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guide\"/>
    </mc:Choice>
  </mc:AlternateContent>
  <xr:revisionPtr revIDLastSave="0" documentId="13_ncr:1_{DCFB56CB-D145-41A3-AD7B-43C7DC891F15}" xr6:coauthVersionLast="47" xr6:coauthVersionMax="47" xr10:uidLastSave="{00000000-0000-0000-0000-000000000000}"/>
  <bookViews>
    <workbookView xWindow="28680" yWindow="-120" windowWidth="38640" windowHeight="15720" firstSheet="1" activeTab="10" xr2:uid="{E1B05DE5-EAD7-43D6-8DFE-DCA2C8EA1D01}"/>
  </bookViews>
  <sheets>
    <sheet name="Bug産生器" sheetId="22" r:id="rId1"/>
    <sheet name="Bug産生器 (2)" sheetId="23" r:id="rId2"/>
    <sheet name="漢字注音" sheetId="4" r:id="rId3"/>
    <sheet name="十五音聲母" sheetId="15" r:id="rId4"/>
    <sheet name="十五音韻母" sheetId="16" r:id="rId5"/>
    <sheet name="音調表" sheetId="2" r:id="rId6"/>
    <sheet name="按鍵位置表" sheetId="11" r:id="rId7"/>
    <sheet name="打字練習表【台羅拼音】" sheetId="1" r:id="rId8"/>
    <sheet name="打字練習表【台語注音二式】" sheetId="17" r:id="rId9"/>
    <sheet name="打字練習表【方音符號】" sheetId="18" r:id="rId10"/>
    <sheet name="教材製作【方音符號】" sheetId="20" r:id="rId11"/>
    <sheet name="工作表1" sheetId="21" r:id="rId12"/>
    <sheet name="打字練習表【方音符號】 (2)" sheetId="19" r:id="rId13"/>
    <sheet name="打字練習表 (按鍵)" sheetId="12" r:id="rId14"/>
    <sheet name="打字練習表 (按鍵) (2)" sheetId="14" r:id="rId15"/>
    <sheet name="打字練習表 (羅馬字母拼音)" sheetId="5" r:id="rId16"/>
  </sheets>
  <definedNames>
    <definedName name="URL" localSheetId="13">'打字練習表 (按鍵)'!$S$46</definedName>
    <definedName name="URL">按鍵位置表!$C$1</definedName>
    <definedName name="ver">按鍵位置表!$J$1</definedName>
    <definedName name="零聲母" localSheetId="0">Bug産生器!$L$1</definedName>
    <definedName name="零聲母" localSheetId="1">'Bug産生器 (2)'!$L$1</definedName>
    <definedName name="零聲母" localSheetId="12">'打字練習表【方音符號】 (2)'!$I$1</definedName>
    <definedName name="零聲母" localSheetId="8">打字練習表【台語注音二式】!$I$1</definedName>
    <definedName name="零聲母" localSheetId="7">打字練習表【台羅拼音】!$I$1</definedName>
    <definedName name="零聲母" localSheetId="10">教材製作【方音符號】!$P$1</definedName>
    <definedName name="零聲母">打字練習表【方音符號】!$P$1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" i="23" l="1"/>
  <c r="AE7" i="23"/>
  <c r="AD7" i="23"/>
  <c r="AC7" i="23"/>
  <c r="K7" i="23"/>
  <c r="J7" i="23"/>
  <c r="H7" i="23"/>
  <c r="I7" i="23" s="1"/>
  <c r="F7" i="23"/>
  <c r="AE6" i="23"/>
  <c r="AD6" i="23"/>
  <c r="AC6" i="23"/>
  <c r="K6" i="23"/>
  <c r="J6" i="23"/>
  <c r="AH6" i="23" s="1"/>
  <c r="H6" i="23"/>
  <c r="I6" i="23" s="1"/>
  <c r="F6" i="23"/>
  <c r="AE7" i="22"/>
  <c r="AD7" i="22"/>
  <c r="AC7" i="22"/>
  <c r="K7" i="22"/>
  <c r="J7" i="22"/>
  <c r="AH7" i="22" s="1"/>
  <c r="H7" i="22"/>
  <c r="I7" i="22" s="1"/>
  <c r="AC6" i="22"/>
  <c r="AE6" i="22"/>
  <c r="AD6" i="22"/>
  <c r="K6" i="22"/>
  <c r="J6" i="22"/>
  <c r="H6" i="22"/>
  <c r="I6" i="22" s="1"/>
  <c r="B11" i="22" s="1"/>
  <c r="J5" i="20"/>
  <c r="I5" i="20"/>
  <c r="G5" i="20"/>
  <c r="H5" i="20" s="1"/>
  <c r="J46" i="18"/>
  <c r="I46" i="18"/>
  <c r="G46" i="18"/>
  <c r="H46" i="18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 s="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J44" i="11"/>
  <c r="K44" i="11" s="1"/>
  <c r="L9" i="18"/>
  <c r="L13" i="18"/>
  <c r="L21" i="18"/>
  <c r="L29" i="18"/>
  <c r="L37" i="18"/>
  <c r="L45" i="18"/>
  <c r="L5" i="18"/>
  <c r="D56" i="11"/>
  <c r="D53" i="11"/>
  <c r="G6" i="18"/>
  <c r="E6" i="18" s="1"/>
  <c r="F6" i="18" s="1"/>
  <c r="I6" i="18"/>
  <c r="J6" i="18"/>
  <c r="G7" i="18"/>
  <c r="E7" i="18" s="1"/>
  <c r="F7" i="18" s="1"/>
  <c r="I7" i="18"/>
  <c r="J7" i="18"/>
  <c r="G8" i="18"/>
  <c r="E8" i="18" s="1"/>
  <c r="F8" i="18" s="1"/>
  <c r="I8" i="18"/>
  <c r="J8" i="18"/>
  <c r="E9" i="18"/>
  <c r="F9" i="18"/>
  <c r="G9" i="18"/>
  <c r="H9" i="18"/>
  <c r="I9" i="18"/>
  <c r="J9" i="18"/>
  <c r="K9" i="18"/>
  <c r="D9" i="18" s="1"/>
  <c r="M9" i="18"/>
  <c r="N9" i="18"/>
  <c r="G10" i="18"/>
  <c r="H10" i="18" s="1"/>
  <c r="I10" i="18"/>
  <c r="J10" i="18"/>
  <c r="G11" i="18"/>
  <c r="E11" i="18" s="1"/>
  <c r="F11" i="18" s="1"/>
  <c r="I11" i="18"/>
  <c r="J11" i="18"/>
  <c r="G12" i="18"/>
  <c r="E12" i="18" s="1"/>
  <c r="F12" i="18" s="1"/>
  <c r="I12" i="18"/>
  <c r="J12" i="18"/>
  <c r="E13" i="18"/>
  <c r="F13" i="18"/>
  <c r="G13" i="18"/>
  <c r="H13" i="18"/>
  <c r="I13" i="18"/>
  <c r="J13" i="18"/>
  <c r="K13" i="18"/>
  <c r="D13" i="18" s="1"/>
  <c r="M13" i="18"/>
  <c r="N13" i="18"/>
  <c r="G14" i="18"/>
  <c r="E14" i="18" s="1"/>
  <c r="F14" i="18" s="1"/>
  <c r="H14" i="18"/>
  <c r="I14" i="18"/>
  <c r="J14" i="18"/>
  <c r="G15" i="18"/>
  <c r="E15" i="18" s="1"/>
  <c r="F15" i="18" s="1"/>
  <c r="H15" i="18"/>
  <c r="I15" i="18"/>
  <c r="J15" i="18"/>
  <c r="G16" i="18"/>
  <c r="H16" i="18" s="1"/>
  <c r="I16" i="18"/>
  <c r="J16" i="18"/>
  <c r="G17" i="18"/>
  <c r="E17" i="18" s="1"/>
  <c r="F17" i="18" s="1"/>
  <c r="I17" i="18"/>
  <c r="J17" i="18"/>
  <c r="G18" i="18"/>
  <c r="E18" i="18" s="1"/>
  <c r="F18" i="18" s="1"/>
  <c r="I18" i="18"/>
  <c r="J18" i="18"/>
  <c r="L18" i="18" s="1"/>
  <c r="G19" i="18"/>
  <c r="E19" i="18" s="1"/>
  <c r="F19" i="18" s="1"/>
  <c r="I19" i="18"/>
  <c r="J19" i="18"/>
  <c r="G20" i="18"/>
  <c r="E20" i="18" s="1"/>
  <c r="F20" i="18" s="1"/>
  <c r="I20" i="18"/>
  <c r="J20" i="18"/>
  <c r="E21" i="18"/>
  <c r="F21" i="18"/>
  <c r="G21" i="18"/>
  <c r="H21" i="18"/>
  <c r="I21" i="18"/>
  <c r="J21" i="18"/>
  <c r="K21" i="18"/>
  <c r="D21" i="18" s="1"/>
  <c r="M21" i="18"/>
  <c r="N21" i="18"/>
  <c r="S21" i="18" s="1"/>
  <c r="AB21" i="18" s="1" a="1"/>
  <c r="AB21" i="18" s="1"/>
  <c r="G22" i="18"/>
  <c r="E22" i="18" s="1"/>
  <c r="F22" i="18" s="1"/>
  <c r="I22" i="18"/>
  <c r="J22" i="18"/>
  <c r="G23" i="18"/>
  <c r="E23" i="18" s="1"/>
  <c r="F23" i="18" s="1"/>
  <c r="H23" i="18"/>
  <c r="I23" i="18"/>
  <c r="J23" i="18"/>
  <c r="G24" i="18"/>
  <c r="E24" i="18" s="1"/>
  <c r="F24" i="18" s="1"/>
  <c r="I24" i="18"/>
  <c r="J24" i="18"/>
  <c r="G25" i="18"/>
  <c r="E25" i="18" s="1"/>
  <c r="F25" i="18" s="1"/>
  <c r="I25" i="18"/>
  <c r="J25" i="18"/>
  <c r="G26" i="18"/>
  <c r="H26" i="18" s="1"/>
  <c r="I26" i="18"/>
  <c r="J26" i="18"/>
  <c r="G27" i="18"/>
  <c r="E27" i="18" s="1"/>
  <c r="F27" i="18" s="1"/>
  <c r="H27" i="18"/>
  <c r="I27" i="18"/>
  <c r="J27" i="18"/>
  <c r="G28" i="18"/>
  <c r="E28" i="18" s="1"/>
  <c r="F28" i="18" s="1"/>
  <c r="H28" i="18"/>
  <c r="I28" i="18"/>
  <c r="J28" i="18"/>
  <c r="D29" i="18"/>
  <c r="E29" i="18"/>
  <c r="F29" i="18"/>
  <c r="G29" i="18"/>
  <c r="H29" i="18"/>
  <c r="I29" i="18"/>
  <c r="J29" i="18"/>
  <c r="K29" i="18"/>
  <c r="M29" i="18"/>
  <c r="N29" i="18"/>
  <c r="S29" i="18" s="1"/>
  <c r="AB29" i="18" s="1" a="1"/>
  <c r="AB29" i="18" s="1"/>
  <c r="G30" i="18"/>
  <c r="E30" i="18" s="1"/>
  <c r="F30" i="18" s="1"/>
  <c r="I30" i="18"/>
  <c r="J30" i="18"/>
  <c r="G31" i="18"/>
  <c r="E31" i="18" s="1"/>
  <c r="F31" i="18" s="1"/>
  <c r="H31" i="18"/>
  <c r="I31" i="18"/>
  <c r="J31" i="18"/>
  <c r="G32" i="18"/>
  <c r="E32" i="18" s="1"/>
  <c r="F32" i="18" s="1"/>
  <c r="I32" i="18"/>
  <c r="J32" i="18"/>
  <c r="G33" i="18"/>
  <c r="E33" i="18" s="1"/>
  <c r="F33" i="18" s="1"/>
  <c r="I33" i="18"/>
  <c r="J33" i="18"/>
  <c r="L33" i="18" s="1"/>
  <c r="G34" i="18"/>
  <c r="E34" i="18" s="1"/>
  <c r="F34" i="18" s="1"/>
  <c r="H34" i="18"/>
  <c r="I34" i="18"/>
  <c r="J34" i="18"/>
  <c r="G35" i="18"/>
  <c r="E35" i="18" s="1"/>
  <c r="F35" i="18" s="1"/>
  <c r="H35" i="18"/>
  <c r="I35" i="18"/>
  <c r="J35" i="18"/>
  <c r="G36" i="18"/>
  <c r="E36" i="18" s="1"/>
  <c r="F36" i="18" s="1"/>
  <c r="N36" i="18" s="1"/>
  <c r="I36" i="18"/>
  <c r="J36" i="18"/>
  <c r="E37" i="18"/>
  <c r="F37" i="18"/>
  <c r="G37" i="18"/>
  <c r="H37" i="18"/>
  <c r="I37" i="18"/>
  <c r="J37" i="18"/>
  <c r="K37" i="18"/>
  <c r="D37" i="18" s="1"/>
  <c r="M37" i="18"/>
  <c r="N37" i="18"/>
  <c r="S37" i="18" s="1"/>
  <c r="AB37" i="18" s="1" a="1"/>
  <c r="AB37" i="18" s="1"/>
  <c r="G38" i="18"/>
  <c r="E38" i="18" s="1"/>
  <c r="F38" i="18" s="1"/>
  <c r="I38" i="18"/>
  <c r="J38" i="18"/>
  <c r="G39" i="18"/>
  <c r="E39" i="18" s="1"/>
  <c r="F39" i="18" s="1"/>
  <c r="I39" i="18"/>
  <c r="J39" i="18"/>
  <c r="G40" i="18"/>
  <c r="E40" i="18" s="1"/>
  <c r="F40" i="18" s="1"/>
  <c r="H40" i="18"/>
  <c r="I40" i="18"/>
  <c r="J40" i="18"/>
  <c r="G41" i="18"/>
  <c r="E41" i="18" s="1"/>
  <c r="F41" i="18" s="1"/>
  <c r="I41" i="18"/>
  <c r="J41" i="18"/>
  <c r="L41" i="18" s="1"/>
  <c r="G42" i="18"/>
  <c r="H42" i="18" s="1"/>
  <c r="I42" i="18"/>
  <c r="J42" i="18"/>
  <c r="G43" i="18"/>
  <c r="E43" i="18" s="1"/>
  <c r="F43" i="18" s="1"/>
  <c r="I43" i="18"/>
  <c r="J43" i="18"/>
  <c r="G44" i="18"/>
  <c r="E44" i="18" s="1"/>
  <c r="F44" i="18" s="1"/>
  <c r="I44" i="18"/>
  <c r="J44" i="18"/>
  <c r="L44" i="18" s="1"/>
  <c r="E45" i="18"/>
  <c r="F45" i="18"/>
  <c r="G45" i="18"/>
  <c r="H45" i="18"/>
  <c r="I45" i="18"/>
  <c r="J45" i="18"/>
  <c r="K45" i="18"/>
  <c r="D45" i="18" s="1"/>
  <c r="M45" i="18"/>
  <c r="N45" i="18"/>
  <c r="S45" i="18" s="1"/>
  <c r="AB45" i="18" s="1" a="1"/>
  <c r="AB45" i="18" s="1"/>
  <c r="N5" i="18"/>
  <c r="T5" i="18" s="1"/>
  <c r="AC5" i="18" s="1" a="1"/>
  <c r="AC5" i="18" s="1"/>
  <c r="M5" i="18"/>
  <c r="K5" i="18"/>
  <c r="D5" i="18" s="1"/>
  <c r="J5" i="18"/>
  <c r="I5" i="18"/>
  <c r="H5" i="18"/>
  <c r="G5" i="18"/>
  <c r="F5" i="18"/>
  <c r="E5" i="18"/>
  <c r="D60" i="11"/>
  <c r="D61" i="11"/>
  <c r="D62" i="11"/>
  <c r="D63" i="11"/>
  <c r="D54" i="11"/>
  <c r="D55" i="11"/>
  <c r="D57" i="11"/>
  <c r="D58" i="11"/>
  <c r="D59" i="11"/>
  <c r="M45" i="19"/>
  <c r="U45" i="19" s="1"/>
  <c r="L45" i="19"/>
  <c r="K45" i="19"/>
  <c r="J45" i="19"/>
  <c r="I45" i="19"/>
  <c r="H45" i="19"/>
  <c r="G45" i="19"/>
  <c r="F45" i="19"/>
  <c r="E45" i="19"/>
  <c r="D45" i="19" s="1"/>
  <c r="H44" i="19"/>
  <c r="G44" i="19"/>
  <c r="I44" i="19" s="1"/>
  <c r="J44" i="19" s="1"/>
  <c r="F44" i="19"/>
  <c r="H43" i="19"/>
  <c r="G43" i="19"/>
  <c r="I43" i="19" s="1"/>
  <c r="J43" i="19" s="1"/>
  <c r="F43" i="19"/>
  <c r="H42" i="19"/>
  <c r="G42" i="19"/>
  <c r="I42" i="19" s="1"/>
  <c r="J42" i="19" s="1"/>
  <c r="F42" i="19"/>
  <c r="H41" i="19"/>
  <c r="G41" i="19"/>
  <c r="I41" i="19" s="1"/>
  <c r="J41" i="19" s="1"/>
  <c r="F41" i="19"/>
  <c r="H40" i="19"/>
  <c r="G40" i="19"/>
  <c r="I40" i="19" s="1"/>
  <c r="J40" i="19" s="1"/>
  <c r="F40" i="19"/>
  <c r="H39" i="19"/>
  <c r="G39" i="19"/>
  <c r="F39" i="19"/>
  <c r="H38" i="19"/>
  <c r="G38" i="19"/>
  <c r="I38" i="19" s="1"/>
  <c r="J38" i="19" s="1"/>
  <c r="F38" i="19"/>
  <c r="M37" i="19"/>
  <c r="N37" i="19" s="1"/>
  <c r="L37" i="19"/>
  <c r="K37" i="19"/>
  <c r="J37" i="19"/>
  <c r="I37" i="19"/>
  <c r="H37" i="19"/>
  <c r="G37" i="19"/>
  <c r="F37" i="19"/>
  <c r="E37" i="19"/>
  <c r="D37" i="19" s="1"/>
  <c r="H36" i="19"/>
  <c r="G36" i="19"/>
  <c r="I36" i="19" s="1"/>
  <c r="J36" i="19" s="1"/>
  <c r="F36" i="19"/>
  <c r="H35" i="19"/>
  <c r="G35" i="19"/>
  <c r="I35" i="19" s="1"/>
  <c r="J35" i="19" s="1"/>
  <c r="F35" i="19"/>
  <c r="H34" i="19"/>
  <c r="G34" i="19"/>
  <c r="I34" i="19" s="1"/>
  <c r="J34" i="19" s="1"/>
  <c r="F34" i="19"/>
  <c r="H33" i="19"/>
  <c r="G33" i="19"/>
  <c r="I33" i="19" s="1"/>
  <c r="J33" i="19" s="1"/>
  <c r="F33" i="19"/>
  <c r="H32" i="19"/>
  <c r="G32" i="19"/>
  <c r="I32" i="19" s="1"/>
  <c r="J32" i="19" s="1"/>
  <c r="F32" i="19"/>
  <c r="H31" i="19"/>
  <c r="G31" i="19"/>
  <c r="F31" i="19"/>
  <c r="H30" i="19"/>
  <c r="G30" i="19"/>
  <c r="I30" i="19" s="1"/>
  <c r="J30" i="19" s="1"/>
  <c r="F30" i="19"/>
  <c r="M29" i="19"/>
  <c r="L29" i="19"/>
  <c r="K29" i="19"/>
  <c r="J29" i="19"/>
  <c r="I29" i="19"/>
  <c r="H29" i="19"/>
  <c r="G29" i="19"/>
  <c r="F29" i="19"/>
  <c r="E29" i="19"/>
  <c r="D29" i="19" s="1"/>
  <c r="H28" i="19"/>
  <c r="G28" i="19"/>
  <c r="I28" i="19" s="1"/>
  <c r="J28" i="19" s="1"/>
  <c r="E28" i="19" s="1"/>
  <c r="D28" i="19" s="1"/>
  <c r="F28" i="19"/>
  <c r="I27" i="19"/>
  <c r="J27" i="19" s="1"/>
  <c r="H27" i="19"/>
  <c r="G27" i="19"/>
  <c r="F27" i="19"/>
  <c r="H26" i="19"/>
  <c r="G26" i="19"/>
  <c r="I26" i="19" s="1"/>
  <c r="J26" i="19" s="1"/>
  <c r="F26" i="19"/>
  <c r="H25" i="19"/>
  <c r="G25" i="19"/>
  <c r="F25" i="19"/>
  <c r="H24" i="19"/>
  <c r="G24" i="19"/>
  <c r="I24" i="19" s="1"/>
  <c r="J24" i="19" s="1"/>
  <c r="F24" i="19"/>
  <c r="H23" i="19"/>
  <c r="G23" i="19"/>
  <c r="F23" i="19"/>
  <c r="H22" i="19"/>
  <c r="G22" i="19"/>
  <c r="I22" i="19" s="1"/>
  <c r="J22" i="19" s="1"/>
  <c r="M22" i="19" s="1"/>
  <c r="F22" i="19"/>
  <c r="M21" i="19"/>
  <c r="O21" i="19" s="1"/>
  <c r="L21" i="19"/>
  <c r="K21" i="19"/>
  <c r="J21" i="19"/>
  <c r="I21" i="19"/>
  <c r="H21" i="19"/>
  <c r="G21" i="19"/>
  <c r="F21" i="19"/>
  <c r="E21" i="19"/>
  <c r="D21" i="19" s="1"/>
  <c r="H20" i="19"/>
  <c r="G20" i="19"/>
  <c r="I20" i="19" s="1"/>
  <c r="J20" i="19" s="1"/>
  <c r="F20" i="19"/>
  <c r="I19" i="19"/>
  <c r="J19" i="19" s="1"/>
  <c r="H19" i="19"/>
  <c r="G19" i="19"/>
  <c r="F19" i="19"/>
  <c r="H18" i="19"/>
  <c r="G18" i="19"/>
  <c r="I18" i="19" s="1"/>
  <c r="J18" i="19" s="1"/>
  <c r="F18" i="19"/>
  <c r="H17" i="19"/>
  <c r="G17" i="19"/>
  <c r="F17" i="19"/>
  <c r="H16" i="19"/>
  <c r="G16" i="19"/>
  <c r="I16" i="19" s="1"/>
  <c r="J16" i="19" s="1"/>
  <c r="F16" i="19"/>
  <c r="H15" i="19"/>
  <c r="G15" i="19"/>
  <c r="F15" i="19"/>
  <c r="H14" i="19"/>
  <c r="G14" i="19"/>
  <c r="I14" i="19" s="1"/>
  <c r="J14" i="19" s="1"/>
  <c r="F14" i="19"/>
  <c r="M13" i="19"/>
  <c r="P13" i="19" s="1"/>
  <c r="L13" i="19"/>
  <c r="K13" i="19"/>
  <c r="J13" i="19"/>
  <c r="I13" i="19"/>
  <c r="H13" i="19"/>
  <c r="G13" i="19"/>
  <c r="F13" i="19"/>
  <c r="E13" i="19"/>
  <c r="D13" i="19" s="1"/>
  <c r="H12" i="19"/>
  <c r="G12" i="19"/>
  <c r="I12" i="19" s="1"/>
  <c r="J12" i="19" s="1"/>
  <c r="F12" i="19"/>
  <c r="H11" i="19"/>
  <c r="G11" i="19"/>
  <c r="I11" i="19" s="1"/>
  <c r="J11" i="19" s="1"/>
  <c r="K11" i="19" s="1"/>
  <c r="F11" i="19"/>
  <c r="H10" i="19"/>
  <c r="G10" i="19"/>
  <c r="I10" i="19" s="1"/>
  <c r="J10" i="19" s="1"/>
  <c r="F10" i="19"/>
  <c r="M9" i="19"/>
  <c r="O9" i="19" s="1"/>
  <c r="L9" i="19"/>
  <c r="K9" i="19"/>
  <c r="J9" i="19"/>
  <c r="I9" i="19"/>
  <c r="H9" i="19"/>
  <c r="G9" i="19"/>
  <c r="F9" i="19"/>
  <c r="E9" i="19"/>
  <c r="D9" i="19" s="1"/>
  <c r="H8" i="19"/>
  <c r="G8" i="19"/>
  <c r="I8" i="19" s="1"/>
  <c r="J8" i="19" s="1"/>
  <c r="F8" i="19"/>
  <c r="H7" i="19"/>
  <c r="G7" i="19"/>
  <c r="F7" i="19"/>
  <c r="H6" i="19"/>
  <c r="G6" i="19"/>
  <c r="I6" i="19" s="1"/>
  <c r="J6" i="19" s="1"/>
  <c r="E6" i="19" s="1"/>
  <c r="F6" i="19"/>
  <c r="M5" i="19"/>
  <c r="O5" i="19" s="1"/>
  <c r="L5" i="19"/>
  <c r="K5" i="19"/>
  <c r="J5" i="19"/>
  <c r="I5" i="19"/>
  <c r="H5" i="19"/>
  <c r="G5" i="19"/>
  <c r="F5" i="19"/>
  <c r="E5" i="19"/>
  <c r="D5" i="19" s="1"/>
  <c r="T45" i="1"/>
  <c r="O37" i="17"/>
  <c r="N45" i="17"/>
  <c r="O45" i="17"/>
  <c r="S45" i="17"/>
  <c r="R9" i="18"/>
  <c r="AA9" i="18" s="1" a="1"/>
  <c r="AA9" i="18" s="1"/>
  <c r="S13" i="18"/>
  <c r="AB13" i="18" s="1" a="1"/>
  <c r="AB13" i="18" s="1"/>
  <c r="E45" i="17"/>
  <c r="D45" i="17" s="1"/>
  <c r="E37" i="17"/>
  <c r="D37" i="17" s="1"/>
  <c r="E29" i="17"/>
  <c r="D29" i="17" s="1"/>
  <c r="E28" i="17"/>
  <c r="D28" i="17" s="1"/>
  <c r="E21" i="17"/>
  <c r="D21" i="17" s="1"/>
  <c r="E13" i="17"/>
  <c r="D13" i="17" s="1"/>
  <c r="E9" i="17"/>
  <c r="D9" i="17" s="1"/>
  <c r="E5" i="17"/>
  <c r="D5" i="17" s="1"/>
  <c r="E45" i="1"/>
  <c r="D45" i="1" s="1"/>
  <c r="E37" i="1"/>
  <c r="D37" i="1" s="1"/>
  <c r="E29" i="1"/>
  <c r="D29" i="1" s="1"/>
  <c r="E21" i="1"/>
  <c r="D21" i="1" s="1"/>
  <c r="E13" i="1"/>
  <c r="D13" i="1" s="1"/>
  <c r="E9" i="1"/>
  <c r="D9" i="1" s="1"/>
  <c r="E5" i="1"/>
  <c r="D5" i="1" s="1"/>
  <c r="F7" i="17"/>
  <c r="G7" i="17"/>
  <c r="I7" i="17" s="1"/>
  <c r="J7" i="17" s="1"/>
  <c r="H7" i="17"/>
  <c r="F8" i="17"/>
  <c r="G8" i="17"/>
  <c r="I8" i="17" s="1"/>
  <c r="J8" i="17" s="1"/>
  <c r="H8" i="17"/>
  <c r="F9" i="17"/>
  <c r="G9" i="17"/>
  <c r="H9" i="17"/>
  <c r="I9" i="17"/>
  <c r="J9" i="17"/>
  <c r="K9" i="17"/>
  <c r="L9" i="17"/>
  <c r="M9" i="17"/>
  <c r="N9" i="17" s="1"/>
  <c r="F10" i="17"/>
  <c r="G10" i="17"/>
  <c r="I10" i="17" s="1"/>
  <c r="J10" i="17" s="1"/>
  <c r="E10" i="17" s="1"/>
  <c r="D10" i="17" s="1"/>
  <c r="H10" i="17"/>
  <c r="F11" i="17"/>
  <c r="G11" i="17"/>
  <c r="I11" i="17" s="1"/>
  <c r="J11" i="17" s="1"/>
  <c r="H11" i="17"/>
  <c r="F12" i="17"/>
  <c r="G12" i="17"/>
  <c r="I12" i="17" s="1"/>
  <c r="J12" i="17" s="1"/>
  <c r="H12" i="17"/>
  <c r="F13" i="17"/>
  <c r="G13" i="17"/>
  <c r="H13" i="17"/>
  <c r="I13" i="17"/>
  <c r="J13" i="17"/>
  <c r="K13" i="17"/>
  <c r="L13" i="17"/>
  <c r="M13" i="17"/>
  <c r="N13" i="17" s="1"/>
  <c r="F14" i="17"/>
  <c r="G14" i="17"/>
  <c r="I14" i="17" s="1"/>
  <c r="J14" i="17" s="1"/>
  <c r="H14" i="17"/>
  <c r="F15" i="17"/>
  <c r="G15" i="17"/>
  <c r="I15" i="17" s="1"/>
  <c r="J15" i="17" s="1"/>
  <c r="H15" i="17"/>
  <c r="F16" i="17"/>
  <c r="G16" i="17"/>
  <c r="I16" i="17" s="1"/>
  <c r="J16" i="17" s="1"/>
  <c r="H16" i="17"/>
  <c r="F17" i="17"/>
  <c r="G17" i="17"/>
  <c r="I17" i="17" s="1"/>
  <c r="J17" i="17" s="1"/>
  <c r="H17" i="17"/>
  <c r="F18" i="17"/>
  <c r="G18" i="17"/>
  <c r="I18" i="17" s="1"/>
  <c r="J18" i="17" s="1"/>
  <c r="H18" i="17"/>
  <c r="F19" i="17"/>
  <c r="G19" i="17"/>
  <c r="I19" i="17" s="1"/>
  <c r="J19" i="17" s="1"/>
  <c r="H19" i="17"/>
  <c r="F20" i="17"/>
  <c r="G20" i="17"/>
  <c r="I20" i="17" s="1"/>
  <c r="J20" i="17" s="1"/>
  <c r="M20" i="17" s="1"/>
  <c r="H20" i="17"/>
  <c r="F21" i="17"/>
  <c r="G21" i="17"/>
  <c r="H21" i="17"/>
  <c r="I21" i="17"/>
  <c r="J21" i="17"/>
  <c r="K21" i="17"/>
  <c r="L21" i="17"/>
  <c r="M21" i="17"/>
  <c r="P21" i="17" s="1"/>
  <c r="F22" i="17"/>
  <c r="G22" i="17"/>
  <c r="I22" i="17" s="1"/>
  <c r="J22" i="17" s="1"/>
  <c r="H22" i="17"/>
  <c r="F23" i="17"/>
  <c r="E23" i="17" s="1"/>
  <c r="D23" i="17" s="1"/>
  <c r="G23" i="17"/>
  <c r="I23" i="17" s="1"/>
  <c r="J23" i="17" s="1"/>
  <c r="H23" i="17"/>
  <c r="F24" i="17"/>
  <c r="G24" i="17"/>
  <c r="I24" i="17" s="1"/>
  <c r="J24" i="17" s="1"/>
  <c r="H24" i="17"/>
  <c r="F25" i="17"/>
  <c r="G25" i="17"/>
  <c r="I25" i="17" s="1"/>
  <c r="J25" i="17" s="1"/>
  <c r="H25" i="17"/>
  <c r="F26" i="17"/>
  <c r="G26" i="17"/>
  <c r="I26" i="17" s="1"/>
  <c r="J26" i="17" s="1"/>
  <c r="H26" i="17"/>
  <c r="F27" i="17"/>
  <c r="G27" i="17"/>
  <c r="I27" i="17" s="1"/>
  <c r="J27" i="17" s="1"/>
  <c r="H27" i="17"/>
  <c r="F28" i="17"/>
  <c r="G28" i="17"/>
  <c r="I28" i="17" s="1"/>
  <c r="J28" i="17" s="1"/>
  <c r="H28" i="17"/>
  <c r="F29" i="17"/>
  <c r="G29" i="17"/>
  <c r="H29" i="17"/>
  <c r="I29" i="17"/>
  <c r="J29" i="17"/>
  <c r="K29" i="17"/>
  <c r="L29" i="17"/>
  <c r="M29" i="17"/>
  <c r="N29" i="17" s="1"/>
  <c r="F30" i="17"/>
  <c r="G30" i="17"/>
  <c r="I30" i="17" s="1"/>
  <c r="J30" i="17" s="1"/>
  <c r="H30" i="17"/>
  <c r="F31" i="17"/>
  <c r="G31" i="17"/>
  <c r="I31" i="17" s="1"/>
  <c r="J31" i="17" s="1"/>
  <c r="H31" i="17"/>
  <c r="F32" i="17"/>
  <c r="G32" i="17"/>
  <c r="I32" i="17" s="1"/>
  <c r="J32" i="17" s="1"/>
  <c r="H32" i="17"/>
  <c r="F33" i="17"/>
  <c r="E33" i="17" s="1"/>
  <c r="D33" i="17" s="1"/>
  <c r="G33" i="17"/>
  <c r="I33" i="17" s="1"/>
  <c r="J33" i="17" s="1"/>
  <c r="H33" i="17"/>
  <c r="F34" i="17"/>
  <c r="G34" i="17"/>
  <c r="I34" i="17" s="1"/>
  <c r="J34" i="17" s="1"/>
  <c r="H34" i="17"/>
  <c r="F35" i="17"/>
  <c r="G35" i="17"/>
  <c r="I35" i="17" s="1"/>
  <c r="J35" i="17" s="1"/>
  <c r="H35" i="17"/>
  <c r="F36" i="17"/>
  <c r="G36" i="17"/>
  <c r="I36" i="17" s="1"/>
  <c r="J36" i="17" s="1"/>
  <c r="E36" i="17" s="1"/>
  <c r="D36" i="17" s="1"/>
  <c r="H36" i="17"/>
  <c r="F37" i="17"/>
  <c r="G37" i="17"/>
  <c r="H37" i="17"/>
  <c r="I37" i="17"/>
  <c r="J37" i="17"/>
  <c r="K37" i="17"/>
  <c r="L37" i="17"/>
  <c r="M37" i="17"/>
  <c r="P37" i="17" s="1"/>
  <c r="F38" i="17"/>
  <c r="G38" i="17"/>
  <c r="I38" i="17" s="1"/>
  <c r="J38" i="17" s="1"/>
  <c r="H38" i="17"/>
  <c r="F39" i="17"/>
  <c r="E39" i="17" s="1"/>
  <c r="D39" i="17" s="1"/>
  <c r="G39" i="17"/>
  <c r="I39" i="17" s="1"/>
  <c r="J39" i="17" s="1"/>
  <c r="H39" i="17"/>
  <c r="F40" i="17"/>
  <c r="G40" i="17"/>
  <c r="I40" i="17" s="1"/>
  <c r="J40" i="17" s="1"/>
  <c r="H40" i="17"/>
  <c r="F41" i="17"/>
  <c r="G41" i="17"/>
  <c r="I41" i="17" s="1"/>
  <c r="J41" i="17" s="1"/>
  <c r="H41" i="17"/>
  <c r="F42" i="17"/>
  <c r="G42" i="17"/>
  <c r="I42" i="17" s="1"/>
  <c r="J42" i="17" s="1"/>
  <c r="H42" i="17"/>
  <c r="F43" i="17"/>
  <c r="G43" i="17"/>
  <c r="I43" i="17" s="1"/>
  <c r="J43" i="17" s="1"/>
  <c r="M43" i="17" s="1"/>
  <c r="H43" i="17"/>
  <c r="F44" i="17"/>
  <c r="E44" i="17" s="1"/>
  <c r="D44" i="17" s="1"/>
  <c r="G44" i="17"/>
  <c r="I44" i="17" s="1"/>
  <c r="J44" i="17" s="1"/>
  <c r="H44" i="17"/>
  <c r="F45" i="17"/>
  <c r="G45" i="17"/>
  <c r="H45" i="17"/>
  <c r="I45" i="17"/>
  <c r="J45" i="17"/>
  <c r="K45" i="17"/>
  <c r="L45" i="17"/>
  <c r="M45" i="17"/>
  <c r="P45" i="17" s="1"/>
  <c r="M5" i="17"/>
  <c r="U5" i="17" s="1"/>
  <c r="L5" i="17"/>
  <c r="K5" i="17"/>
  <c r="J5" i="17"/>
  <c r="I5" i="17"/>
  <c r="H5" i="17"/>
  <c r="G5" i="17"/>
  <c r="F5" i="17"/>
  <c r="F6" i="17"/>
  <c r="H6" i="17"/>
  <c r="G6" i="17"/>
  <c r="I6" i="17" s="1"/>
  <c r="J6" i="17" s="1"/>
  <c r="K9" i="1"/>
  <c r="K13" i="1"/>
  <c r="K21" i="1"/>
  <c r="K29" i="1"/>
  <c r="K37" i="1"/>
  <c r="K45" i="1"/>
  <c r="K5" i="1"/>
  <c r="J5" i="1"/>
  <c r="I5" i="1"/>
  <c r="I9" i="1"/>
  <c r="J9" i="1"/>
  <c r="I13" i="1"/>
  <c r="J13" i="1"/>
  <c r="I21" i="1"/>
  <c r="J21" i="1"/>
  <c r="I29" i="1"/>
  <c r="J29" i="1"/>
  <c r="I37" i="1"/>
  <c r="J37" i="1"/>
  <c r="I45" i="1"/>
  <c r="J4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5" i="1"/>
  <c r="L9" i="1"/>
  <c r="M9" i="1"/>
  <c r="T9" i="1" s="1"/>
  <c r="L13" i="1"/>
  <c r="M13" i="1"/>
  <c r="T13" i="1" s="1"/>
  <c r="L21" i="1"/>
  <c r="M21" i="1"/>
  <c r="N21" i="1" s="1"/>
  <c r="L29" i="1"/>
  <c r="M29" i="1"/>
  <c r="N29" i="1" s="1"/>
  <c r="L37" i="1"/>
  <c r="M37" i="1"/>
  <c r="N37" i="1" s="1"/>
  <c r="L45" i="1"/>
  <c r="M45" i="1"/>
  <c r="N45" i="1" s="1"/>
  <c r="M5" i="1"/>
  <c r="U5" i="1" s="1"/>
  <c r="L5" i="1"/>
  <c r="F7" i="1"/>
  <c r="G7" i="1"/>
  <c r="I7" i="1" s="1"/>
  <c r="J7" i="1" s="1"/>
  <c r="F8" i="1"/>
  <c r="G8" i="1"/>
  <c r="I8" i="1" s="1"/>
  <c r="J8" i="1" s="1"/>
  <c r="F9" i="1"/>
  <c r="G9" i="1"/>
  <c r="F10" i="1"/>
  <c r="G10" i="1"/>
  <c r="I10" i="1" s="1"/>
  <c r="J10" i="1" s="1"/>
  <c r="F11" i="1"/>
  <c r="E11" i="1" s="1"/>
  <c r="D11" i="1" s="1"/>
  <c r="G11" i="1"/>
  <c r="I11" i="1" s="1"/>
  <c r="J11" i="1" s="1"/>
  <c r="F12" i="1"/>
  <c r="G12" i="1"/>
  <c r="I12" i="1" s="1"/>
  <c r="J12" i="1" s="1"/>
  <c r="F13" i="1"/>
  <c r="G13" i="1"/>
  <c r="F14" i="1"/>
  <c r="G14" i="1"/>
  <c r="I14" i="1" s="1"/>
  <c r="J14" i="1" s="1"/>
  <c r="F15" i="1"/>
  <c r="G15" i="1"/>
  <c r="I15" i="1" s="1"/>
  <c r="J15" i="1" s="1"/>
  <c r="F16" i="1"/>
  <c r="G16" i="1"/>
  <c r="I16" i="1" s="1"/>
  <c r="J16" i="1" s="1"/>
  <c r="F17" i="1"/>
  <c r="G17" i="1"/>
  <c r="I17" i="1" s="1"/>
  <c r="J17" i="1" s="1"/>
  <c r="F18" i="1"/>
  <c r="G18" i="1"/>
  <c r="I18" i="1" s="1"/>
  <c r="J18" i="1" s="1"/>
  <c r="F19" i="1"/>
  <c r="E19" i="1" s="1"/>
  <c r="D19" i="1" s="1"/>
  <c r="G19" i="1"/>
  <c r="I19" i="1" s="1"/>
  <c r="J19" i="1" s="1"/>
  <c r="F20" i="1"/>
  <c r="G20" i="1"/>
  <c r="I20" i="1" s="1"/>
  <c r="J20" i="1" s="1"/>
  <c r="F21" i="1"/>
  <c r="G21" i="1"/>
  <c r="F22" i="1"/>
  <c r="G22" i="1"/>
  <c r="I22" i="1" s="1"/>
  <c r="J22" i="1" s="1"/>
  <c r="F23" i="1"/>
  <c r="G23" i="1"/>
  <c r="I23" i="1" s="1"/>
  <c r="J23" i="1" s="1"/>
  <c r="F24" i="1"/>
  <c r="G24" i="1"/>
  <c r="I24" i="1" s="1"/>
  <c r="J24" i="1" s="1"/>
  <c r="F25" i="1"/>
  <c r="G25" i="1"/>
  <c r="I25" i="1" s="1"/>
  <c r="J25" i="1" s="1"/>
  <c r="F26" i="1"/>
  <c r="G26" i="1"/>
  <c r="I26" i="1" s="1"/>
  <c r="J26" i="1" s="1"/>
  <c r="F27" i="1"/>
  <c r="E27" i="1" s="1"/>
  <c r="D27" i="1" s="1"/>
  <c r="G27" i="1"/>
  <c r="I27" i="1" s="1"/>
  <c r="J27" i="1" s="1"/>
  <c r="F28" i="1"/>
  <c r="G28" i="1"/>
  <c r="I28" i="1" s="1"/>
  <c r="J28" i="1" s="1"/>
  <c r="F29" i="1"/>
  <c r="G29" i="1"/>
  <c r="F30" i="1"/>
  <c r="G30" i="1"/>
  <c r="I30" i="1" s="1"/>
  <c r="J30" i="1" s="1"/>
  <c r="F31" i="1"/>
  <c r="G31" i="1"/>
  <c r="I31" i="1" s="1"/>
  <c r="J31" i="1" s="1"/>
  <c r="F32" i="1"/>
  <c r="G32" i="1"/>
  <c r="I32" i="1" s="1"/>
  <c r="J32" i="1" s="1"/>
  <c r="F33" i="1"/>
  <c r="G33" i="1"/>
  <c r="I33" i="1" s="1"/>
  <c r="J33" i="1" s="1"/>
  <c r="F34" i="1"/>
  <c r="G34" i="1"/>
  <c r="I34" i="1" s="1"/>
  <c r="J34" i="1" s="1"/>
  <c r="F35" i="1"/>
  <c r="E35" i="1" s="1"/>
  <c r="D35" i="1" s="1"/>
  <c r="G35" i="1"/>
  <c r="I35" i="1" s="1"/>
  <c r="J35" i="1" s="1"/>
  <c r="F36" i="1"/>
  <c r="G36" i="1"/>
  <c r="I36" i="1" s="1"/>
  <c r="J36" i="1" s="1"/>
  <c r="F37" i="1"/>
  <c r="G37" i="1"/>
  <c r="F38" i="1"/>
  <c r="G38" i="1"/>
  <c r="I38" i="1" s="1"/>
  <c r="J38" i="1" s="1"/>
  <c r="F39" i="1"/>
  <c r="G39" i="1"/>
  <c r="I39" i="1" s="1"/>
  <c r="J39" i="1" s="1"/>
  <c r="F40" i="1"/>
  <c r="E40" i="1" s="1"/>
  <c r="D40" i="1" s="1"/>
  <c r="G40" i="1"/>
  <c r="I40" i="1" s="1"/>
  <c r="J40" i="1" s="1"/>
  <c r="F41" i="1"/>
  <c r="G41" i="1"/>
  <c r="I41" i="1" s="1"/>
  <c r="J41" i="1" s="1"/>
  <c r="F42" i="1"/>
  <c r="G42" i="1"/>
  <c r="I42" i="1" s="1"/>
  <c r="J42" i="1" s="1"/>
  <c r="F43" i="1"/>
  <c r="E43" i="1" s="1"/>
  <c r="D43" i="1" s="1"/>
  <c r="G43" i="1"/>
  <c r="I43" i="1" s="1"/>
  <c r="J43" i="1" s="1"/>
  <c r="F44" i="1"/>
  <c r="G44" i="1"/>
  <c r="I44" i="1" s="1"/>
  <c r="J44" i="1" s="1"/>
  <c r="F45" i="1"/>
  <c r="G45" i="1"/>
  <c r="G5" i="1"/>
  <c r="G6" i="1"/>
  <c r="I6" i="1" s="1"/>
  <c r="F6" i="1"/>
  <c r="F5" i="1"/>
  <c r="B101" i="16"/>
  <c r="B100" i="16"/>
  <c r="B99" i="16"/>
  <c r="B98" i="16"/>
  <c r="M97" i="16"/>
  <c r="L97" i="16"/>
  <c r="K97" i="16"/>
  <c r="J97" i="16"/>
  <c r="I97" i="16"/>
  <c r="H97" i="16"/>
  <c r="G97" i="16"/>
  <c r="B97" i="16"/>
  <c r="B96" i="16"/>
  <c r="B95" i="16"/>
  <c r="B94" i="16"/>
  <c r="M93" i="16"/>
  <c r="L93" i="16"/>
  <c r="K93" i="16"/>
  <c r="J93" i="16"/>
  <c r="I93" i="16"/>
  <c r="H93" i="16"/>
  <c r="G93" i="16"/>
  <c r="B93" i="16"/>
  <c r="B92" i="16"/>
  <c r="M91" i="16"/>
  <c r="L91" i="16"/>
  <c r="K91" i="16"/>
  <c r="J91" i="16"/>
  <c r="I91" i="16"/>
  <c r="H91" i="16"/>
  <c r="G91" i="16"/>
  <c r="B91" i="16"/>
  <c r="B90" i="16"/>
  <c r="M89" i="16"/>
  <c r="L89" i="16"/>
  <c r="K89" i="16"/>
  <c r="J89" i="16"/>
  <c r="I89" i="16"/>
  <c r="H89" i="16"/>
  <c r="G89" i="16"/>
  <c r="B89" i="16"/>
  <c r="B88" i="16"/>
  <c r="M87" i="16"/>
  <c r="L87" i="16"/>
  <c r="K87" i="16"/>
  <c r="J87" i="16"/>
  <c r="I87" i="16"/>
  <c r="H87" i="16"/>
  <c r="G87" i="16"/>
  <c r="B87" i="16"/>
  <c r="B86" i="16"/>
  <c r="M85" i="16"/>
  <c r="L85" i="16"/>
  <c r="K85" i="16"/>
  <c r="J85" i="16"/>
  <c r="I85" i="16"/>
  <c r="H85" i="16"/>
  <c r="G85" i="16"/>
  <c r="E85" i="16"/>
  <c r="B85" i="16"/>
  <c r="B84" i="16"/>
  <c r="M83" i="16"/>
  <c r="L83" i="16"/>
  <c r="K83" i="16"/>
  <c r="J83" i="16"/>
  <c r="I83" i="16"/>
  <c r="H83" i="16"/>
  <c r="G83" i="16"/>
  <c r="B83" i="16"/>
  <c r="F82" i="16"/>
  <c r="E82" i="16"/>
  <c r="B82" i="16"/>
  <c r="M81" i="16"/>
  <c r="L81" i="16"/>
  <c r="K81" i="16"/>
  <c r="J81" i="16"/>
  <c r="I81" i="16"/>
  <c r="H81" i="16"/>
  <c r="G81" i="16"/>
  <c r="B81" i="16"/>
  <c r="B80" i="16"/>
  <c r="M79" i="16"/>
  <c r="L79" i="16"/>
  <c r="K79" i="16"/>
  <c r="J79" i="16"/>
  <c r="I79" i="16"/>
  <c r="H79" i="16"/>
  <c r="G79" i="16"/>
  <c r="B79" i="16"/>
  <c r="B78" i="16"/>
  <c r="M77" i="16"/>
  <c r="L77" i="16"/>
  <c r="K77" i="16"/>
  <c r="J77" i="16"/>
  <c r="I77" i="16"/>
  <c r="H77" i="16"/>
  <c r="G77" i="16"/>
  <c r="E77" i="16"/>
  <c r="B77" i="16"/>
  <c r="B76" i="16"/>
  <c r="M75" i="16"/>
  <c r="L75" i="16"/>
  <c r="K75" i="16"/>
  <c r="J75" i="16"/>
  <c r="I75" i="16"/>
  <c r="H75" i="16"/>
  <c r="G75" i="16"/>
  <c r="B75" i="16"/>
  <c r="B74" i="16"/>
  <c r="M73" i="16"/>
  <c r="L73" i="16"/>
  <c r="K73" i="16"/>
  <c r="J73" i="16"/>
  <c r="I73" i="16"/>
  <c r="H73" i="16"/>
  <c r="G73" i="16"/>
  <c r="E73" i="16"/>
  <c r="B73" i="16"/>
  <c r="B72" i="16"/>
  <c r="M71" i="16"/>
  <c r="L71" i="16"/>
  <c r="K71" i="16"/>
  <c r="J71" i="16"/>
  <c r="I71" i="16"/>
  <c r="H71" i="16"/>
  <c r="G71" i="16"/>
  <c r="B71" i="16"/>
  <c r="B70" i="16"/>
  <c r="M69" i="16"/>
  <c r="L69" i="16"/>
  <c r="K69" i="16"/>
  <c r="J69" i="16"/>
  <c r="I69" i="16"/>
  <c r="H69" i="16"/>
  <c r="G69" i="16"/>
  <c r="B69" i="16"/>
  <c r="B68" i="16"/>
  <c r="M67" i="16"/>
  <c r="L67" i="16"/>
  <c r="K67" i="16"/>
  <c r="J67" i="16"/>
  <c r="I67" i="16"/>
  <c r="H67" i="16"/>
  <c r="G67" i="16"/>
  <c r="B67" i="16"/>
  <c r="B66" i="16"/>
  <c r="M65" i="16"/>
  <c r="L65" i="16"/>
  <c r="K65" i="16"/>
  <c r="J65" i="16"/>
  <c r="I65" i="16"/>
  <c r="H65" i="16"/>
  <c r="G65" i="16"/>
  <c r="B65" i="16"/>
  <c r="B64" i="16"/>
  <c r="M63" i="16"/>
  <c r="L63" i="16"/>
  <c r="K63" i="16"/>
  <c r="J63" i="16"/>
  <c r="I63" i="16"/>
  <c r="H63" i="16"/>
  <c r="G63" i="16"/>
  <c r="B63" i="16"/>
  <c r="F62" i="16"/>
  <c r="F63" i="16" s="1"/>
  <c r="E62" i="16"/>
  <c r="E63" i="16" s="1"/>
  <c r="B62" i="16"/>
  <c r="M61" i="16"/>
  <c r="L61" i="16"/>
  <c r="K61" i="16"/>
  <c r="J61" i="16"/>
  <c r="I61" i="16"/>
  <c r="H61" i="16"/>
  <c r="G61" i="16"/>
  <c r="B61" i="16"/>
  <c r="B60" i="16"/>
  <c r="M59" i="16"/>
  <c r="L59" i="16"/>
  <c r="K59" i="16"/>
  <c r="J59" i="16"/>
  <c r="I59" i="16"/>
  <c r="H59" i="16"/>
  <c r="G59" i="16"/>
  <c r="B59" i="16"/>
  <c r="B58" i="16"/>
  <c r="M57" i="16"/>
  <c r="L57" i="16"/>
  <c r="K57" i="16"/>
  <c r="J57" i="16"/>
  <c r="I57" i="16"/>
  <c r="H57" i="16"/>
  <c r="G57" i="16"/>
  <c r="B57" i="16"/>
  <c r="B56" i="16"/>
  <c r="M55" i="16"/>
  <c r="L55" i="16"/>
  <c r="K55" i="16"/>
  <c r="J55" i="16"/>
  <c r="I55" i="16"/>
  <c r="H55" i="16"/>
  <c r="G55" i="16"/>
  <c r="B55" i="16"/>
  <c r="B54" i="16"/>
  <c r="M53" i="16"/>
  <c r="L53" i="16"/>
  <c r="K53" i="16"/>
  <c r="J53" i="16"/>
  <c r="I53" i="16"/>
  <c r="H53" i="16"/>
  <c r="G53" i="16"/>
  <c r="B53" i="16"/>
  <c r="B52" i="16"/>
  <c r="M51" i="16"/>
  <c r="L51" i="16"/>
  <c r="K51" i="16"/>
  <c r="J51" i="16"/>
  <c r="I51" i="16"/>
  <c r="H51" i="16"/>
  <c r="G51" i="16"/>
  <c r="B51" i="16"/>
  <c r="B50" i="16"/>
  <c r="M49" i="16"/>
  <c r="L49" i="16"/>
  <c r="K49" i="16"/>
  <c r="J49" i="16"/>
  <c r="I49" i="16"/>
  <c r="H49" i="16"/>
  <c r="G49" i="16"/>
  <c r="B49" i="16"/>
  <c r="B48" i="16"/>
  <c r="M47" i="16"/>
  <c r="L47" i="16"/>
  <c r="K47" i="16"/>
  <c r="J47" i="16"/>
  <c r="I47" i="16"/>
  <c r="H47" i="16"/>
  <c r="G47" i="16"/>
  <c r="B47" i="16"/>
  <c r="B46" i="16"/>
  <c r="B45" i="16"/>
  <c r="B44" i="16"/>
  <c r="B43" i="16"/>
  <c r="B42" i="16"/>
  <c r="M41" i="16"/>
  <c r="L41" i="16"/>
  <c r="K41" i="16"/>
  <c r="J41" i="16"/>
  <c r="I41" i="16"/>
  <c r="H41" i="16"/>
  <c r="G41" i="16"/>
  <c r="B41" i="16"/>
  <c r="B40" i="16"/>
  <c r="B39" i="16"/>
  <c r="B38" i="16"/>
  <c r="B37" i="16"/>
  <c r="B36" i="16"/>
  <c r="B35" i="16"/>
  <c r="B34" i="16"/>
  <c r="M33" i="16"/>
  <c r="L33" i="16"/>
  <c r="K33" i="16"/>
  <c r="J33" i="16"/>
  <c r="I33" i="16"/>
  <c r="H33" i="16"/>
  <c r="G33" i="16"/>
  <c r="B33" i="16"/>
  <c r="B32" i="16"/>
  <c r="M31" i="16"/>
  <c r="L31" i="16"/>
  <c r="K31" i="16"/>
  <c r="J31" i="16"/>
  <c r="I31" i="16"/>
  <c r="H31" i="16"/>
  <c r="G31" i="16"/>
  <c r="B31" i="16"/>
  <c r="B30" i="16"/>
  <c r="B29" i="16"/>
  <c r="B28" i="16"/>
  <c r="M27" i="16"/>
  <c r="L27" i="16"/>
  <c r="K27" i="16"/>
  <c r="J27" i="16"/>
  <c r="I27" i="16"/>
  <c r="H27" i="16"/>
  <c r="G27" i="16"/>
  <c r="B27" i="16"/>
  <c r="B26" i="16"/>
  <c r="B25" i="16"/>
  <c r="B24" i="16"/>
  <c r="M23" i="16"/>
  <c r="L23" i="16"/>
  <c r="K23" i="16"/>
  <c r="J23" i="16"/>
  <c r="I23" i="16"/>
  <c r="H23" i="16"/>
  <c r="G23" i="16"/>
  <c r="E23" i="16"/>
  <c r="B23" i="16"/>
  <c r="B22" i="16"/>
  <c r="B21" i="16"/>
  <c r="B20" i="16"/>
  <c r="B19" i="16"/>
  <c r="B18" i="16"/>
  <c r="M17" i="16"/>
  <c r="L17" i="16"/>
  <c r="K17" i="16"/>
  <c r="J17" i="16"/>
  <c r="I17" i="16"/>
  <c r="H17" i="16"/>
  <c r="G17" i="16"/>
  <c r="B17" i="16"/>
  <c r="B16" i="16"/>
  <c r="B15" i="16"/>
  <c r="B14" i="16"/>
  <c r="B13" i="16"/>
  <c r="B12" i="16"/>
  <c r="M11" i="16"/>
  <c r="L11" i="16"/>
  <c r="K11" i="16"/>
  <c r="J11" i="16"/>
  <c r="I11" i="16"/>
  <c r="H11" i="16"/>
  <c r="G11" i="16"/>
  <c r="B11" i="16"/>
  <c r="B10" i="16"/>
  <c r="B9" i="16"/>
  <c r="B8" i="16"/>
  <c r="B7" i="16"/>
  <c r="B6" i="16"/>
  <c r="B5" i="16"/>
  <c r="B4" i="16"/>
  <c r="B3" i="16"/>
  <c r="B2" i="16"/>
  <c r="P1" i="16"/>
  <c r="O1" i="16"/>
  <c r="B11" i="23" l="1"/>
  <c r="AB7" i="23"/>
  <c r="L7" i="23"/>
  <c r="G7" i="23"/>
  <c r="G6" i="23"/>
  <c r="L6" i="23" s="1"/>
  <c r="F7" i="22"/>
  <c r="G7" i="22" s="1"/>
  <c r="L7" i="22" s="1"/>
  <c r="AH6" i="22"/>
  <c r="F6" i="22"/>
  <c r="E16" i="17"/>
  <c r="D16" i="17" s="1"/>
  <c r="Q45" i="1"/>
  <c r="H41" i="18"/>
  <c r="P45" i="1"/>
  <c r="O45" i="1"/>
  <c r="L17" i="18"/>
  <c r="K32" i="1"/>
  <c r="K24" i="1"/>
  <c r="K16" i="1"/>
  <c r="U37" i="1"/>
  <c r="T37" i="1"/>
  <c r="E6" i="17"/>
  <c r="D6" i="17" s="1"/>
  <c r="Q37" i="1"/>
  <c r="E39" i="1"/>
  <c r="D39" i="1" s="1"/>
  <c r="E31" i="1"/>
  <c r="D31" i="1" s="1"/>
  <c r="E23" i="1"/>
  <c r="D23" i="1" s="1"/>
  <c r="E15" i="1"/>
  <c r="D15" i="1" s="1"/>
  <c r="E7" i="1"/>
  <c r="D7" i="1" s="1"/>
  <c r="E14" i="17"/>
  <c r="D14" i="17" s="1"/>
  <c r="P37" i="1"/>
  <c r="L31" i="18"/>
  <c r="L24" i="18"/>
  <c r="K38" i="1"/>
  <c r="K22" i="1"/>
  <c r="O37" i="1"/>
  <c r="L43" i="18"/>
  <c r="E19" i="17"/>
  <c r="D19" i="17" s="1"/>
  <c r="U29" i="1"/>
  <c r="L35" i="18"/>
  <c r="L28" i="18"/>
  <c r="L15" i="18"/>
  <c r="E22" i="17"/>
  <c r="D22" i="17" s="1"/>
  <c r="T29" i="1"/>
  <c r="K34" i="19"/>
  <c r="H43" i="18"/>
  <c r="L38" i="18"/>
  <c r="L23" i="18"/>
  <c r="L20" i="18"/>
  <c r="Q29" i="1"/>
  <c r="L30" i="18"/>
  <c r="P29" i="1"/>
  <c r="L8" i="18"/>
  <c r="O29" i="1"/>
  <c r="L34" i="18"/>
  <c r="H30" i="18"/>
  <c r="K30" i="18" s="1"/>
  <c r="D30" i="18" s="1"/>
  <c r="L27" i="18"/>
  <c r="L19" i="18"/>
  <c r="L14" i="18"/>
  <c r="P14" i="18" s="1"/>
  <c r="Y14" i="18" s="1" a="1"/>
  <c r="Y14" i="18" s="1"/>
  <c r="L11" i="18"/>
  <c r="Q21" i="1"/>
  <c r="K19" i="19"/>
  <c r="E5" i="20"/>
  <c r="F5" i="20" s="1"/>
  <c r="N5" i="20" s="1"/>
  <c r="M27" i="17"/>
  <c r="K27" i="17"/>
  <c r="S27" i="17" s="1"/>
  <c r="E35" i="17"/>
  <c r="D35" i="17" s="1"/>
  <c r="P21" i="1"/>
  <c r="E42" i="1"/>
  <c r="D42" i="1" s="1"/>
  <c r="E34" i="1"/>
  <c r="D34" i="1" s="1"/>
  <c r="E26" i="1"/>
  <c r="D26" i="1" s="1"/>
  <c r="E18" i="1"/>
  <c r="D18" i="1" s="1"/>
  <c r="E10" i="1"/>
  <c r="D10" i="1" s="1"/>
  <c r="E30" i="17"/>
  <c r="D30" i="17" s="1"/>
  <c r="O21" i="1"/>
  <c r="N45" i="19"/>
  <c r="H44" i="18"/>
  <c r="H32" i="18"/>
  <c r="K32" i="18" s="1"/>
  <c r="E38" i="17"/>
  <c r="D38" i="17" s="1"/>
  <c r="E27" i="17"/>
  <c r="D27" i="17" s="1"/>
  <c r="U13" i="1"/>
  <c r="L32" i="18"/>
  <c r="L25" i="18"/>
  <c r="L16" i="18"/>
  <c r="L6" i="18"/>
  <c r="E41" i="1"/>
  <c r="D41" i="1" s="1"/>
  <c r="E33" i="1"/>
  <c r="D33" i="1" s="1"/>
  <c r="E25" i="1"/>
  <c r="D25" i="1" s="1"/>
  <c r="E17" i="1"/>
  <c r="D17" i="1" s="1"/>
  <c r="S37" i="17"/>
  <c r="Q13" i="1"/>
  <c r="P13" i="1"/>
  <c r="L39" i="18"/>
  <c r="E16" i="1"/>
  <c r="D16" i="1" s="1"/>
  <c r="E26" i="17"/>
  <c r="D26" i="17" s="1"/>
  <c r="N37" i="17"/>
  <c r="U9" i="1"/>
  <c r="K43" i="18"/>
  <c r="M43" i="18" s="1"/>
  <c r="E16" i="18"/>
  <c r="F16" i="18" s="1"/>
  <c r="K16" i="18" s="1"/>
  <c r="M16" i="18" s="1"/>
  <c r="S21" i="17"/>
  <c r="N9" i="19"/>
  <c r="O21" i="17"/>
  <c r="R9" i="19"/>
  <c r="E41" i="17"/>
  <c r="D41" i="17" s="1"/>
  <c r="N21" i="17"/>
  <c r="S9" i="19"/>
  <c r="E38" i="1"/>
  <c r="D38" i="1" s="1"/>
  <c r="E30" i="1"/>
  <c r="D30" i="1" s="1"/>
  <c r="E22" i="1"/>
  <c r="D22" i="1" s="1"/>
  <c r="E14" i="1"/>
  <c r="D14" i="1" s="1"/>
  <c r="E12" i="17"/>
  <c r="D12" i="17" s="1"/>
  <c r="N5" i="17"/>
  <c r="L12" i="18"/>
  <c r="E32" i="17"/>
  <c r="D32" i="17" s="1"/>
  <c r="O5" i="17"/>
  <c r="E40" i="17"/>
  <c r="D40" i="17" s="1"/>
  <c r="E24" i="17"/>
  <c r="D24" i="17" s="1"/>
  <c r="E15" i="17"/>
  <c r="D15" i="17" s="1"/>
  <c r="E8" i="17"/>
  <c r="D8" i="17" s="1"/>
  <c r="R5" i="17"/>
  <c r="I25" i="19"/>
  <c r="J25" i="19" s="1"/>
  <c r="E25" i="19" s="1"/>
  <c r="S5" i="17"/>
  <c r="L22" i="18"/>
  <c r="L7" i="18"/>
  <c r="E44" i="1"/>
  <c r="D44" i="1" s="1"/>
  <c r="E36" i="1"/>
  <c r="D36" i="1" s="1"/>
  <c r="E28" i="1"/>
  <c r="D28" i="1" s="1"/>
  <c r="E20" i="1"/>
  <c r="D20" i="1" s="1"/>
  <c r="E12" i="1"/>
  <c r="D12" i="1" s="1"/>
  <c r="E31" i="17"/>
  <c r="D31" i="17" s="1"/>
  <c r="T5" i="17"/>
  <c r="U21" i="1"/>
  <c r="K26" i="19"/>
  <c r="E7" i="17"/>
  <c r="D7" i="17" s="1"/>
  <c r="U45" i="1"/>
  <c r="T21" i="1"/>
  <c r="L40" i="18"/>
  <c r="H7" i="18"/>
  <c r="K7" i="18" s="1"/>
  <c r="D7" i="18" s="1"/>
  <c r="E46" i="18"/>
  <c r="F46" i="18" s="1"/>
  <c r="N46" i="18" s="1"/>
  <c r="L36" i="18"/>
  <c r="K23" i="18"/>
  <c r="D23" i="18" s="1"/>
  <c r="K27" i="18"/>
  <c r="M27" i="18" s="1"/>
  <c r="H20" i="18"/>
  <c r="K20" i="18" s="1"/>
  <c r="M20" i="18" s="1"/>
  <c r="K40" i="18"/>
  <c r="M40" i="18" s="1"/>
  <c r="H39" i="18"/>
  <c r="K39" i="18" s="1"/>
  <c r="M39" i="18" s="1"/>
  <c r="H36" i="18"/>
  <c r="K36" i="18" s="1"/>
  <c r="D36" i="18" s="1"/>
  <c r="H22" i="18"/>
  <c r="K22" i="18" s="1"/>
  <c r="H6" i="18"/>
  <c r="K6" i="18" s="1"/>
  <c r="H38" i="18"/>
  <c r="K38" i="18" s="1"/>
  <c r="H25" i="18"/>
  <c r="K25" i="18" s="1"/>
  <c r="H19" i="18"/>
  <c r="K19" i="18" s="1"/>
  <c r="H12" i="18"/>
  <c r="K12" i="18" s="1"/>
  <c r="H24" i="18"/>
  <c r="K24" i="18" s="1"/>
  <c r="H18" i="18"/>
  <c r="K18" i="18" s="1"/>
  <c r="H11" i="18"/>
  <c r="K11" i="18" s="1"/>
  <c r="M11" i="18" s="1"/>
  <c r="H8" i="18"/>
  <c r="K8" i="18" s="1"/>
  <c r="D8" i="18" s="1"/>
  <c r="K41" i="18"/>
  <c r="N41" i="18"/>
  <c r="N19" i="18"/>
  <c r="K35" i="18"/>
  <c r="N35" i="18"/>
  <c r="K31" i="18"/>
  <c r="N31" i="18"/>
  <c r="N12" i="18"/>
  <c r="K14" i="18"/>
  <c r="N24" i="18"/>
  <c r="N14" i="18"/>
  <c r="N40" i="18"/>
  <c r="N28" i="18"/>
  <c r="K28" i="18"/>
  <c r="N18" i="18"/>
  <c r="K44" i="18"/>
  <c r="N44" i="18"/>
  <c r="N11" i="18"/>
  <c r="V11" i="18" s="1"/>
  <c r="AE11" i="18" s="1" a="1"/>
  <c r="AE11" i="18" s="1"/>
  <c r="N8" i="18"/>
  <c r="N17" i="18"/>
  <c r="N27" i="18"/>
  <c r="N23" i="18"/>
  <c r="N43" i="18"/>
  <c r="N16" i="18"/>
  <c r="N22" i="18"/>
  <c r="N33" i="18"/>
  <c r="N38" i="18"/>
  <c r="N32" i="18"/>
  <c r="N30" i="18"/>
  <c r="N7" i="18"/>
  <c r="K34" i="18"/>
  <c r="N34" i="18"/>
  <c r="M8" i="18"/>
  <c r="N39" i="18"/>
  <c r="N25" i="18"/>
  <c r="K15" i="18"/>
  <c r="N15" i="18"/>
  <c r="N6" i="18"/>
  <c r="E42" i="18"/>
  <c r="F42" i="18" s="1"/>
  <c r="L42" i="18" s="1"/>
  <c r="H33" i="18"/>
  <c r="K33" i="18" s="1"/>
  <c r="E26" i="18"/>
  <c r="F26" i="18" s="1"/>
  <c r="L26" i="18" s="1"/>
  <c r="H17" i="18"/>
  <c r="K17" i="18" s="1"/>
  <c r="E10" i="18"/>
  <c r="F10" i="18" s="1"/>
  <c r="N20" i="18"/>
  <c r="U5" i="18"/>
  <c r="AD5" i="18" s="1" a="1"/>
  <c r="AD5" i="18" s="1"/>
  <c r="V5" i="18"/>
  <c r="AE5" i="18" s="1" a="1"/>
  <c r="AE5" i="18" s="1"/>
  <c r="S5" i="18"/>
  <c r="AB5" i="18" s="1" a="1"/>
  <c r="AB5" i="18" s="1"/>
  <c r="P45" i="18"/>
  <c r="Y45" i="18" s="1" a="1"/>
  <c r="Y45" i="18" s="1"/>
  <c r="O37" i="18"/>
  <c r="X37" i="18" s="1" a="1"/>
  <c r="X37" i="18" s="1"/>
  <c r="Q45" i="18"/>
  <c r="Z45" i="18" s="1" a="1"/>
  <c r="Z45" i="18" s="1"/>
  <c r="Q9" i="18"/>
  <c r="Z9" i="18" s="1" a="1"/>
  <c r="Z9" i="18" s="1"/>
  <c r="P9" i="18"/>
  <c r="Y9" i="18" s="1" a="1"/>
  <c r="Y9" i="18" s="1"/>
  <c r="O29" i="18"/>
  <c r="X29" i="18" s="1" a="1"/>
  <c r="X29" i="18" s="1"/>
  <c r="O9" i="18"/>
  <c r="X9" i="18" s="1" a="1"/>
  <c r="X9" i="18" s="1"/>
  <c r="R29" i="18"/>
  <c r="AA29" i="18" s="1" a="1"/>
  <c r="AA29" i="18" s="1"/>
  <c r="R21" i="18"/>
  <c r="AA21" i="18" s="1" a="1"/>
  <c r="AA21" i="18" s="1"/>
  <c r="Q21" i="18"/>
  <c r="Z21" i="18" s="1" a="1"/>
  <c r="Z21" i="18" s="1"/>
  <c r="Q13" i="18"/>
  <c r="Z13" i="18" s="1" a="1"/>
  <c r="Z13" i="18" s="1"/>
  <c r="E44" i="19"/>
  <c r="D44" i="19" s="1"/>
  <c r="M44" i="19"/>
  <c r="E32" i="1"/>
  <c r="D32" i="1" s="1"/>
  <c r="K41" i="17"/>
  <c r="M41" i="17"/>
  <c r="E17" i="17"/>
  <c r="D17" i="17" s="1"/>
  <c r="E20" i="19"/>
  <c r="D20" i="19" s="1"/>
  <c r="M20" i="19"/>
  <c r="E36" i="19"/>
  <c r="M36" i="19"/>
  <c r="K10" i="19"/>
  <c r="N10" i="19" s="1"/>
  <c r="M10" i="19"/>
  <c r="K25" i="19"/>
  <c r="E18" i="17"/>
  <c r="D18" i="17" s="1"/>
  <c r="M33" i="19"/>
  <c r="K33" i="19"/>
  <c r="T33" i="19" s="1"/>
  <c r="E33" i="19"/>
  <c r="K11" i="17"/>
  <c r="E11" i="17"/>
  <c r="D11" i="17" s="1"/>
  <c r="M41" i="19"/>
  <c r="K41" i="19"/>
  <c r="E43" i="17"/>
  <c r="D43" i="17" s="1"/>
  <c r="E38" i="19"/>
  <c r="L38" i="19" s="1"/>
  <c r="M38" i="19"/>
  <c r="K38" i="19"/>
  <c r="O38" i="19" s="1"/>
  <c r="K8" i="1"/>
  <c r="E8" i="1"/>
  <c r="D8" i="1" s="1"/>
  <c r="E22" i="19"/>
  <c r="L22" i="19" s="1"/>
  <c r="L34" i="17"/>
  <c r="K34" i="17"/>
  <c r="M34" i="17"/>
  <c r="E12" i="19"/>
  <c r="D12" i="19" s="1"/>
  <c r="M12" i="19"/>
  <c r="K25" i="17"/>
  <c r="E25" i="17"/>
  <c r="D25" i="17" s="1"/>
  <c r="K42" i="19"/>
  <c r="N42" i="19" s="1"/>
  <c r="M42" i="19"/>
  <c r="K18" i="17"/>
  <c r="M18" i="17"/>
  <c r="E42" i="17"/>
  <c r="D42" i="17" s="1"/>
  <c r="E34" i="17"/>
  <c r="D34" i="17" s="1"/>
  <c r="Q29" i="18"/>
  <c r="Z29" i="18" s="1" a="1"/>
  <c r="Z29" i="18" s="1"/>
  <c r="P5" i="17"/>
  <c r="S45" i="1"/>
  <c r="S37" i="1"/>
  <c r="S29" i="1"/>
  <c r="S21" i="1"/>
  <c r="S13" i="1"/>
  <c r="S9" i="1"/>
  <c r="P9" i="19"/>
  <c r="O13" i="19"/>
  <c r="I17" i="19"/>
  <c r="J17" i="19" s="1"/>
  <c r="E17" i="19" s="1"/>
  <c r="L17" i="19" s="1"/>
  <c r="O45" i="19"/>
  <c r="K15" i="1"/>
  <c r="K7" i="1"/>
  <c r="R45" i="18"/>
  <c r="AA45" i="18" s="1" a="1"/>
  <c r="AA45" i="18" s="1"/>
  <c r="P29" i="18"/>
  <c r="Y29" i="18" s="1" a="1"/>
  <c r="Y29" i="18" s="1"/>
  <c r="Q5" i="17"/>
  <c r="R45" i="1"/>
  <c r="R37" i="1"/>
  <c r="R29" i="1"/>
  <c r="R21" i="1"/>
  <c r="R13" i="1"/>
  <c r="R9" i="1"/>
  <c r="Q9" i="19"/>
  <c r="E40" i="19"/>
  <c r="D40" i="19" s="1"/>
  <c r="P45" i="19"/>
  <c r="Q9" i="1"/>
  <c r="E42" i="19"/>
  <c r="Q45" i="19"/>
  <c r="K23" i="1"/>
  <c r="E24" i="1"/>
  <c r="D24" i="1" s="1"/>
  <c r="P9" i="1"/>
  <c r="R45" i="19"/>
  <c r="O45" i="18"/>
  <c r="X45" i="18" s="1" a="1"/>
  <c r="X45" i="18" s="1"/>
  <c r="O20" i="17"/>
  <c r="O13" i="1"/>
  <c r="O9" i="1"/>
  <c r="T9" i="19"/>
  <c r="S45" i="19"/>
  <c r="P21" i="18"/>
  <c r="Y21" i="18" s="1" a="1"/>
  <c r="Y21" i="18" s="1"/>
  <c r="N13" i="1"/>
  <c r="N9" i="1"/>
  <c r="U9" i="19"/>
  <c r="T45" i="19"/>
  <c r="O21" i="18"/>
  <c r="X21" i="18" s="1" a="1"/>
  <c r="X21" i="18" s="1"/>
  <c r="U45" i="17"/>
  <c r="U37" i="17"/>
  <c r="U29" i="17"/>
  <c r="U27" i="17"/>
  <c r="U21" i="17"/>
  <c r="U13" i="17"/>
  <c r="U9" i="17"/>
  <c r="N5" i="1"/>
  <c r="E41" i="19"/>
  <c r="K44" i="1"/>
  <c r="K36" i="1"/>
  <c r="K28" i="1"/>
  <c r="K20" i="1"/>
  <c r="K12" i="1"/>
  <c r="R13" i="18"/>
  <c r="AA13" i="18" s="1" a="1"/>
  <c r="AA13" i="18" s="1"/>
  <c r="T45" i="17"/>
  <c r="T37" i="17"/>
  <c r="T29" i="17"/>
  <c r="T27" i="17"/>
  <c r="T21" i="17"/>
  <c r="T13" i="17"/>
  <c r="T9" i="17"/>
  <c r="O5" i="1"/>
  <c r="K18" i="19"/>
  <c r="S29" i="17"/>
  <c r="S13" i="17"/>
  <c r="S9" i="17"/>
  <c r="P5" i="1"/>
  <c r="K43" i="1"/>
  <c r="K35" i="1"/>
  <c r="K27" i="1"/>
  <c r="K19" i="1"/>
  <c r="K11" i="1"/>
  <c r="R37" i="18"/>
  <c r="AA37" i="18" s="1" a="1"/>
  <c r="AA37" i="18" s="1"/>
  <c r="P13" i="18"/>
  <c r="Y13" i="18" s="1" a="1"/>
  <c r="Y13" i="18" s="1"/>
  <c r="R45" i="17"/>
  <c r="R37" i="17"/>
  <c r="R29" i="17"/>
  <c r="R27" i="17"/>
  <c r="R21" i="17"/>
  <c r="R13" i="17"/>
  <c r="R9" i="17"/>
  <c r="Q5" i="1"/>
  <c r="Q37" i="18"/>
  <c r="Z37" i="18" s="1" a="1"/>
  <c r="Z37" i="18" s="1"/>
  <c r="O13" i="18"/>
  <c r="X13" i="18" s="1" a="1"/>
  <c r="X13" i="18" s="1"/>
  <c r="Q45" i="17"/>
  <c r="Q37" i="17"/>
  <c r="Q29" i="17"/>
  <c r="Q27" i="17"/>
  <c r="Q21" i="17"/>
  <c r="Q13" i="17"/>
  <c r="Q9" i="17"/>
  <c r="R5" i="1"/>
  <c r="K42" i="1"/>
  <c r="K34" i="1"/>
  <c r="K26" i="1"/>
  <c r="K18" i="1"/>
  <c r="K10" i="1"/>
  <c r="P37" i="18"/>
  <c r="Y37" i="18" s="1" a="1"/>
  <c r="Y37" i="18" s="1"/>
  <c r="P29" i="17"/>
  <c r="P13" i="17"/>
  <c r="P9" i="17"/>
  <c r="S5" i="1"/>
  <c r="O29" i="17"/>
  <c r="O27" i="17"/>
  <c r="O13" i="17"/>
  <c r="O9" i="17"/>
  <c r="T5" i="1"/>
  <c r="K41" i="1"/>
  <c r="K25" i="1"/>
  <c r="K17" i="1"/>
  <c r="E20" i="17"/>
  <c r="D20" i="17" s="1"/>
  <c r="M28" i="19"/>
  <c r="S9" i="18"/>
  <c r="AB9" i="18" s="1" a="1"/>
  <c r="AB9" i="18" s="1"/>
  <c r="T9" i="18"/>
  <c r="AC9" i="18" s="1" a="1"/>
  <c r="AC9" i="18" s="1"/>
  <c r="U9" i="18"/>
  <c r="AD9" i="18" s="1" a="1"/>
  <c r="AD9" i="18" s="1"/>
  <c r="V9" i="18"/>
  <c r="AE9" i="18" s="1" a="1"/>
  <c r="AE9" i="18" s="1"/>
  <c r="O5" i="18"/>
  <c r="X5" i="18" s="1" a="1"/>
  <c r="X5" i="18" s="1"/>
  <c r="V45" i="18"/>
  <c r="AE45" i="18" s="1" a="1"/>
  <c r="AE45" i="18" s="1"/>
  <c r="V37" i="18"/>
  <c r="AE37" i="18" s="1" a="1"/>
  <c r="AE37" i="18" s="1"/>
  <c r="V29" i="18"/>
  <c r="AE29" i="18" s="1" a="1"/>
  <c r="AE29" i="18" s="1"/>
  <c r="V21" i="18"/>
  <c r="AE21" i="18" s="1" a="1"/>
  <c r="AE21" i="18" s="1"/>
  <c r="V13" i="18"/>
  <c r="AE13" i="18" s="1" a="1"/>
  <c r="AE13" i="18" s="1"/>
  <c r="P5" i="18"/>
  <c r="Y5" i="18" s="1" a="1"/>
  <c r="Y5" i="18" s="1"/>
  <c r="U45" i="18"/>
  <c r="AD45" i="18" s="1" a="1"/>
  <c r="AD45" i="18" s="1"/>
  <c r="U37" i="18"/>
  <c r="AD37" i="18" s="1" a="1"/>
  <c r="AD37" i="18" s="1"/>
  <c r="U29" i="18"/>
  <c r="AD29" i="18" s="1" a="1"/>
  <c r="AD29" i="18" s="1"/>
  <c r="U21" i="18"/>
  <c r="AD21" i="18" s="1" a="1"/>
  <c r="AD21" i="18" s="1"/>
  <c r="U13" i="18"/>
  <c r="AD13" i="18" s="1" a="1"/>
  <c r="AD13" i="18" s="1"/>
  <c r="Q5" i="18"/>
  <c r="Z5" i="18" s="1" a="1"/>
  <c r="Z5" i="18" s="1"/>
  <c r="T45" i="18"/>
  <c r="AC45" i="18" s="1" a="1"/>
  <c r="AC45" i="18" s="1"/>
  <c r="T37" i="18"/>
  <c r="AC37" i="18" s="1" a="1"/>
  <c r="AC37" i="18" s="1"/>
  <c r="T29" i="18"/>
  <c r="AC29" i="18" s="1" a="1"/>
  <c r="AC29" i="18" s="1"/>
  <c r="T21" i="18"/>
  <c r="AC21" i="18" s="1" a="1"/>
  <c r="AC21" i="18" s="1"/>
  <c r="T13" i="18"/>
  <c r="AC13" i="18" s="1" a="1"/>
  <c r="AC13" i="18" s="1"/>
  <c r="R5" i="18"/>
  <c r="AA5" i="18" s="1" a="1"/>
  <c r="AA5" i="18" s="1"/>
  <c r="K24" i="19"/>
  <c r="M24" i="19"/>
  <c r="K16" i="19"/>
  <c r="M16" i="19"/>
  <c r="E16" i="19"/>
  <c r="M30" i="19"/>
  <c r="K30" i="19"/>
  <c r="E30" i="19"/>
  <c r="R22" i="19"/>
  <c r="Q22" i="19"/>
  <c r="K32" i="19"/>
  <c r="M32" i="19"/>
  <c r="E32" i="19"/>
  <c r="D6" i="19"/>
  <c r="L6" i="19"/>
  <c r="K8" i="19"/>
  <c r="M8" i="19"/>
  <c r="E8" i="19"/>
  <c r="M14" i="19"/>
  <c r="K14" i="19"/>
  <c r="E14" i="19"/>
  <c r="E26" i="19"/>
  <c r="K6" i="19"/>
  <c r="N21" i="19"/>
  <c r="E27" i="19"/>
  <c r="M27" i="19"/>
  <c r="I15" i="19"/>
  <c r="J15" i="19" s="1"/>
  <c r="E18" i="19"/>
  <c r="I23" i="19"/>
  <c r="J23" i="19" s="1"/>
  <c r="K27" i="19"/>
  <c r="E11" i="19"/>
  <c r="M11" i="19"/>
  <c r="U21" i="19"/>
  <c r="Q21" i="19"/>
  <c r="P21" i="19"/>
  <c r="T21" i="19"/>
  <c r="S21" i="19"/>
  <c r="R21" i="19"/>
  <c r="M6" i="19"/>
  <c r="M34" i="19"/>
  <c r="M18" i="19"/>
  <c r="E24" i="19"/>
  <c r="L44" i="19"/>
  <c r="U5" i="19"/>
  <c r="Q5" i="19"/>
  <c r="T5" i="19"/>
  <c r="S5" i="19"/>
  <c r="R5" i="19"/>
  <c r="Q10" i="19"/>
  <c r="T10" i="19"/>
  <c r="I7" i="19"/>
  <c r="J7" i="19" s="1"/>
  <c r="E7" i="19" s="1"/>
  <c r="K22" i="19"/>
  <c r="U22" i="19" s="1"/>
  <c r="U37" i="19"/>
  <c r="Q37" i="19"/>
  <c r="P37" i="19"/>
  <c r="T37" i="19"/>
  <c r="S37" i="19"/>
  <c r="R37" i="19"/>
  <c r="E19" i="19"/>
  <c r="M19" i="19"/>
  <c r="P5" i="19"/>
  <c r="S33" i="19"/>
  <c r="M26" i="19"/>
  <c r="E43" i="19"/>
  <c r="M43" i="19"/>
  <c r="O37" i="19"/>
  <c r="I39" i="19"/>
  <c r="J39" i="19" s="1"/>
  <c r="K43" i="19"/>
  <c r="K40" i="19"/>
  <c r="M40" i="19"/>
  <c r="U29" i="19"/>
  <c r="Q29" i="19"/>
  <c r="P29" i="19"/>
  <c r="T29" i="19"/>
  <c r="S29" i="19"/>
  <c r="R29" i="19"/>
  <c r="E34" i="19"/>
  <c r="N38" i="19"/>
  <c r="R38" i="19"/>
  <c r="N5" i="19"/>
  <c r="E10" i="19"/>
  <c r="U13" i="19"/>
  <c r="Q13" i="19"/>
  <c r="T13" i="19"/>
  <c r="S13" i="19"/>
  <c r="R13" i="19"/>
  <c r="L28" i="19"/>
  <c r="N29" i="19"/>
  <c r="E35" i="19"/>
  <c r="M35" i="19"/>
  <c r="P10" i="19"/>
  <c r="N13" i="19"/>
  <c r="O29" i="19"/>
  <c r="I31" i="19"/>
  <c r="J31" i="19" s="1"/>
  <c r="E31" i="19" s="1"/>
  <c r="K35" i="19"/>
  <c r="K12" i="19"/>
  <c r="S12" i="19" s="1"/>
  <c r="K20" i="19"/>
  <c r="K28" i="19"/>
  <c r="K36" i="19"/>
  <c r="K44" i="19"/>
  <c r="U44" i="19" s="1"/>
  <c r="L39" i="17"/>
  <c r="L20" i="17"/>
  <c r="L33" i="17"/>
  <c r="K36" i="17"/>
  <c r="M25" i="17"/>
  <c r="L16" i="17"/>
  <c r="L24" i="17"/>
  <c r="L8" i="17"/>
  <c r="L41" i="17"/>
  <c r="L17" i="17"/>
  <c r="K40" i="1"/>
  <c r="K39" i="1"/>
  <c r="K31" i="1"/>
  <c r="K30" i="1"/>
  <c r="K14" i="1"/>
  <c r="K33" i="1"/>
  <c r="K43" i="17"/>
  <c r="P43" i="17" s="1"/>
  <c r="K20" i="17"/>
  <c r="Q20" i="17" s="1"/>
  <c r="K17" i="17"/>
  <c r="K33" i="17"/>
  <c r="L36" i="17"/>
  <c r="M22" i="17"/>
  <c r="K22" i="17"/>
  <c r="M38" i="17"/>
  <c r="K38" i="17"/>
  <c r="K16" i="17"/>
  <c r="M16" i="17"/>
  <c r="K35" i="17"/>
  <c r="M35" i="17"/>
  <c r="L28" i="17"/>
  <c r="L14" i="17"/>
  <c r="K14" i="17"/>
  <c r="M14" i="17"/>
  <c r="K42" i="17"/>
  <c r="M42" i="17"/>
  <c r="L42" i="17"/>
  <c r="M15" i="17"/>
  <c r="K15" i="17"/>
  <c r="L44" i="17"/>
  <c r="K30" i="17"/>
  <c r="M30" i="17"/>
  <c r="M32" i="17"/>
  <c r="K32" i="17"/>
  <c r="K19" i="17"/>
  <c r="M19" i="17"/>
  <c r="K12" i="17"/>
  <c r="M12" i="17"/>
  <c r="M31" i="17"/>
  <c r="K31" i="17"/>
  <c r="K28" i="17"/>
  <c r="M28" i="17"/>
  <c r="K44" i="17"/>
  <c r="M44" i="17"/>
  <c r="L15" i="17"/>
  <c r="M24" i="17"/>
  <c r="K24" i="17"/>
  <c r="M8" i="17"/>
  <c r="K8" i="17"/>
  <c r="M7" i="17"/>
  <c r="K7" i="17"/>
  <c r="M40" i="17"/>
  <c r="K40" i="17"/>
  <c r="K10" i="17"/>
  <c r="M10" i="17"/>
  <c r="L10" i="17"/>
  <c r="M23" i="17"/>
  <c r="K23" i="17"/>
  <c r="M39" i="17"/>
  <c r="K39" i="17"/>
  <c r="M26" i="17"/>
  <c r="K26" i="17"/>
  <c r="L23" i="17"/>
  <c r="M36" i="17"/>
  <c r="M11" i="17"/>
  <c r="M33" i="17"/>
  <c r="M17" i="17"/>
  <c r="K6" i="17"/>
  <c r="M6" i="17"/>
  <c r="Z6" i="23" l="1"/>
  <c r="AA6" i="23" s="1"/>
  <c r="P6" i="23"/>
  <c r="Z7" i="23"/>
  <c r="AA7" i="23" s="1"/>
  <c r="P7" i="23"/>
  <c r="D7" i="23"/>
  <c r="AG7" i="23" s="1"/>
  <c r="O7" i="23"/>
  <c r="M7" i="23"/>
  <c r="O6" i="23"/>
  <c r="D6" i="23"/>
  <c r="AB6" i="23"/>
  <c r="M6" i="23"/>
  <c r="AB7" i="22"/>
  <c r="Z7" i="22"/>
  <c r="AA7" i="22" s="1"/>
  <c r="AF7" i="22" s="1"/>
  <c r="M7" i="22"/>
  <c r="P7" i="22"/>
  <c r="O7" i="22"/>
  <c r="D7" i="22"/>
  <c r="AG7" i="22" s="1"/>
  <c r="G6" i="22"/>
  <c r="M6" i="22" s="1"/>
  <c r="L22" i="17"/>
  <c r="U10" i="19"/>
  <c r="L40" i="17"/>
  <c r="P27" i="17"/>
  <c r="S10" i="19"/>
  <c r="D40" i="18"/>
  <c r="L19" i="17"/>
  <c r="Q44" i="19"/>
  <c r="O10" i="19"/>
  <c r="D43" i="18"/>
  <c r="L6" i="17"/>
  <c r="R10" i="19"/>
  <c r="L32" i="17"/>
  <c r="L7" i="17"/>
  <c r="O36" i="19"/>
  <c r="L30" i="17"/>
  <c r="N33" i="19"/>
  <c r="K46" i="18"/>
  <c r="K5" i="20"/>
  <c r="L5" i="20"/>
  <c r="T5" i="20" s="1"/>
  <c r="L25" i="19"/>
  <c r="D25" i="19"/>
  <c r="L26" i="17"/>
  <c r="U28" i="19"/>
  <c r="P44" i="19"/>
  <c r="S20" i="19"/>
  <c r="M25" i="19"/>
  <c r="U25" i="19" s="1"/>
  <c r="M23" i="18"/>
  <c r="D39" i="18"/>
  <c r="L27" i="17"/>
  <c r="T36" i="19"/>
  <c r="O33" i="19"/>
  <c r="D11" i="18"/>
  <c r="L31" i="17"/>
  <c r="L12" i="17"/>
  <c r="U36" i="19"/>
  <c r="S38" i="19"/>
  <c r="M30" i="18"/>
  <c r="P22" i="19"/>
  <c r="O43" i="17"/>
  <c r="L35" i="17"/>
  <c r="L38" i="17"/>
  <c r="N27" i="17"/>
  <c r="L46" i="18"/>
  <c r="R46" i="18" s="1"/>
  <c r="AA46" i="18" s="1" a="1"/>
  <c r="AA46" i="18" s="1"/>
  <c r="D20" i="18"/>
  <c r="M7" i="18"/>
  <c r="M46" i="18"/>
  <c r="D46" i="18"/>
  <c r="K42" i="18"/>
  <c r="D42" i="18" s="1"/>
  <c r="D16" i="18"/>
  <c r="M36" i="18"/>
  <c r="D27" i="18"/>
  <c r="K10" i="18"/>
  <c r="D10" i="18" s="1"/>
  <c r="L10" i="18"/>
  <c r="M10" i="18"/>
  <c r="D25" i="18"/>
  <c r="M25" i="18"/>
  <c r="D24" i="18"/>
  <c r="M24" i="18"/>
  <c r="D44" i="18"/>
  <c r="M44" i="18"/>
  <c r="D18" i="18"/>
  <c r="M18" i="18"/>
  <c r="M35" i="18"/>
  <c r="D35" i="18"/>
  <c r="M19" i="18"/>
  <c r="D19" i="18"/>
  <c r="D22" i="18"/>
  <c r="M22" i="18"/>
  <c r="N26" i="18"/>
  <c r="D34" i="18"/>
  <c r="M34" i="18"/>
  <c r="D17" i="18"/>
  <c r="M17" i="18"/>
  <c r="D38" i="18"/>
  <c r="M38" i="18"/>
  <c r="M41" i="18"/>
  <c r="D41" i="18"/>
  <c r="M12" i="18"/>
  <c r="D12" i="18"/>
  <c r="N10" i="18"/>
  <c r="D31" i="18"/>
  <c r="M31" i="18"/>
  <c r="M28" i="18"/>
  <c r="D28" i="18"/>
  <c r="D33" i="18"/>
  <c r="M33" i="18"/>
  <c r="N42" i="18"/>
  <c r="K26" i="18"/>
  <c r="M32" i="18"/>
  <c r="D32" i="18"/>
  <c r="D6" i="18"/>
  <c r="M6" i="18"/>
  <c r="M15" i="18"/>
  <c r="D15" i="18"/>
  <c r="M14" i="18"/>
  <c r="D14" i="18"/>
  <c r="P30" i="18"/>
  <c r="Y30" i="18" s="1" a="1"/>
  <c r="Y30" i="18" s="1"/>
  <c r="T15" i="18"/>
  <c r="AC15" i="18" s="1" a="1"/>
  <c r="AC15" i="18" s="1"/>
  <c r="U16" i="18"/>
  <c r="AD16" i="18" s="1" a="1"/>
  <c r="AD16" i="18" s="1"/>
  <c r="D38" i="19"/>
  <c r="T11" i="18"/>
  <c r="AC11" i="18" s="1" a="1"/>
  <c r="AC11" i="18" s="1"/>
  <c r="L12" i="19"/>
  <c r="L20" i="19"/>
  <c r="T28" i="18"/>
  <c r="AC28" i="18" s="1" a="1"/>
  <c r="AC28" i="18" s="1"/>
  <c r="U28" i="18"/>
  <c r="AD28" i="18" s="1" a="1"/>
  <c r="AD28" i="18" s="1"/>
  <c r="V28" i="18"/>
  <c r="AE28" i="18" s="1" a="1"/>
  <c r="AE28" i="18" s="1"/>
  <c r="O28" i="18"/>
  <c r="X28" i="18" s="1" a="1"/>
  <c r="X28" i="18" s="1"/>
  <c r="S28" i="18"/>
  <c r="AB28" i="18" s="1" a="1"/>
  <c r="AB28" i="18" s="1"/>
  <c r="P28" i="18"/>
  <c r="Y28" i="18" s="1" a="1"/>
  <c r="Y28" i="18" s="1"/>
  <c r="Q28" i="18"/>
  <c r="Z28" i="18" s="1" a="1"/>
  <c r="Z28" i="18" s="1"/>
  <c r="R28" i="18"/>
  <c r="AA28" i="18" s="1" a="1"/>
  <c r="AA28" i="18" s="1"/>
  <c r="N7" i="17"/>
  <c r="O7" i="17"/>
  <c r="P7" i="17"/>
  <c r="Q7" i="17"/>
  <c r="R7" i="17"/>
  <c r="S7" i="17"/>
  <c r="T7" i="17"/>
  <c r="U7" i="17"/>
  <c r="N19" i="17"/>
  <c r="O19" i="17"/>
  <c r="P19" i="17"/>
  <c r="Q19" i="17"/>
  <c r="R19" i="17"/>
  <c r="S19" i="17"/>
  <c r="T19" i="17"/>
  <c r="U19" i="17"/>
  <c r="P38" i="19"/>
  <c r="M17" i="19"/>
  <c r="K17" i="19"/>
  <c r="L18" i="17"/>
  <c r="S11" i="18"/>
  <c r="AB11" i="18" s="1" a="1"/>
  <c r="AB11" i="18" s="1"/>
  <c r="N43" i="17"/>
  <c r="N25" i="17"/>
  <c r="O25" i="17"/>
  <c r="P25" i="17"/>
  <c r="Q25" i="17"/>
  <c r="R25" i="17"/>
  <c r="S25" i="17"/>
  <c r="T25" i="17"/>
  <c r="U25" i="17"/>
  <c r="Q38" i="19"/>
  <c r="T38" i="19"/>
  <c r="T8" i="17"/>
  <c r="U8" i="17"/>
  <c r="N8" i="17"/>
  <c r="O8" i="17"/>
  <c r="P8" i="17"/>
  <c r="Q8" i="17"/>
  <c r="R8" i="17"/>
  <c r="S8" i="17"/>
  <c r="T42" i="19"/>
  <c r="S42" i="19"/>
  <c r="S27" i="18"/>
  <c r="AB27" i="18" s="1" a="1"/>
  <c r="AB27" i="18" s="1"/>
  <c r="V34" i="18"/>
  <c r="AE34" i="18" s="1" a="1"/>
  <c r="AE34" i="18" s="1"/>
  <c r="S28" i="19"/>
  <c r="P11" i="18"/>
  <c r="Y11" i="18" s="1" a="1"/>
  <c r="Y11" i="18" s="1"/>
  <c r="L43" i="17"/>
  <c r="P33" i="19"/>
  <c r="D22" i="19"/>
  <c r="L40" i="19"/>
  <c r="Q14" i="18"/>
  <c r="Z14" i="18" s="1" a="1"/>
  <c r="Z14" i="18" s="1"/>
  <c r="R20" i="17"/>
  <c r="U43" i="17"/>
  <c r="R33" i="19"/>
  <c r="T30" i="17"/>
  <c r="U30" i="17"/>
  <c r="N30" i="17"/>
  <c r="O30" i="17"/>
  <c r="P30" i="17"/>
  <c r="Q30" i="17"/>
  <c r="R30" i="17"/>
  <c r="S30" i="17"/>
  <c r="T28" i="19"/>
  <c r="O22" i="19"/>
  <c r="L33" i="19"/>
  <c r="D33" i="19"/>
  <c r="N23" i="17"/>
  <c r="O23" i="17"/>
  <c r="P23" i="17"/>
  <c r="Q23" i="17"/>
  <c r="R23" i="17"/>
  <c r="S23" i="17"/>
  <c r="T23" i="17"/>
  <c r="U23" i="17"/>
  <c r="P20" i="17"/>
  <c r="T38" i="17"/>
  <c r="U38" i="17"/>
  <c r="N38" i="17"/>
  <c r="O38" i="17"/>
  <c r="P38" i="17"/>
  <c r="Q38" i="17"/>
  <c r="R38" i="17"/>
  <c r="S38" i="17"/>
  <c r="Q33" i="19"/>
  <c r="D17" i="19"/>
  <c r="P42" i="19"/>
  <c r="V30" i="18"/>
  <c r="AE30" i="18" s="1" a="1"/>
  <c r="AE30" i="18" s="1"/>
  <c r="S20" i="17"/>
  <c r="T20" i="17"/>
  <c r="T43" i="17"/>
  <c r="N41" i="17"/>
  <c r="O41" i="17"/>
  <c r="P41" i="17"/>
  <c r="Q41" i="17"/>
  <c r="R41" i="17"/>
  <c r="S41" i="17"/>
  <c r="T41" i="17"/>
  <c r="U41" i="17"/>
  <c r="S41" i="19"/>
  <c r="R41" i="19"/>
  <c r="O41" i="19"/>
  <c r="T41" i="19"/>
  <c r="T24" i="17"/>
  <c r="U24" i="17"/>
  <c r="N24" i="17"/>
  <c r="O24" i="17"/>
  <c r="P24" i="17"/>
  <c r="Q24" i="17"/>
  <c r="R24" i="17"/>
  <c r="S24" i="17"/>
  <c r="N35" i="17"/>
  <c r="O35" i="17"/>
  <c r="P35" i="17"/>
  <c r="Q35" i="17"/>
  <c r="R35" i="17"/>
  <c r="S35" i="17"/>
  <c r="T35" i="17"/>
  <c r="U35" i="17"/>
  <c r="N22" i="19"/>
  <c r="R28" i="19"/>
  <c r="U11" i="18"/>
  <c r="AD11" i="18" s="1" a="1"/>
  <c r="AD11" i="18" s="1"/>
  <c r="L41" i="19"/>
  <c r="D41" i="19"/>
  <c r="N20" i="17"/>
  <c r="S43" i="17"/>
  <c r="Q11" i="18"/>
  <c r="Z11" i="18" s="1" a="1"/>
  <c r="Z11" i="18" s="1"/>
  <c r="R11" i="18"/>
  <c r="AA11" i="18" s="1" a="1"/>
  <c r="AA11" i="18" s="1"/>
  <c r="N39" i="17"/>
  <c r="O39" i="17"/>
  <c r="P39" i="17"/>
  <c r="Q39" i="17"/>
  <c r="R39" i="17"/>
  <c r="S39" i="17"/>
  <c r="T39" i="17"/>
  <c r="U39" i="17"/>
  <c r="R42" i="19"/>
  <c r="T28" i="17"/>
  <c r="U28" i="17"/>
  <c r="N28" i="17"/>
  <c r="O28" i="17"/>
  <c r="P28" i="17"/>
  <c r="Q28" i="17"/>
  <c r="R28" i="17"/>
  <c r="S28" i="17"/>
  <c r="U6" i="17"/>
  <c r="O6" i="17"/>
  <c r="P6" i="17"/>
  <c r="Q6" i="17"/>
  <c r="R6" i="17"/>
  <c r="S6" i="17"/>
  <c r="T6" i="17"/>
  <c r="N6" i="17"/>
  <c r="T10" i="17"/>
  <c r="U10" i="17"/>
  <c r="N10" i="17"/>
  <c r="O10" i="17"/>
  <c r="P10" i="17"/>
  <c r="Q10" i="17"/>
  <c r="R10" i="17"/>
  <c r="S10" i="17"/>
  <c r="N15" i="17"/>
  <c r="O15" i="17"/>
  <c r="P15" i="17"/>
  <c r="Q15" i="17"/>
  <c r="R15" i="17"/>
  <c r="S15" i="17"/>
  <c r="T15" i="17"/>
  <c r="U15" i="17"/>
  <c r="L11" i="17"/>
  <c r="T12" i="19"/>
  <c r="P41" i="19"/>
  <c r="N17" i="17"/>
  <c r="O17" i="17"/>
  <c r="P17" i="17"/>
  <c r="Q17" i="17"/>
  <c r="R17" i="17"/>
  <c r="S17" i="17"/>
  <c r="T17" i="17"/>
  <c r="U17" i="17"/>
  <c r="N31" i="17"/>
  <c r="O31" i="17"/>
  <c r="P31" i="17"/>
  <c r="Q31" i="17"/>
  <c r="R31" i="17"/>
  <c r="S31" i="17"/>
  <c r="T31" i="17"/>
  <c r="U31" i="17"/>
  <c r="T42" i="17"/>
  <c r="U42" i="17"/>
  <c r="N42" i="17"/>
  <c r="O42" i="17"/>
  <c r="P42" i="17"/>
  <c r="Q42" i="17"/>
  <c r="R42" i="17"/>
  <c r="S42" i="17"/>
  <c r="T22" i="17"/>
  <c r="U22" i="17"/>
  <c r="N22" i="17"/>
  <c r="O22" i="17"/>
  <c r="P22" i="17"/>
  <c r="Q22" i="17"/>
  <c r="R22" i="17"/>
  <c r="S22" i="17"/>
  <c r="U12" i="19"/>
  <c r="U33" i="19"/>
  <c r="U41" i="19"/>
  <c r="Q41" i="19"/>
  <c r="L42" i="19"/>
  <c r="D42" i="19"/>
  <c r="R43" i="17"/>
  <c r="T36" i="17"/>
  <c r="U36" i="17"/>
  <c r="N36" i="17"/>
  <c r="O36" i="17"/>
  <c r="P36" i="17"/>
  <c r="Q36" i="17"/>
  <c r="R36" i="17"/>
  <c r="S36" i="17"/>
  <c r="Q25" i="19"/>
  <c r="Q42" i="19"/>
  <c r="T16" i="17"/>
  <c r="U16" i="17"/>
  <c r="N16" i="17"/>
  <c r="O16" i="17"/>
  <c r="P16" i="17"/>
  <c r="Q16" i="17"/>
  <c r="R16" i="17"/>
  <c r="S16" i="17"/>
  <c r="N33" i="17"/>
  <c r="O33" i="17"/>
  <c r="P33" i="17"/>
  <c r="Q33" i="17"/>
  <c r="R33" i="17"/>
  <c r="S33" i="17"/>
  <c r="T33" i="17"/>
  <c r="U33" i="17"/>
  <c r="T34" i="17"/>
  <c r="U34" i="17"/>
  <c r="N34" i="17"/>
  <c r="O34" i="17"/>
  <c r="P34" i="17"/>
  <c r="Q34" i="17"/>
  <c r="R34" i="17"/>
  <c r="S34" i="17"/>
  <c r="Q43" i="17"/>
  <c r="T32" i="17"/>
  <c r="U32" i="17"/>
  <c r="N32" i="17"/>
  <c r="O32" i="17"/>
  <c r="P32" i="17"/>
  <c r="Q32" i="17"/>
  <c r="R32" i="17"/>
  <c r="S32" i="17"/>
  <c r="O42" i="19"/>
  <c r="T26" i="17"/>
  <c r="U26" i="17"/>
  <c r="N26" i="17"/>
  <c r="O26" i="17"/>
  <c r="P26" i="17"/>
  <c r="Q26" i="17"/>
  <c r="R26" i="17"/>
  <c r="S26" i="17"/>
  <c r="U38" i="19"/>
  <c r="T44" i="17"/>
  <c r="U44" i="17"/>
  <c r="N44" i="17"/>
  <c r="O44" i="17"/>
  <c r="P44" i="17"/>
  <c r="Q44" i="17"/>
  <c r="R44" i="17"/>
  <c r="S44" i="17"/>
  <c r="N41" i="19"/>
  <c r="T12" i="17"/>
  <c r="U12" i="17"/>
  <c r="N12" i="17"/>
  <c r="O12" i="17"/>
  <c r="P12" i="17"/>
  <c r="Q12" i="17"/>
  <c r="R12" i="17"/>
  <c r="S12" i="17"/>
  <c r="N11" i="17"/>
  <c r="O11" i="17"/>
  <c r="P11" i="17"/>
  <c r="Q11" i="17"/>
  <c r="R11" i="17"/>
  <c r="S11" i="17"/>
  <c r="T11" i="17"/>
  <c r="U11" i="17"/>
  <c r="T40" i="17"/>
  <c r="U40" i="17"/>
  <c r="N40" i="17"/>
  <c r="O40" i="17"/>
  <c r="P40" i="17"/>
  <c r="Q40" i="17"/>
  <c r="R40" i="17"/>
  <c r="S40" i="17"/>
  <c r="T14" i="17"/>
  <c r="U14" i="17"/>
  <c r="N14" i="17"/>
  <c r="O14" i="17"/>
  <c r="P14" i="17"/>
  <c r="Q14" i="17"/>
  <c r="R14" i="17"/>
  <c r="S14" i="17"/>
  <c r="L25" i="17"/>
  <c r="U42" i="19"/>
  <c r="O11" i="18"/>
  <c r="X11" i="18" s="1" a="1"/>
  <c r="X11" i="18" s="1"/>
  <c r="U20" i="17"/>
  <c r="T18" i="17"/>
  <c r="U18" i="17"/>
  <c r="N18" i="17"/>
  <c r="O18" i="17"/>
  <c r="P18" i="17"/>
  <c r="Q18" i="17"/>
  <c r="R18" i="17"/>
  <c r="S18" i="17"/>
  <c r="D36" i="19"/>
  <c r="L36" i="19"/>
  <c r="P34" i="18"/>
  <c r="Y34" i="18" s="1" a="1"/>
  <c r="Y34" i="18" s="1"/>
  <c r="U14" i="18"/>
  <c r="AD14" i="18" s="1" a="1"/>
  <c r="AD14" i="18" s="1"/>
  <c r="O24" i="18"/>
  <c r="X24" i="18" s="1" a="1"/>
  <c r="X24" i="18" s="1"/>
  <c r="S24" i="18"/>
  <c r="AB24" i="18" s="1" a="1"/>
  <c r="AB24" i="18" s="1"/>
  <c r="P24" i="18"/>
  <c r="Y24" i="18" s="1" a="1"/>
  <c r="Y24" i="18" s="1"/>
  <c r="Q24" i="18"/>
  <c r="Z24" i="18" s="1" a="1"/>
  <c r="Z24" i="18" s="1"/>
  <c r="R24" i="18"/>
  <c r="AA24" i="18" s="1" a="1"/>
  <c r="AA24" i="18" s="1"/>
  <c r="U24" i="18"/>
  <c r="AD24" i="18" s="1" a="1"/>
  <c r="AD24" i="18" s="1"/>
  <c r="V24" i="18"/>
  <c r="AE24" i="18" s="1" a="1"/>
  <c r="AE24" i="18" s="1"/>
  <c r="T24" i="18"/>
  <c r="AC24" i="18" s="1" a="1"/>
  <c r="AC24" i="18" s="1"/>
  <c r="O40" i="18"/>
  <c r="X40" i="18" s="1" a="1"/>
  <c r="X40" i="18" s="1"/>
  <c r="S40" i="18"/>
  <c r="AB40" i="18" s="1" a="1"/>
  <c r="AB40" i="18" s="1"/>
  <c r="P40" i="18"/>
  <c r="Y40" i="18" s="1" a="1"/>
  <c r="Y40" i="18" s="1"/>
  <c r="Q40" i="18"/>
  <c r="Z40" i="18" s="1" a="1"/>
  <c r="Z40" i="18" s="1"/>
  <c r="R40" i="18"/>
  <c r="AA40" i="18" s="1" a="1"/>
  <c r="AA40" i="18" s="1"/>
  <c r="T40" i="18"/>
  <c r="AC40" i="18" s="1" a="1"/>
  <c r="AC40" i="18" s="1"/>
  <c r="U40" i="18"/>
  <c r="AD40" i="18" s="1" a="1"/>
  <c r="AD40" i="18" s="1"/>
  <c r="V40" i="18"/>
  <c r="AE40" i="18" s="1" a="1"/>
  <c r="AE40" i="18" s="1"/>
  <c r="V14" i="18"/>
  <c r="AE14" i="18" s="1" a="1"/>
  <c r="AE14" i="18" s="1"/>
  <c r="T14" i="18"/>
  <c r="AC14" i="18" s="1" a="1"/>
  <c r="AC14" i="18" s="1"/>
  <c r="R14" i="18"/>
  <c r="AA14" i="18" s="1" a="1"/>
  <c r="AA14" i="18" s="1"/>
  <c r="S14" i="18"/>
  <c r="AB14" i="18" s="1" a="1"/>
  <c r="AB14" i="18" s="1"/>
  <c r="O12" i="18"/>
  <c r="X12" i="18" s="1" a="1"/>
  <c r="X12" i="18" s="1"/>
  <c r="S12" i="18"/>
  <c r="AB12" i="18" s="1" a="1"/>
  <c r="AB12" i="18" s="1"/>
  <c r="P12" i="18"/>
  <c r="Y12" i="18" s="1" a="1"/>
  <c r="Y12" i="18" s="1"/>
  <c r="Q12" i="18"/>
  <c r="Z12" i="18" s="1" a="1"/>
  <c r="Z12" i="18" s="1"/>
  <c r="R12" i="18"/>
  <c r="AA12" i="18" s="1" a="1"/>
  <c r="AA12" i="18" s="1"/>
  <c r="T12" i="18"/>
  <c r="AC12" i="18" s="1" a="1"/>
  <c r="AC12" i="18" s="1"/>
  <c r="U12" i="18"/>
  <c r="AD12" i="18" s="1" a="1"/>
  <c r="AD12" i="18" s="1"/>
  <c r="V12" i="18"/>
  <c r="AE12" i="18" s="1" a="1"/>
  <c r="AE12" i="18" s="1"/>
  <c r="O14" i="18"/>
  <c r="X14" i="18" s="1" a="1"/>
  <c r="X14" i="18" s="1"/>
  <c r="O32" i="18"/>
  <c r="X32" i="18" s="1" a="1"/>
  <c r="X32" i="18" s="1"/>
  <c r="S32" i="18"/>
  <c r="AB32" i="18" s="1" a="1"/>
  <c r="AB32" i="18" s="1"/>
  <c r="P32" i="18"/>
  <c r="Y32" i="18" s="1" a="1"/>
  <c r="Y32" i="18" s="1"/>
  <c r="Q32" i="18"/>
  <c r="Z32" i="18" s="1" a="1"/>
  <c r="Z32" i="18" s="1"/>
  <c r="R32" i="18"/>
  <c r="AA32" i="18" s="1" a="1"/>
  <c r="AA32" i="18" s="1"/>
  <c r="V32" i="18"/>
  <c r="AE32" i="18" s="1" a="1"/>
  <c r="AE32" i="18" s="1"/>
  <c r="T32" i="18"/>
  <c r="AC32" i="18" s="1" a="1"/>
  <c r="AC32" i="18" s="1"/>
  <c r="U32" i="18"/>
  <c r="AD32" i="18" s="1" a="1"/>
  <c r="AD32" i="18" s="1"/>
  <c r="O44" i="18"/>
  <c r="X44" i="18" s="1" a="1"/>
  <c r="X44" i="18" s="1"/>
  <c r="S44" i="18"/>
  <c r="AB44" i="18" s="1" a="1"/>
  <c r="AB44" i="18" s="1"/>
  <c r="P44" i="18"/>
  <c r="Y44" i="18" s="1" a="1"/>
  <c r="Y44" i="18" s="1"/>
  <c r="Q44" i="18"/>
  <c r="Z44" i="18" s="1" a="1"/>
  <c r="Z44" i="18" s="1"/>
  <c r="R44" i="18"/>
  <c r="AA44" i="18" s="1" a="1"/>
  <c r="AA44" i="18" s="1"/>
  <c r="T44" i="18"/>
  <c r="AC44" i="18" s="1" a="1"/>
  <c r="AC44" i="18" s="1"/>
  <c r="U44" i="18"/>
  <c r="AD44" i="18" s="1" a="1"/>
  <c r="AD44" i="18" s="1"/>
  <c r="V44" i="18"/>
  <c r="AE44" i="18" s="1" a="1"/>
  <c r="AE44" i="18" s="1"/>
  <c r="P6" i="18"/>
  <c r="Y6" i="18" s="1" a="1"/>
  <c r="Y6" i="18" s="1"/>
  <c r="O6" i="18"/>
  <c r="X6" i="18" s="1" a="1"/>
  <c r="X6" i="18" s="1"/>
  <c r="T6" i="18"/>
  <c r="AC6" i="18" s="1" a="1"/>
  <c r="AC6" i="18" s="1"/>
  <c r="Q6" i="18"/>
  <c r="Z6" i="18" s="1" a="1"/>
  <c r="Z6" i="18" s="1"/>
  <c r="R6" i="18"/>
  <c r="AA6" i="18" s="1" a="1"/>
  <c r="AA6" i="18" s="1"/>
  <c r="S6" i="18"/>
  <c r="AB6" i="18" s="1" a="1"/>
  <c r="AB6" i="18" s="1"/>
  <c r="V6" i="18"/>
  <c r="AE6" i="18" s="1" a="1"/>
  <c r="AE6" i="18" s="1"/>
  <c r="U6" i="18"/>
  <c r="AD6" i="18" s="1" a="1"/>
  <c r="AD6" i="18" s="1"/>
  <c r="O8" i="18"/>
  <c r="X8" i="18" s="1" a="1"/>
  <c r="X8" i="18" s="1"/>
  <c r="S8" i="18"/>
  <c r="AB8" i="18" s="1" a="1"/>
  <c r="AB8" i="18" s="1"/>
  <c r="P8" i="18"/>
  <c r="Y8" i="18" s="1" a="1"/>
  <c r="Y8" i="18" s="1"/>
  <c r="Q8" i="18"/>
  <c r="Z8" i="18" s="1" a="1"/>
  <c r="Z8" i="18" s="1"/>
  <c r="R8" i="18"/>
  <c r="AA8" i="18" s="1" a="1"/>
  <c r="AA8" i="18" s="1"/>
  <c r="U8" i="18"/>
  <c r="AD8" i="18" s="1" a="1"/>
  <c r="AD8" i="18" s="1"/>
  <c r="T8" i="18"/>
  <c r="AC8" i="18" s="1" a="1"/>
  <c r="AC8" i="18" s="1"/>
  <c r="V8" i="18"/>
  <c r="AE8" i="18" s="1" a="1"/>
  <c r="AE8" i="18" s="1"/>
  <c r="S31" i="18"/>
  <c r="AB31" i="18" s="1" a="1"/>
  <c r="AB31" i="18" s="1"/>
  <c r="T31" i="18"/>
  <c r="AC31" i="18" s="1" a="1"/>
  <c r="AC31" i="18" s="1"/>
  <c r="U31" i="18"/>
  <c r="AD31" i="18" s="1" a="1"/>
  <c r="AD31" i="18" s="1"/>
  <c r="V31" i="18"/>
  <c r="AE31" i="18" s="1" a="1"/>
  <c r="AE31" i="18" s="1"/>
  <c r="R31" i="18"/>
  <c r="AA31" i="18" s="1" a="1"/>
  <c r="AA31" i="18" s="1"/>
  <c r="O31" i="18"/>
  <c r="X31" i="18" s="1" a="1"/>
  <c r="X31" i="18" s="1"/>
  <c r="P31" i="18"/>
  <c r="Y31" i="18" s="1" a="1"/>
  <c r="Y31" i="18" s="1"/>
  <c r="Q31" i="18"/>
  <c r="Z31" i="18" s="1" a="1"/>
  <c r="Z31" i="18" s="1"/>
  <c r="S17" i="18"/>
  <c r="AB17" i="18" s="1" a="1"/>
  <c r="AB17" i="18" s="1"/>
  <c r="T17" i="18"/>
  <c r="AC17" i="18" s="1" a="1"/>
  <c r="AC17" i="18" s="1"/>
  <c r="U17" i="18"/>
  <c r="AD17" i="18" s="1" a="1"/>
  <c r="AD17" i="18" s="1"/>
  <c r="V17" i="18"/>
  <c r="AE17" i="18" s="1" a="1"/>
  <c r="AE17" i="18" s="1"/>
  <c r="Q17" i="18"/>
  <c r="Z17" i="18" s="1" a="1"/>
  <c r="Z17" i="18" s="1"/>
  <c r="O17" i="18"/>
  <c r="X17" i="18" s="1" a="1"/>
  <c r="X17" i="18" s="1"/>
  <c r="P17" i="18"/>
  <c r="Y17" i="18" s="1" a="1"/>
  <c r="Y17" i="18" s="1"/>
  <c r="R17" i="18"/>
  <c r="AA17" i="18" s="1" a="1"/>
  <c r="AA17" i="18" s="1"/>
  <c r="S36" i="19"/>
  <c r="U19" i="19"/>
  <c r="T19" i="19"/>
  <c r="S19" i="19"/>
  <c r="N19" i="19"/>
  <c r="Q19" i="19"/>
  <c r="R19" i="19"/>
  <c r="P19" i="19"/>
  <c r="O19" i="19"/>
  <c r="L11" i="19"/>
  <c r="D11" i="19"/>
  <c r="O40" i="19"/>
  <c r="N40" i="19"/>
  <c r="S40" i="19"/>
  <c r="R40" i="19"/>
  <c r="T40" i="19"/>
  <c r="U40" i="19"/>
  <c r="Q40" i="19"/>
  <c r="P40" i="19"/>
  <c r="L14" i="19"/>
  <c r="D14" i="19"/>
  <c r="O26" i="19"/>
  <c r="N26" i="19"/>
  <c r="U26" i="19"/>
  <c r="T26" i="19"/>
  <c r="R26" i="19"/>
  <c r="S26" i="19"/>
  <c r="Q26" i="19"/>
  <c r="P26" i="19"/>
  <c r="R36" i="19"/>
  <c r="U11" i="19"/>
  <c r="Q11" i="19"/>
  <c r="P11" i="19"/>
  <c r="S11" i="19"/>
  <c r="R11" i="19"/>
  <c r="T11" i="19"/>
  <c r="O11" i="19"/>
  <c r="N11" i="19"/>
  <c r="L30" i="19"/>
  <c r="D30" i="19"/>
  <c r="Q28" i="19"/>
  <c r="P28" i="19"/>
  <c r="O28" i="19"/>
  <c r="N28" i="19"/>
  <c r="P20" i="19"/>
  <c r="O20" i="19"/>
  <c r="Q20" i="19"/>
  <c r="D10" i="19"/>
  <c r="L10" i="19"/>
  <c r="L19" i="19"/>
  <c r="D19" i="19"/>
  <c r="S30" i="19"/>
  <c r="O30" i="19"/>
  <c r="N30" i="19"/>
  <c r="R30" i="19"/>
  <c r="Q30" i="19"/>
  <c r="P30" i="19"/>
  <c r="U30" i="19"/>
  <c r="T30" i="19"/>
  <c r="M15" i="19"/>
  <c r="K15" i="19"/>
  <c r="M39" i="19"/>
  <c r="K39" i="19"/>
  <c r="D7" i="19"/>
  <c r="L7" i="19"/>
  <c r="S22" i="19"/>
  <c r="R12" i="19"/>
  <c r="Q12" i="19"/>
  <c r="N12" i="19"/>
  <c r="P12" i="19"/>
  <c r="O12" i="19"/>
  <c r="T44" i="19"/>
  <c r="N44" i="19"/>
  <c r="L32" i="19"/>
  <c r="D32" i="19"/>
  <c r="L16" i="19"/>
  <c r="D16" i="19"/>
  <c r="O18" i="19"/>
  <c r="N18" i="19"/>
  <c r="U18" i="19"/>
  <c r="T18" i="19"/>
  <c r="S18" i="19"/>
  <c r="R18" i="19"/>
  <c r="Q18" i="19"/>
  <c r="P18" i="19"/>
  <c r="O16" i="19"/>
  <c r="N16" i="19"/>
  <c r="S16" i="19"/>
  <c r="R16" i="19"/>
  <c r="P16" i="19"/>
  <c r="U16" i="19"/>
  <c r="T16" i="19"/>
  <c r="Q16" i="19"/>
  <c r="L18" i="19"/>
  <c r="D18" i="19"/>
  <c r="L8" i="19"/>
  <c r="D8" i="19"/>
  <c r="M7" i="19"/>
  <c r="K7" i="19"/>
  <c r="U27" i="19"/>
  <c r="T27" i="19"/>
  <c r="P27" i="19"/>
  <c r="O27" i="19"/>
  <c r="Q27" i="19"/>
  <c r="S27" i="19"/>
  <c r="R27" i="19"/>
  <c r="N27" i="19"/>
  <c r="L31" i="19"/>
  <c r="D31" i="19"/>
  <c r="D27" i="19"/>
  <c r="L27" i="19"/>
  <c r="O44" i="19"/>
  <c r="E39" i="19"/>
  <c r="O32" i="19"/>
  <c r="N32" i="19"/>
  <c r="S32" i="19"/>
  <c r="R32" i="19"/>
  <c r="U32" i="19"/>
  <c r="T32" i="19"/>
  <c r="Q32" i="19"/>
  <c r="P32" i="19"/>
  <c r="S44" i="19"/>
  <c r="T43" i="19"/>
  <c r="U43" i="19"/>
  <c r="P43" i="19"/>
  <c r="O43" i="19"/>
  <c r="N43" i="19"/>
  <c r="Q43" i="19"/>
  <c r="S43" i="19"/>
  <c r="R43" i="19"/>
  <c r="O34" i="19"/>
  <c r="N34" i="19"/>
  <c r="P34" i="19"/>
  <c r="U34" i="19"/>
  <c r="R34" i="19"/>
  <c r="Q34" i="19"/>
  <c r="T34" i="19"/>
  <c r="S34" i="19"/>
  <c r="T20" i="19"/>
  <c r="D26" i="19"/>
  <c r="L26" i="19"/>
  <c r="S6" i="19"/>
  <c r="O6" i="19"/>
  <c r="R6" i="19"/>
  <c r="Q6" i="19"/>
  <c r="P6" i="19"/>
  <c r="T6" i="19"/>
  <c r="N6" i="19"/>
  <c r="U6" i="19"/>
  <c r="L24" i="19"/>
  <c r="D24" i="19"/>
  <c r="S14" i="19"/>
  <c r="O14" i="19"/>
  <c r="R14" i="19"/>
  <c r="Q14" i="19"/>
  <c r="P14" i="19"/>
  <c r="U14" i="19"/>
  <c r="T14" i="19"/>
  <c r="N14" i="19"/>
  <c r="O8" i="19"/>
  <c r="N8" i="19"/>
  <c r="S8" i="19"/>
  <c r="R8" i="19"/>
  <c r="U8" i="19"/>
  <c r="T8" i="19"/>
  <c r="Q8" i="19"/>
  <c r="P8" i="19"/>
  <c r="N36" i="19"/>
  <c r="Q36" i="19"/>
  <c r="M23" i="19"/>
  <c r="K23" i="19"/>
  <c r="M31" i="19"/>
  <c r="K31" i="19"/>
  <c r="U35" i="19"/>
  <c r="T35" i="19"/>
  <c r="S35" i="19"/>
  <c r="Q35" i="19"/>
  <c r="P35" i="19"/>
  <c r="O35" i="19"/>
  <c r="N35" i="19"/>
  <c r="R35" i="19"/>
  <c r="R44" i="19"/>
  <c r="D43" i="19"/>
  <c r="L43" i="19"/>
  <c r="U20" i="19"/>
  <c r="E23" i="19"/>
  <c r="T22" i="19"/>
  <c r="O24" i="19"/>
  <c r="N24" i="19"/>
  <c r="S24" i="19"/>
  <c r="R24" i="19"/>
  <c r="T24" i="19"/>
  <c r="Q24" i="19"/>
  <c r="P24" i="19"/>
  <c r="U24" i="19"/>
  <c r="D34" i="19"/>
  <c r="L34" i="19"/>
  <c r="P36" i="19"/>
  <c r="D35" i="19"/>
  <c r="L35" i="19"/>
  <c r="N20" i="19"/>
  <c r="R20" i="19"/>
  <c r="E15" i="19"/>
  <c r="S7" i="23" l="1" a="1"/>
  <c r="S7" i="23" s="1"/>
  <c r="R7" i="23" a="1"/>
  <c r="R7" i="23" s="1"/>
  <c r="T7" i="23" a="1"/>
  <c r="T7" i="23" s="1"/>
  <c r="Q7" i="23" a="1"/>
  <c r="Q7" i="23" s="1"/>
  <c r="V7" i="23" a="1"/>
  <c r="V7" i="23" s="1"/>
  <c r="X7" i="23" a="1"/>
  <c r="X7" i="23" s="1"/>
  <c r="W7" i="23" a="1"/>
  <c r="W7" i="23" s="1"/>
  <c r="U7" i="23" a="1"/>
  <c r="U7" i="23" s="1"/>
  <c r="E7" i="23"/>
  <c r="AF7" i="23"/>
  <c r="R6" i="23" a="1"/>
  <c r="R6" i="23" s="1"/>
  <c r="Q6" i="23" a="1"/>
  <c r="Q6" i="23" s="1"/>
  <c r="X6" i="23" a="1"/>
  <c r="X6" i="23" s="1"/>
  <c r="W6" i="23" a="1"/>
  <c r="W6" i="23" s="1"/>
  <c r="S6" i="23" a="1"/>
  <c r="S6" i="23" s="1"/>
  <c r="T6" i="23" a="1"/>
  <c r="T6" i="23" s="1"/>
  <c r="V6" i="23" a="1"/>
  <c r="V6" i="23" s="1"/>
  <c r="U6" i="23" a="1"/>
  <c r="U6" i="23" s="1"/>
  <c r="AG6" i="23"/>
  <c r="E6" i="23"/>
  <c r="B9" i="23" s="1"/>
  <c r="AF6" i="23"/>
  <c r="E7" i="22"/>
  <c r="T6" i="22" a="1"/>
  <c r="T6" i="22" s="1"/>
  <c r="V6" i="22" a="1"/>
  <c r="V6" i="22" s="1"/>
  <c r="S6" i="22" a="1"/>
  <c r="S6" i="22" s="1"/>
  <c r="R6" i="22" a="1"/>
  <c r="R6" i="22" s="1"/>
  <c r="Q6" i="22" a="1"/>
  <c r="Q6" i="22" s="1"/>
  <c r="U6" i="22" a="1"/>
  <c r="U6" i="22" s="1"/>
  <c r="X6" i="22" a="1"/>
  <c r="X6" i="22" s="1"/>
  <c r="W6" i="22" a="1"/>
  <c r="W6" i="22" s="1"/>
  <c r="Q7" i="22" a="1"/>
  <c r="Q7" i="22" s="1"/>
  <c r="R7" i="22" a="1"/>
  <c r="R7" i="22" s="1"/>
  <c r="S7" i="22" a="1"/>
  <c r="S7" i="22" s="1"/>
  <c r="T7" i="22" a="1"/>
  <c r="T7" i="22" s="1"/>
  <c r="U7" i="22" a="1"/>
  <c r="U7" i="22" s="1"/>
  <c r="V7" i="22" a="1"/>
  <c r="V7" i="22" s="1"/>
  <c r="W7" i="22" a="1"/>
  <c r="W7" i="22" s="1"/>
  <c r="X7" i="22" a="1"/>
  <c r="X7" i="22" s="1"/>
  <c r="AI7" i="22"/>
  <c r="AJ7" i="22"/>
  <c r="AL7" i="22"/>
  <c r="AK7" i="22"/>
  <c r="AM7" i="22"/>
  <c r="AN7" i="22"/>
  <c r="AO7" i="22"/>
  <c r="AP7" i="22"/>
  <c r="Z6" i="22"/>
  <c r="AA6" i="22" s="1"/>
  <c r="AF6" i="22" s="1"/>
  <c r="AB6" i="22"/>
  <c r="P6" i="22"/>
  <c r="L6" i="22"/>
  <c r="R25" i="19"/>
  <c r="S25" i="19"/>
  <c r="P46" i="18"/>
  <c r="Y46" i="18" s="1" a="1"/>
  <c r="Y46" i="18" s="1"/>
  <c r="Q46" i="18"/>
  <c r="Z46" i="18" s="1" a="1"/>
  <c r="Z46" i="18" s="1"/>
  <c r="O46" i="18"/>
  <c r="X46" i="18" s="1" a="1"/>
  <c r="X46" i="18" s="1"/>
  <c r="V46" i="18"/>
  <c r="AE46" i="18" s="1" a="1"/>
  <c r="AE46" i="18" s="1"/>
  <c r="V5" i="20"/>
  <c r="AC5" i="20" s="1" a="1"/>
  <c r="AC5" i="20" s="1"/>
  <c r="Q5" i="20"/>
  <c r="Z5" i="20" s="1" a="1"/>
  <c r="Z5" i="20" s="1"/>
  <c r="R5" i="20"/>
  <c r="AA5" i="20" s="1" a="1"/>
  <c r="AA5" i="20" s="1"/>
  <c r="O5" i="20"/>
  <c r="X5" i="20" s="1" a="1"/>
  <c r="X5" i="20" s="1"/>
  <c r="P5" i="20"/>
  <c r="Y5" i="20" s="1" a="1"/>
  <c r="Y5" i="20" s="1"/>
  <c r="U5" i="20"/>
  <c r="S5" i="20"/>
  <c r="AB5" i="20" s="1" a="1"/>
  <c r="AB5" i="20" s="1"/>
  <c r="M5" i="20"/>
  <c r="D5" i="20"/>
  <c r="S46" i="18"/>
  <c r="AB46" i="18" s="1" a="1"/>
  <c r="AB46" i="18" s="1"/>
  <c r="T25" i="19"/>
  <c r="N25" i="19"/>
  <c r="O25" i="19"/>
  <c r="T46" i="18"/>
  <c r="AC46" i="18" s="1" a="1"/>
  <c r="AC46" i="18" s="1"/>
  <c r="P25" i="19"/>
  <c r="M42" i="18"/>
  <c r="U46" i="18"/>
  <c r="AD46" i="18" s="1" a="1"/>
  <c r="AD46" i="18" s="1"/>
  <c r="M26" i="18"/>
  <c r="D26" i="18"/>
  <c r="U30" i="18"/>
  <c r="AD30" i="18" s="1" a="1"/>
  <c r="AD30" i="18" s="1"/>
  <c r="R30" i="18"/>
  <c r="AA30" i="18" s="1" a="1"/>
  <c r="AA30" i="18" s="1"/>
  <c r="R42" i="18"/>
  <c r="AA42" i="18" s="1" a="1"/>
  <c r="AA42" i="18" s="1"/>
  <c r="T30" i="18"/>
  <c r="AC30" i="18" s="1" a="1"/>
  <c r="AC30" i="18" s="1"/>
  <c r="O30" i="18"/>
  <c r="X30" i="18" s="1" a="1"/>
  <c r="X30" i="18" s="1"/>
  <c r="S30" i="18"/>
  <c r="AB30" i="18" s="1" a="1"/>
  <c r="AB30" i="18" s="1"/>
  <c r="Q38" i="18"/>
  <c r="Z38" i="18" s="1" a="1"/>
  <c r="Z38" i="18" s="1"/>
  <c r="Q30" i="18"/>
  <c r="Z30" i="18" s="1" a="1"/>
  <c r="Z30" i="18" s="1"/>
  <c r="O26" i="18"/>
  <c r="X26" i="18" s="1" a="1"/>
  <c r="X26" i="18" s="1"/>
  <c r="R19" i="18"/>
  <c r="AA19" i="18" s="1" a="1"/>
  <c r="AA19" i="18" s="1"/>
  <c r="V41" i="18"/>
  <c r="AE41" i="18" s="1" a="1"/>
  <c r="AE41" i="18" s="1"/>
  <c r="R39" i="18"/>
  <c r="AA39" i="18" s="1" a="1"/>
  <c r="AA39" i="18" s="1"/>
  <c r="T10" i="18"/>
  <c r="AC10" i="18" s="1" a="1"/>
  <c r="AC10" i="18" s="1"/>
  <c r="U23" i="18"/>
  <c r="AD23" i="18" s="1" a="1"/>
  <c r="AD23" i="18" s="1"/>
  <c r="V7" i="18"/>
  <c r="AE7" i="18" s="1" a="1"/>
  <c r="AE7" i="18" s="1"/>
  <c r="U18" i="18"/>
  <c r="AD18" i="18" s="1" a="1"/>
  <c r="AD18" i="18" s="1"/>
  <c r="S15" i="18"/>
  <c r="AB15" i="18" s="1" a="1"/>
  <c r="AB15" i="18" s="1"/>
  <c r="S26" i="18"/>
  <c r="AB26" i="18" s="1" a="1"/>
  <c r="AB26" i="18" s="1"/>
  <c r="T16" i="18"/>
  <c r="AC16" i="18" s="1" a="1"/>
  <c r="AC16" i="18" s="1"/>
  <c r="Q16" i="18"/>
  <c r="Z16" i="18" s="1" a="1"/>
  <c r="Z16" i="18" s="1"/>
  <c r="V38" i="18"/>
  <c r="AE38" i="18" s="1" a="1"/>
  <c r="AE38" i="18" s="1"/>
  <c r="R15" i="18"/>
  <c r="AA15" i="18" s="1" a="1"/>
  <c r="AA15" i="18" s="1"/>
  <c r="P38" i="18"/>
  <c r="Y38" i="18" s="1" a="1"/>
  <c r="Y38" i="18" s="1"/>
  <c r="P15" i="18"/>
  <c r="Y15" i="18" s="1" a="1"/>
  <c r="Y15" i="18" s="1"/>
  <c r="P16" i="18"/>
  <c r="Y16" i="18" s="1" a="1"/>
  <c r="Y16" i="18" s="1"/>
  <c r="S38" i="18"/>
  <c r="AB38" i="18" s="1" a="1"/>
  <c r="AB38" i="18" s="1"/>
  <c r="V15" i="18"/>
  <c r="AE15" i="18" s="1" a="1"/>
  <c r="AE15" i="18" s="1"/>
  <c r="O16" i="18"/>
  <c r="X16" i="18" s="1" a="1"/>
  <c r="X16" i="18" s="1"/>
  <c r="O15" i="18"/>
  <c r="X15" i="18" s="1" a="1"/>
  <c r="X15" i="18" s="1"/>
  <c r="R16" i="18"/>
  <c r="AA16" i="18" s="1" a="1"/>
  <c r="AA16" i="18" s="1"/>
  <c r="U15" i="18"/>
  <c r="AD15" i="18" s="1" a="1"/>
  <c r="AD15" i="18" s="1"/>
  <c r="S16" i="18"/>
  <c r="AB16" i="18" s="1" a="1"/>
  <c r="AB16" i="18" s="1"/>
  <c r="V16" i="18"/>
  <c r="AE16" i="18" s="1" a="1"/>
  <c r="AE16" i="18" s="1"/>
  <c r="R38" i="18"/>
  <c r="AA38" i="18" s="1" a="1"/>
  <c r="AA38" i="18" s="1"/>
  <c r="Q15" i="18"/>
  <c r="Z15" i="18" s="1" a="1"/>
  <c r="Z15" i="18" s="1"/>
  <c r="S34" i="18"/>
  <c r="AB34" i="18" s="1" a="1"/>
  <c r="AB34" i="18" s="1"/>
  <c r="O34" i="18"/>
  <c r="X34" i="18" s="1" a="1"/>
  <c r="X34" i="18" s="1"/>
  <c r="U34" i="18"/>
  <c r="AD34" i="18" s="1" a="1"/>
  <c r="AD34" i="18" s="1"/>
  <c r="R27" i="18"/>
  <c r="AA27" i="18" s="1" a="1"/>
  <c r="AA27" i="18" s="1"/>
  <c r="T34" i="18"/>
  <c r="AC34" i="18" s="1" a="1"/>
  <c r="AC34" i="18" s="1"/>
  <c r="U27" i="18"/>
  <c r="AD27" i="18" s="1" a="1"/>
  <c r="AD27" i="18" s="1"/>
  <c r="R34" i="18"/>
  <c r="AA34" i="18" s="1" a="1"/>
  <c r="AA34" i="18" s="1"/>
  <c r="Q34" i="18"/>
  <c r="Z34" i="18" s="1" a="1"/>
  <c r="Z34" i="18" s="1"/>
  <c r="O27" i="18"/>
  <c r="X27" i="18" s="1" a="1"/>
  <c r="X27" i="18" s="1"/>
  <c r="P27" i="18"/>
  <c r="Y27" i="18" s="1" a="1"/>
  <c r="Y27" i="18" s="1"/>
  <c r="Q27" i="18"/>
  <c r="Z27" i="18" s="1" a="1"/>
  <c r="Z27" i="18" s="1"/>
  <c r="V27" i="18"/>
  <c r="AE27" i="18" s="1" a="1"/>
  <c r="AE27" i="18" s="1"/>
  <c r="U17" i="19"/>
  <c r="N17" i="19"/>
  <c r="Q17" i="19"/>
  <c r="P17" i="19"/>
  <c r="S17" i="19"/>
  <c r="O17" i="19"/>
  <c r="T17" i="19"/>
  <c r="R17" i="19"/>
  <c r="T27" i="18"/>
  <c r="AC27" i="18" s="1" a="1"/>
  <c r="AC27" i="18" s="1"/>
  <c r="S35" i="18"/>
  <c r="AB35" i="18" s="1" a="1"/>
  <c r="AB35" i="18" s="1"/>
  <c r="T35" i="18"/>
  <c r="AC35" i="18" s="1" a="1"/>
  <c r="AC35" i="18" s="1"/>
  <c r="U35" i="18"/>
  <c r="AD35" i="18" s="1" a="1"/>
  <c r="AD35" i="18" s="1"/>
  <c r="V35" i="18"/>
  <c r="AE35" i="18" s="1" a="1"/>
  <c r="AE35" i="18" s="1"/>
  <c r="R35" i="18"/>
  <c r="AA35" i="18" s="1" a="1"/>
  <c r="AA35" i="18" s="1"/>
  <c r="O35" i="18"/>
  <c r="X35" i="18" s="1" a="1"/>
  <c r="X35" i="18" s="1"/>
  <c r="P35" i="18"/>
  <c r="Y35" i="18" s="1" a="1"/>
  <c r="Y35" i="18" s="1"/>
  <c r="Q35" i="18"/>
  <c r="Z35" i="18" s="1" a="1"/>
  <c r="Z35" i="18" s="1"/>
  <c r="O42" i="18"/>
  <c r="X42" i="18" s="1" a="1"/>
  <c r="X42" i="18" s="1"/>
  <c r="S42" i="18"/>
  <c r="AB42" i="18" s="1" a="1"/>
  <c r="AB42" i="18" s="1"/>
  <c r="P42" i="18"/>
  <c r="Y42" i="18" s="1" a="1"/>
  <c r="Y42" i="18" s="1"/>
  <c r="Q42" i="18"/>
  <c r="Z42" i="18" s="1" a="1"/>
  <c r="Z42" i="18" s="1"/>
  <c r="D15" i="19"/>
  <c r="L15" i="19"/>
  <c r="Q39" i="19"/>
  <c r="P39" i="19"/>
  <c r="O39" i="19"/>
  <c r="N39" i="19"/>
  <c r="U39" i="19"/>
  <c r="T39" i="19"/>
  <c r="R39" i="19"/>
  <c r="S39" i="19"/>
  <c r="L23" i="19"/>
  <c r="D23" i="19"/>
  <c r="Q31" i="19"/>
  <c r="P31" i="19"/>
  <c r="O31" i="19"/>
  <c r="N31" i="19"/>
  <c r="U31" i="19"/>
  <c r="T31" i="19"/>
  <c r="S31" i="19"/>
  <c r="R31" i="19"/>
  <c r="Q15" i="19"/>
  <c r="P15" i="19"/>
  <c r="O15" i="19"/>
  <c r="N15" i="19"/>
  <c r="U15" i="19"/>
  <c r="T15" i="19"/>
  <c r="R15" i="19"/>
  <c r="S15" i="19"/>
  <c r="Q23" i="19"/>
  <c r="P23" i="19"/>
  <c r="O23" i="19"/>
  <c r="N23" i="19"/>
  <c r="U23" i="19"/>
  <c r="T23" i="19"/>
  <c r="R23" i="19"/>
  <c r="S23" i="19"/>
  <c r="Q7" i="19"/>
  <c r="P7" i="19"/>
  <c r="O7" i="19"/>
  <c r="N7" i="19"/>
  <c r="U7" i="19"/>
  <c r="T7" i="19"/>
  <c r="S7" i="19"/>
  <c r="R7" i="19"/>
  <c r="L39" i="19"/>
  <c r="D39" i="19"/>
  <c r="N6" i="22" l="1"/>
  <c r="AP7" i="23"/>
  <c r="AO7" i="23"/>
  <c r="AI7" i="23"/>
  <c r="AN7" i="23"/>
  <c r="AM7" i="23"/>
  <c r="AL7" i="23"/>
  <c r="AJ7" i="23"/>
  <c r="AK7" i="23"/>
  <c r="AP6" i="23"/>
  <c r="AO6" i="23"/>
  <c r="AN6" i="23"/>
  <c r="AM6" i="23"/>
  <c r="AL6" i="23"/>
  <c r="AK6" i="23"/>
  <c r="AJ6" i="23"/>
  <c r="AI6" i="23"/>
  <c r="N7" i="23"/>
  <c r="N6" i="23"/>
  <c r="N7" i="22"/>
  <c r="B10" i="22"/>
  <c r="AL6" i="22"/>
  <c r="AK6" i="22"/>
  <c r="AJ6" i="22"/>
  <c r="AI6" i="22"/>
  <c r="AP6" i="22"/>
  <c r="AO6" i="22"/>
  <c r="AM6" i="22"/>
  <c r="AN6" i="22"/>
  <c r="O6" i="22"/>
  <c r="B12" i="22" s="1"/>
  <c r="E6" i="22"/>
  <c r="D6" i="22"/>
  <c r="P41" i="18"/>
  <c r="Y41" i="18" s="1" a="1"/>
  <c r="Y41" i="18" s="1"/>
  <c r="O38" i="18"/>
  <c r="X38" i="18" s="1" a="1"/>
  <c r="X38" i="18" s="1"/>
  <c r="U42" i="18"/>
  <c r="AD42" i="18" s="1" a="1"/>
  <c r="AD42" i="18" s="1"/>
  <c r="V10" i="18"/>
  <c r="AE10" i="18" s="1" a="1"/>
  <c r="AE10" i="18" s="1"/>
  <c r="T41" i="18"/>
  <c r="AC41" i="18" s="1" a="1"/>
  <c r="AC41" i="18" s="1"/>
  <c r="T42" i="18"/>
  <c r="AC42" i="18" s="1" a="1"/>
  <c r="AC42" i="18" s="1"/>
  <c r="R10" i="18"/>
  <c r="AA10" i="18" s="1" a="1"/>
  <c r="AA10" i="18" s="1"/>
  <c r="U38" i="18"/>
  <c r="AD38" i="18" s="1" a="1"/>
  <c r="AD38" i="18" s="1"/>
  <c r="U41" i="18"/>
  <c r="AD41" i="18" s="1" a="1"/>
  <c r="AD41" i="18" s="1"/>
  <c r="T38" i="18"/>
  <c r="AC38" i="18" s="1" a="1"/>
  <c r="AC38" i="18" s="1"/>
  <c r="V42" i="18"/>
  <c r="AE42" i="18" s="1" a="1"/>
  <c r="AE42" i="18" s="1"/>
  <c r="Q10" i="18"/>
  <c r="Z10" i="18" s="1" a="1"/>
  <c r="Z10" i="18" s="1"/>
  <c r="O33" i="18"/>
  <c r="X33" i="18" s="1" a="1"/>
  <c r="X33" i="18" s="1"/>
  <c r="U36" i="18"/>
  <c r="AD36" i="18" s="1" a="1"/>
  <c r="AD36" i="18" s="1"/>
  <c r="S19" i="18"/>
  <c r="AB19" i="18" s="1" a="1"/>
  <c r="AB19" i="18" s="1"/>
  <c r="V20" i="18"/>
  <c r="AE20" i="18" s="1" a="1"/>
  <c r="AE20" i="18" s="1"/>
  <c r="V19" i="18"/>
  <c r="AE19" i="18" s="1" a="1"/>
  <c r="AE19" i="18" s="1"/>
  <c r="U19" i="18"/>
  <c r="AD19" i="18" s="1" a="1"/>
  <c r="AD19" i="18" s="1"/>
  <c r="T19" i="18"/>
  <c r="AC19" i="18" s="1" a="1"/>
  <c r="AC19" i="18" s="1"/>
  <c r="S41" i="18"/>
  <c r="AB41" i="18" s="1" a="1"/>
  <c r="AB41" i="18" s="1"/>
  <c r="T20" i="18"/>
  <c r="AC20" i="18" s="1" a="1"/>
  <c r="AC20" i="18" s="1"/>
  <c r="R26" i="18"/>
  <c r="AA26" i="18" s="1" a="1"/>
  <c r="AA26" i="18" s="1"/>
  <c r="P26" i="18"/>
  <c r="Y26" i="18" s="1" a="1"/>
  <c r="Y26" i="18" s="1"/>
  <c r="V26" i="18"/>
  <c r="AE26" i="18" s="1" a="1"/>
  <c r="AE26" i="18" s="1"/>
  <c r="P10" i="18"/>
  <c r="Y10" i="18" s="1" a="1"/>
  <c r="Y10" i="18" s="1"/>
  <c r="S20" i="18"/>
  <c r="AB20" i="18" s="1" a="1"/>
  <c r="AB20" i="18" s="1"/>
  <c r="U20" i="18"/>
  <c r="AD20" i="18" s="1" a="1"/>
  <c r="AD20" i="18" s="1"/>
  <c r="U26" i="18"/>
  <c r="AD26" i="18" s="1" a="1"/>
  <c r="AD26" i="18" s="1"/>
  <c r="P36" i="18"/>
  <c r="Y36" i="18" s="1" a="1"/>
  <c r="Y36" i="18" s="1"/>
  <c r="T18" i="18"/>
  <c r="AC18" i="18" s="1" a="1"/>
  <c r="AC18" i="18" s="1"/>
  <c r="O19" i="18"/>
  <c r="X19" i="18" s="1" a="1"/>
  <c r="X19" i="18" s="1"/>
  <c r="O20" i="18"/>
  <c r="X20" i="18" s="1" a="1"/>
  <c r="X20" i="18" s="1"/>
  <c r="O41" i="18"/>
  <c r="X41" i="18" s="1" a="1"/>
  <c r="X41" i="18" s="1"/>
  <c r="R18" i="18"/>
  <c r="AA18" i="18" s="1" a="1"/>
  <c r="AA18" i="18" s="1"/>
  <c r="Q19" i="18"/>
  <c r="Z19" i="18" s="1" a="1"/>
  <c r="Z19" i="18" s="1"/>
  <c r="R20" i="18"/>
  <c r="AA20" i="18" s="1" a="1"/>
  <c r="AA20" i="18" s="1"/>
  <c r="Q41" i="18"/>
  <c r="Z41" i="18" s="1" a="1"/>
  <c r="Z41" i="18" s="1"/>
  <c r="Q26" i="18"/>
  <c r="Z26" i="18" s="1" a="1"/>
  <c r="Z26" i="18" s="1"/>
  <c r="Q20" i="18"/>
  <c r="Z20" i="18" s="1" a="1"/>
  <c r="Z20" i="18" s="1"/>
  <c r="P20" i="18"/>
  <c r="Y20" i="18" s="1" a="1"/>
  <c r="Y20" i="18" s="1"/>
  <c r="T26" i="18"/>
  <c r="AC26" i="18" s="1" a="1"/>
  <c r="AC26" i="18" s="1"/>
  <c r="P19" i="18"/>
  <c r="Y19" i="18" s="1" a="1"/>
  <c r="Y19" i="18" s="1"/>
  <c r="Q18" i="18"/>
  <c r="Z18" i="18" s="1" a="1"/>
  <c r="Z18" i="18" s="1"/>
  <c r="R41" i="18"/>
  <c r="AA41" i="18" s="1" a="1"/>
  <c r="AA41" i="18" s="1"/>
  <c r="Q36" i="18"/>
  <c r="Z36" i="18" s="1" a="1"/>
  <c r="Z36" i="18" s="1"/>
  <c r="R36" i="18"/>
  <c r="AA36" i="18" s="1" a="1"/>
  <c r="AA36" i="18" s="1"/>
  <c r="V36" i="18"/>
  <c r="AE36" i="18" s="1" a="1"/>
  <c r="AE36" i="18" s="1"/>
  <c r="P18" i="18"/>
  <c r="Y18" i="18" s="1" a="1"/>
  <c r="Y18" i="18" s="1"/>
  <c r="S18" i="18"/>
  <c r="AB18" i="18" s="1" a="1"/>
  <c r="AB18" i="18" s="1"/>
  <c r="S36" i="18"/>
  <c r="AB36" i="18" s="1" a="1"/>
  <c r="AB36" i="18" s="1"/>
  <c r="U39" i="18"/>
  <c r="AD39" i="18" s="1" a="1"/>
  <c r="AD39" i="18" s="1"/>
  <c r="V39" i="18"/>
  <c r="AE39" i="18" s="1" a="1"/>
  <c r="AE39" i="18" s="1"/>
  <c r="O18" i="18"/>
  <c r="X18" i="18" s="1" a="1"/>
  <c r="X18" i="18" s="1"/>
  <c r="P39" i="18"/>
  <c r="Y39" i="18" s="1" a="1"/>
  <c r="Y39" i="18" s="1"/>
  <c r="O36" i="18"/>
  <c r="X36" i="18" s="1" a="1"/>
  <c r="X36" i="18" s="1"/>
  <c r="T36" i="18"/>
  <c r="AC36" i="18" s="1" a="1"/>
  <c r="AC36" i="18" s="1"/>
  <c r="S39" i="18"/>
  <c r="AB39" i="18" s="1" a="1"/>
  <c r="AB39" i="18" s="1"/>
  <c r="P23" i="18"/>
  <c r="Y23" i="18" s="1" a="1"/>
  <c r="Y23" i="18" s="1"/>
  <c r="S10" i="18"/>
  <c r="AB10" i="18" s="1" a="1"/>
  <c r="AB10" i="18" s="1"/>
  <c r="P7" i="18"/>
  <c r="Y7" i="18" s="1" a="1"/>
  <c r="Y7" i="18" s="1"/>
  <c r="S22" i="18"/>
  <c r="AB22" i="18" s="1" a="1"/>
  <c r="AB22" i="18" s="1"/>
  <c r="U22" i="18"/>
  <c r="AD22" i="18" s="1" a="1"/>
  <c r="AD22" i="18" s="1"/>
  <c r="Q22" i="18"/>
  <c r="Z22" i="18" s="1" a="1"/>
  <c r="Z22" i="18" s="1"/>
  <c r="R22" i="18"/>
  <c r="AA22" i="18" s="1" a="1"/>
  <c r="AA22" i="18" s="1"/>
  <c r="P22" i="18"/>
  <c r="Y22" i="18" s="1" a="1"/>
  <c r="Y22" i="18" s="1"/>
  <c r="V22" i="18"/>
  <c r="AE22" i="18" s="1" a="1"/>
  <c r="AE22" i="18" s="1"/>
  <c r="O22" i="18"/>
  <c r="X22" i="18" s="1" a="1"/>
  <c r="X22" i="18" s="1"/>
  <c r="T22" i="18"/>
  <c r="AC22" i="18" s="1" a="1"/>
  <c r="AC22" i="18" s="1"/>
  <c r="R7" i="18"/>
  <c r="AA7" i="18" s="1" a="1"/>
  <c r="AA7" i="18" s="1"/>
  <c r="V23" i="18"/>
  <c r="AE23" i="18" s="1" a="1"/>
  <c r="AE23" i="18" s="1"/>
  <c r="T33" i="18"/>
  <c r="AC33" i="18" s="1" a="1"/>
  <c r="AC33" i="18" s="1"/>
  <c r="S33" i="18"/>
  <c r="AB33" i="18" s="1" a="1"/>
  <c r="AB33" i="18" s="1"/>
  <c r="U33" i="18"/>
  <c r="AD33" i="18" s="1" a="1"/>
  <c r="AD33" i="18" s="1"/>
  <c r="T43" i="18"/>
  <c r="AC43" i="18" s="1" a="1"/>
  <c r="AC43" i="18" s="1"/>
  <c r="R43" i="18"/>
  <c r="AA43" i="18" s="1" a="1"/>
  <c r="AA43" i="18" s="1"/>
  <c r="V43" i="18"/>
  <c r="AE43" i="18" s="1" a="1"/>
  <c r="AE43" i="18" s="1"/>
  <c r="O43" i="18"/>
  <c r="X43" i="18" s="1" a="1"/>
  <c r="X43" i="18" s="1"/>
  <c r="Q43" i="18"/>
  <c r="Z43" i="18" s="1" a="1"/>
  <c r="Z43" i="18" s="1"/>
  <c r="S43" i="18"/>
  <c r="AB43" i="18" s="1" a="1"/>
  <c r="AB43" i="18" s="1"/>
  <c r="U43" i="18"/>
  <c r="AD43" i="18" s="1" a="1"/>
  <c r="AD43" i="18" s="1"/>
  <c r="P43" i="18"/>
  <c r="Y43" i="18" s="1" a="1"/>
  <c r="Y43" i="18" s="1"/>
  <c r="V33" i="18"/>
  <c r="AE33" i="18" s="1" a="1"/>
  <c r="AE33" i="18" s="1"/>
  <c r="T7" i="18"/>
  <c r="AC7" i="18" s="1" a="1"/>
  <c r="AC7" i="18" s="1"/>
  <c r="Q39" i="18"/>
  <c r="Z39" i="18" s="1" a="1"/>
  <c r="Z39" i="18" s="1"/>
  <c r="O39" i="18"/>
  <c r="X39" i="18" s="1" a="1"/>
  <c r="X39" i="18" s="1"/>
  <c r="Q23" i="18"/>
  <c r="Z23" i="18" s="1" a="1"/>
  <c r="Z23" i="18" s="1"/>
  <c r="T23" i="18"/>
  <c r="AC23" i="18" s="1" a="1"/>
  <c r="AC23" i="18" s="1"/>
  <c r="S23" i="18"/>
  <c r="AB23" i="18" s="1" a="1"/>
  <c r="AB23" i="18" s="1"/>
  <c r="Q33" i="18"/>
  <c r="Z33" i="18" s="1" a="1"/>
  <c r="Z33" i="18" s="1"/>
  <c r="S7" i="18"/>
  <c r="AB7" i="18" s="1" a="1"/>
  <c r="AB7" i="18" s="1"/>
  <c r="P33" i="18"/>
  <c r="Y33" i="18" s="1" a="1"/>
  <c r="Y33" i="18" s="1"/>
  <c r="U7" i="18"/>
  <c r="AD7" i="18" s="1" a="1"/>
  <c r="AD7" i="18" s="1"/>
  <c r="V25" i="18"/>
  <c r="AE25" i="18" s="1" a="1"/>
  <c r="AE25" i="18" s="1"/>
  <c r="U25" i="18"/>
  <c r="AD25" i="18" s="1" a="1"/>
  <c r="AD25" i="18" s="1"/>
  <c r="P25" i="18"/>
  <c r="Y25" i="18" s="1" a="1"/>
  <c r="Y25" i="18" s="1"/>
  <c r="Q25" i="18"/>
  <c r="Z25" i="18" s="1" a="1"/>
  <c r="Z25" i="18" s="1"/>
  <c r="R25" i="18"/>
  <c r="AA25" i="18" s="1" a="1"/>
  <c r="AA25" i="18" s="1"/>
  <c r="O25" i="18"/>
  <c r="X25" i="18" s="1" a="1"/>
  <c r="X25" i="18" s="1"/>
  <c r="T25" i="18"/>
  <c r="AC25" i="18" s="1" a="1"/>
  <c r="AC25" i="18" s="1"/>
  <c r="S25" i="18"/>
  <c r="AB25" i="18" s="1" a="1"/>
  <c r="AB25" i="18" s="1"/>
  <c r="R23" i="18"/>
  <c r="AA23" i="18" s="1" a="1"/>
  <c r="AA23" i="18" s="1"/>
  <c r="O10" i="18"/>
  <c r="X10" i="18" s="1" a="1"/>
  <c r="X10" i="18" s="1"/>
  <c r="Q7" i="18"/>
  <c r="Z7" i="18" s="1" a="1"/>
  <c r="Z7" i="18" s="1"/>
  <c r="O23" i="18"/>
  <c r="X23" i="18" s="1" a="1"/>
  <c r="X23" i="18" s="1"/>
  <c r="R33" i="18"/>
  <c r="AA33" i="18" s="1" a="1"/>
  <c r="AA33" i="18" s="1"/>
  <c r="V18" i="18"/>
  <c r="AE18" i="18" s="1" a="1"/>
  <c r="AE18" i="18" s="1"/>
  <c r="U10" i="18"/>
  <c r="AD10" i="18" s="1" a="1"/>
  <c r="AD10" i="18" s="1"/>
  <c r="O7" i="18"/>
  <c r="X7" i="18" s="1" a="1"/>
  <c r="X7" i="18" s="1"/>
  <c r="T39" i="18"/>
  <c r="AC39" i="18" s="1" a="1"/>
  <c r="AC39" i="18" s="1"/>
  <c r="E45" i="14"/>
  <c r="E44" i="14"/>
  <c r="E43" i="14"/>
  <c r="W43" i="14" s="1"/>
  <c r="E42" i="14"/>
  <c r="P42" i="14" s="1"/>
  <c r="E41" i="14"/>
  <c r="X41" i="14" s="1"/>
  <c r="E40" i="14"/>
  <c r="W40" i="14" s="1"/>
  <c r="R39" i="14"/>
  <c r="Q39" i="14"/>
  <c r="P39" i="14"/>
  <c r="E39" i="14"/>
  <c r="W39" i="14" s="1"/>
  <c r="P38" i="14"/>
  <c r="E38" i="14"/>
  <c r="X38" i="14" s="1"/>
  <c r="E37" i="14"/>
  <c r="X37" i="14" s="1"/>
  <c r="E36" i="14"/>
  <c r="R36" i="14" s="1"/>
  <c r="X35" i="14"/>
  <c r="V35" i="14"/>
  <c r="U35" i="14"/>
  <c r="T35" i="14"/>
  <c r="S35" i="14"/>
  <c r="R35" i="14"/>
  <c r="P35" i="14"/>
  <c r="E35" i="14"/>
  <c r="W35" i="14" s="1"/>
  <c r="E34" i="14"/>
  <c r="R34" i="14" s="1"/>
  <c r="E33" i="14"/>
  <c r="Q33" i="14" s="1"/>
  <c r="T32" i="14"/>
  <c r="R32" i="14"/>
  <c r="E32" i="14"/>
  <c r="E31" i="14"/>
  <c r="W31" i="14" s="1"/>
  <c r="T30" i="14"/>
  <c r="S30" i="14"/>
  <c r="E30" i="14"/>
  <c r="X30" i="14" s="1"/>
  <c r="W29" i="14"/>
  <c r="R29" i="14"/>
  <c r="Q29" i="14"/>
  <c r="E29" i="14"/>
  <c r="X29" i="14" s="1"/>
  <c r="X28" i="14"/>
  <c r="W28" i="14"/>
  <c r="V28" i="14"/>
  <c r="P28" i="14"/>
  <c r="E28" i="14"/>
  <c r="U28" i="14" s="1"/>
  <c r="X27" i="14"/>
  <c r="T27" i="14"/>
  <c r="S27" i="14"/>
  <c r="R27" i="14"/>
  <c r="Q27" i="14"/>
  <c r="E27" i="14"/>
  <c r="W27" i="14" s="1"/>
  <c r="E26" i="14"/>
  <c r="S26" i="14" s="1"/>
  <c r="E25" i="14"/>
  <c r="T25" i="14" s="1"/>
  <c r="E24" i="14"/>
  <c r="X24" i="14" s="1"/>
  <c r="E23" i="14"/>
  <c r="W23" i="14" s="1"/>
  <c r="Q22" i="14"/>
  <c r="E22" i="14"/>
  <c r="R22" i="14" s="1"/>
  <c r="X21" i="14"/>
  <c r="W21" i="14"/>
  <c r="V21" i="14"/>
  <c r="R21" i="14"/>
  <c r="E21" i="14"/>
  <c r="T21" i="14" s="1"/>
  <c r="X20" i="14"/>
  <c r="T20" i="14"/>
  <c r="E20" i="14"/>
  <c r="U20" i="14" s="1"/>
  <c r="X19" i="14"/>
  <c r="V19" i="14"/>
  <c r="U19" i="14"/>
  <c r="T19" i="14"/>
  <c r="S19" i="14"/>
  <c r="R19" i="14"/>
  <c r="Q19" i="14"/>
  <c r="P19" i="14"/>
  <c r="E19" i="14"/>
  <c r="W19" i="14" s="1"/>
  <c r="E18" i="14"/>
  <c r="S18" i="14" s="1"/>
  <c r="X17" i="14"/>
  <c r="E17" i="14"/>
  <c r="V17" i="14" s="1"/>
  <c r="E16" i="14"/>
  <c r="X16" i="14" s="1"/>
  <c r="U15" i="14"/>
  <c r="T15" i="14"/>
  <c r="Q15" i="14"/>
  <c r="E15" i="14"/>
  <c r="W15" i="14" s="1"/>
  <c r="V14" i="14"/>
  <c r="X14" i="14"/>
  <c r="T14" i="14"/>
  <c r="S14" i="14"/>
  <c r="E14" i="14"/>
  <c r="R14" i="14" s="1"/>
  <c r="W13" i="14"/>
  <c r="E13" i="14"/>
  <c r="T13" i="14" s="1"/>
  <c r="E12" i="14"/>
  <c r="U12" i="14" s="1"/>
  <c r="V11" i="14"/>
  <c r="E11" i="14"/>
  <c r="W11" i="14" s="1"/>
  <c r="E10" i="14"/>
  <c r="X10" i="14" s="1"/>
  <c r="E9" i="14"/>
  <c r="X9" i="14" s="1"/>
  <c r="E8" i="14"/>
  <c r="X8" i="14" s="1"/>
  <c r="E7" i="14"/>
  <c r="W7" i="14" s="1"/>
  <c r="X6" i="14"/>
  <c r="W6" i="14"/>
  <c r="R6" i="14"/>
  <c r="Q6" i="14"/>
  <c r="E6" i="14"/>
  <c r="U6" i="14" s="1"/>
  <c r="Z5" i="14"/>
  <c r="Y5" i="14"/>
  <c r="E5" i="14"/>
  <c r="T5" i="14" s="1"/>
  <c r="B12" i="23" l="1"/>
  <c r="B10" i="23"/>
  <c r="B9" i="22"/>
  <c r="AG6" i="22"/>
  <c r="P23" i="14"/>
  <c r="X11" i="14"/>
  <c r="X13" i="14"/>
  <c r="Q23" i="14"/>
  <c r="S38" i="14"/>
  <c r="V15" i="14"/>
  <c r="R28" i="14"/>
  <c r="Q14" i="14"/>
  <c r="X15" i="14"/>
  <c r="Q21" i="14"/>
  <c r="P27" i="14"/>
  <c r="T28" i="14"/>
  <c r="V30" i="14"/>
  <c r="V38" i="14"/>
  <c r="R23" i="14"/>
  <c r="P43" i="14"/>
  <c r="Q43" i="14"/>
  <c r="P7" i="14"/>
  <c r="S23" i="14"/>
  <c r="V5" i="14"/>
  <c r="P11" i="14"/>
  <c r="T12" i="14"/>
  <c r="T23" i="14"/>
  <c r="Q31" i="14"/>
  <c r="R7" i="14"/>
  <c r="Q11" i="14"/>
  <c r="V12" i="14"/>
  <c r="U23" i="14"/>
  <c r="P34" i="14"/>
  <c r="R43" i="14"/>
  <c r="R31" i="14"/>
  <c r="S34" i="14"/>
  <c r="T43" i="14"/>
  <c r="V23" i="14"/>
  <c r="T7" i="14"/>
  <c r="R11" i="14"/>
  <c r="X12" i="14"/>
  <c r="S22" i="14"/>
  <c r="X23" i="14"/>
  <c r="U43" i="14"/>
  <c r="P31" i="14"/>
  <c r="S7" i="14"/>
  <c r="W12" i="14"/>
  <c r="P6" i="14"/>
  <c r="U7" i="14"/>
  <c r="P15" i="14"/>
  <c r="X18" i="14"/>
  <c r="P20" i="14"/>
  <c r="U27" i="14"/>
  <c r="V29" i="14"/>
  <c r="S31" i="14"/>
  <c r="V34" i="14"/>
  <c r="Q37" i="14"/>
  <c r="T39" i="14"/>
  <c r="V43" i="14"/>
  <c r="R12" i="14"/>
  <c r="R20" i="14"/>
  <c r="T22" i="14"/>
  <c r="V27" i="14"/>
  <c r="X34" i="14"/>
  <c r="T37" i="14"/>
  <c r="U39" i="14"/>
  <c r="X43" i="14"/>
  <c r="P12" i="14"/>
  <c r="Q7" i="14"/>
  <c r="V37" i="14"/>
  <c r="V39" i="14"/>
  <c r="T31" i="14"/>
  <c r="T6" i="14"/>
  <c r="T11" i="14"/>
  <c r="R13" i="14"/>
  <c r="R15" i="14"/>
  <c r="V20" i="14"/>
  <c r="X22" i="14"/>
  <c r="P24" i="14"/>
  <c r="X39" i="14"/>
  <c r="V7" i="14"/>
  <c r="S11" i="14"/>
  <c r="X7" i="14"/>
  <c r="Q13" i="14"/>
  <c r="V22" i="14"/>
  <c r="U31" i="14"/>
  <c r="V6" i="14"/>
  <c r="U11" i="14"/>
  <c r="V13" i="14"/>
  <c r="S15" i="14"/>
  <c r="W20" i="14"/>
  <c r="Q30" i="14"/>
  <c r="V31" i="14"/>
  <c r="Q35" i="14"/>
  <c r="X31" i="14"/>
  <c r="P33" i="14"/>
  <c r="V40" i="14"/>
  <c r="S6" i="14"/>
  <c r="T29" i="14"/>
  <c r="R30" i="14"/>
  <c r="X25" i="14"/>
  <c r="X26" i="14"/>
  <c r="U33" i="14"/>
  <c r="S33" i="14"/>
  <c r="W33" i="14"/>
  <c r="S36" i="14"/>
  <c r="Q36" i="14"/>
  <c r="X36" i="14"/>
  <c r="P36" i="14"/>
  <c r="U36" i="14"/>
  <c r="W5" i="14"/>
  <c r="X5" i="14"/>
  <c r="S32" i="14"/>
  <c r="Q32" i="14"/>
  <c r="P32" i="14"/>
  <c r="X32" i="14"/>
  <c r="U32" i="14"/>
  <c r="T36" i="14"/>
  <c r="U45" i="14"/>
  <c r="R45" i="14"/>
  <c r="S45" i="14"/>
  <c r="W45" i="14"/>
  <c r="S16" i="14"/>
  <c r="Q16" i="14"/>
  <c r="S24" i="14"/>
  <c r="Q24" i="14"/>
  <c r="R33" i="14"/>
  <c r="P45" i="14"/>
  <c r="W42" i="14"/>
  <c r="T42" i="14"/>
  <c r="U42" i="14"/>
  <c r="Q42" i="14"/>
  <c r="Q45" i="14"/>
  <c r="U9" i="14"/>
  <c r="S9" i="14"/>
  <c r="T33" i="14"/>
  <c r="R24" i="14"/>
  <c r="P25" i="14"/>
  <c r="P26" i="14"/>
  <c r="V36" i="14"/>
  <c r="S44" i="14"/>
  <c r="Q44" i="14"/>
  <c r="X44" i="14"/>
  <c r="P44" i="14"/>
  <c r="U44" i="14"/>
  <c r="P5" i="14"/>
  <c r="Q9" i="14"/>
  <c r="Q17" i="14"/>
  <c r="Q25" i="14"/>
  <c r="V33" i="14"/>
  <c r="W36" i="14"/>
  <c r="R44" i="14"/>
  <c r="T45" i="14"/>
  <c r="S8" i="14"/>
  <c r="Q8" i="14"/>
  <c r="P8" i="14"/>
  <c r="W10" i="14"/>
  <c r="U10" i="14"/>
  <c r="R8" i="14"/>
  <c r="P9" i="14"/>
  <c r="P10" i="14"/>
  <c r="R16" i="14"/>
  <c r="P17" i="14"/>
  <c r="T8" i="14"/>
  <c r="Q10" i="14"/>
  <c r="T16" i="14"/>
  <c r="Q18" i="14"/>
  <c r="T24" i="14"/>
  <c r="V32" i="14"/>
  <c r="U41" i="14"/>
  <c r="S41" i="14"/>
  <c r="R41" i="14"/>
  <c r="W41" i="14"/>
  <c r="Q5" i="14"/>
  <c r="R9" i="14"/>
  <c r="P41" i="14"/>
  <c r="R42" i="14"/>
  <c r="T44" i="14"/>
  <c r="V45" i="14"/>
  <c r="R5" i="14"/>
  <c r="U8" i="14"/>
  <c r="T9" i="14"/>
  <c r="R10" i="14"/>
  <c r="U16" i="14"/>
  <c r="T17" i="14"/>
  <c r="R18" i="14"/>
  <c r="U24" i="14"/>
  <c r="R26" i="14"/>
  <c r="W32" i="14"/>
  <c r="X33" i="14"/>
  <c r="W38" i="14"/>
  <c r="U38" i="14"/>
  <c r="T38" i="14"/>
  <c r="Q38" i="14"/>
  <c r="Q41" i="14"/>
  <c r="S42" i="14"/>
  <c r="S10" i="14"/>
  <c r="S40" i="14"/>
  <c r="X40" i="14"/>
  <c r="Q40" i="14"/>
  <c r="P40" i="14"/>
  <c r="U40" i="14"/>
  <c r="U25" i="14"/>
  <c r="S25" i="14"/>
  <c r="W26" i="14"/>
  <c r="U26" i="14"/>
  <c r="Q26" i="14"/>
  <c r="R17" i="14"/>
  <c r="R25" i="14"/>
  <c r="S5" i="14"/>
  <c r="V8" i="14"/>
  <c r="V9" i="14"/>
  <c r="S12" i="14"/>
  <c r="Q12" i="14"/>
  <c r="V16" i="14"/>
  <c r="S20" i="14"/>
  <c r="Q20" i="14"/>
  <c r="V24" i="14"/>
  <c r="V25" i="14"/>
  <c r="S28" i="14"/>
  <c r="Q28" i="14"/>
  <c r="R40" i="14"/>
  <c r="T41" i="14"/>
  <c r="V42" i="14"/>
  <c r="V44" i="14"/>
  <c r="X45" i="14"/>
  <c r="U37" i="14"/>
  <c r="S37" i="14"/>
  <c r="R37" i="14"/>
  <c r="W37" i="14"/>
  <c r="W44" i="14"/>
  <c r="P16" i="14"/>
  <c r="U17" i="14"/>
  <c r="S17" i="14"/>
  <c r="W18" i="14"/>
  <c r="U18" i="14"/>
  <c r="P18" i="14"/>
  <c r="U5" i="14"/>
  <c r="W8" i="14"/>
  <c r="T10" i="14"/>
  <c r="U13" i="14"/>
  <c r="S13" i="14"/>
  <c r="W14" i="14"/>
  <c r="U14" i="14"/>
  <c r="W16" i="14"/>
  <c r="T18" i="14"/>
  <c r="U21" i="14"/>
  <c r="S21" i="14"/>
  <c r="W22" i="14"/>
  <c r="U22" i="14"/>
  <c r="W24" i="14"/>
  <c r="T26" i="14"/>
  <c r="U29" i="14"/>
  <c r="S29" i="14"/>
  <c r="W30" i="14"/>
  <c r="U30" i="14"/>
  <c r="W9" i="14"/>
  <c r="V10" i="14"/>
  <c r="P13" i="14"/>
  <c r="P14" i="14"/>
  <c r="W17" i="14"/>
  <c r="V18" i="14"/>
  <c r="P21" i="14"/>
  <c r="P22" i="14"/>
  <c r="W25" i="14"/>
  <c r="V26" i="14"/>
  <c r="P29" i="14"/>
  <c r="P30" i="14"/>
  <c r="W34" i="14"/>
  <c r="U34" i="14"/>
  <c r="T34" i="14"/>
  <c r="Q34" i="14"/>
  <c r="P37" i="14"/>
  <c r="R38" i="14"/>
  <c r="T40" i="14"/>
  <c r="V41" i="14"/>
  <c r="X42" i="14"/>
  <c r="S39" i="14"/>
  <c r="S43" i="14"/>
  <c r="H44" i="12"/>
  <c r="F44" i="12"/>
  <c r="G44" i="12" s="1"/>
  <c r="E44" i="12"/>
  <c r="E43" i="12"/>
  <c r="F43" i="12" s="1"/>
  <c r="E42" i="12"/>
  <c r="F42" i="12" s="1"/>
  <c r="E41" i="12"/>
  <c r="F41" i="12" s="1"/>
  <c r="E40" i="12"/>
  <c r="F40" i="12" s="1"/>
  <c r="H40" i="12" s="1"/>
  <c r="E39" i="12"/>
  <c r="F39" i="12" s="1"/>
  <c r="E38" i="12"/>
  <c r="F38" i="12" s="1"/>
  <c r="E37" i="12"/>
  <c r="F37" i="12" s="1"/>
  <c r="G37" i="12" s="1"/>
  <c r="H36" i="12"/>
  <c r="F36" i="12"/>
  <c r="G36" i="12" s="1"/>
  <c r="E36" i="12"/>
  <c r="E35" i="12"/>
  <c r="F35" i="12" s="1"/>
  <c r="E34" i="12"/>
  <c r="F34" i="12" s="1"/>
  <c r="E33" i="12"/>
  <c r="F33" i="12" s="1"/>
  <c r="E32" i="12"/>
  <c r="F32" i="12" s="1"/>
  <c r="H32" i="12" s="1"/>
  <c r="E31" i="12"/>
  <c r="F31" i="12" s="1"/>
  <c r="E30" i="12"/>
  <c r="F30" i="12" s="1"/>
  <c r="H30" i="12" s="1"/>
  <c r="E29" i="12"/>
  <c r="F29" i="12" s="1"/>
  <c r="H29" i="12" s="1"/>
  <c r="H28" i="12"/>
  <c r="F28" i="12"/>
  <c r="G28" i="12" s="1"/>
  <c r="E28" i="12"/>
  <c r="E27" i="12"/>
  <c r="F27" i="12" s="1"/>
  <c r="E26" i="12"/>
  <c r="F26" i="12" s="1"/>
  <c r="H26" i="12" s="1"/>
  <c r="E25" i="12"/>
  <c r="F25" i="12" s="1"/>
  <c r="H25" i="12" s="1"/>
  <c r="E24" i="12"/>
  <c r="F24" i="12" s="1"/>
  <c r="E23" i="12"/>
  <c r="F23" i="12" s="1"/>
  <c r="E22" i="12"/>
  <c r="F22" i="12" s="1"/>
  <c r="E21" i="12"/>
  <c r="F21" i="12" s="1"/>
  <c r="H20" i="12"/>
  <c r="F20" i="12"/>
  <c r="G20" i="12" s="1"/>
  <c r="L20" i="12" s="1"/>
  <c r="E20" i="12"/>
  <c r="E19" i="12"/>
  <c r="F19" i="12" s="1"/>
  <c r="E18" i="12"/>
  <c r="F18" i="12" s="1"/>
  <c r="G18" i="12" s="1"/>
  <c r="E17" i="12"/>
  <c r="F17" i="12" s="1"/>
  <c r="H17" i="12" s="1"/>
  <c r="E16" i="12"/>
  <c r="F16" i="12" s="1"/>
  <c r="E15" i="12"/>
  <c r="F15" i="12" s="1"/>
  <c r="E14" i="12"/>
  <c r="F14" i="12" s="1"/>
  <c r="E13" i="12"/>
  <c r="F13" i="12" s="1"/>
  <c r="H12" i="12"/>
  <c r="F12" i="12"/>
  <c r="G12" i="12" s="1"/>
  <c r="E12" i="12"/>
  <c r="E11" i="12"/>
  <c r="F11" i="12" s="1"/>
  <c r="E10" i="12"/>
  <c r="F10" i="12" s="1"/>
  <c r="E9" i="12"/>
  <c r="F9" i="12" s="1"/>
  <c r="H8" i="12"/>
  <c r="F8" i="12"/>
  <c r="G8" i="12" s="1"/>
  <c r="O8" i="12" s="1"/>
  <c r="E8" i="12"/>
  <c r="E7" i="12"/>
  <c r="F7" i="12" s="1"/>
  <c r="E6" i="12"/>
  <c r="F6" i="12" s="1"/>
  <c r="E5" i="12"/>
  <c r="F5" i="12" s="1"/>
  <c r="H4" i="12"/>
  <c r="F4" i="12"/>
  <c r="G4" i="12" s="1"/>
  <c r="O4" i="12" s="1"/>
  <c r="E4" i="12"/>
  <c r="J3" i="11"/>
  <c r="K3" i="11" s="1"/>
  <c r="J4" i="11"/>
  <c r="K4" i="11" s="1"/>
  <c r="J5" i="11"/>
  <c r="K5" i="11" s="1"/>
  <c r="J6" i="11"/>
  <c r="K6" i="11" s="1"/>
  <c r="J7" i="11"/>
  <c r="K7" i="11" s="1"/>
  <c r="J8" i="11"/>
  <c r="K8" i="11" s="1"/>
  <c r="J9" i="11"/>
  <c r="K9" i="11" s="1"/>
  <c r="J10" i="11"/>
  <c r="K10" i="11" s="1"/>
  <c r="J11" i="11"/>
  <c r="K11" i="11" s="1"/>
  <c r="J12" i="11"/>
  <c r="K12" i="11" s="1"/>
  <c r="J13" i="11"/>
  <c r="K13" i="11" s="1"/>
  <c r="J14" i="11"/>
  <c r="K14" i="11" s="1"/>
  <c r="J15" i="11"/>
  <c r="K15" i="11" s="1"/>
  <c r="J16" i="11"/>
  <c r="K16" i="11" s="1"/>
  <c r="J17" i="11"/>
  <c r="K17" i="11" s="1"/>
  <c r="J18" i="11"/>
  <c r="K18" i="11" s="1"/>
  <c r="J19" i="11"/>
  <c r="K19" i="11" s="1"/>
  <c r="J20" i="11"/>
  <c r="K20" i="11" s="1"/>
  <c r="J21" i="11"/>
  <c r="K21" i="11" s="1"/>
  <c r="J22" i="11"/>
  <c r="J23" i="11"/>
  <c r="K23" i="11" s="1"/>
  <c r="J24" i="11"/>
  <c r="K24" i="11" s="1"/>
  <c r="J25" i="11"/>
  <c r="K25" i="11" s="1"/>
  <c r="J26" i="11"/>
  <c r="K26" i="11" s="1"/>
  <c r="J27" i="11"/>
  <c r="K27" i="11" s="1"/>
  <c r="J28" i="11"/>
  <c r="K28" i="11" s="1"/>
  <c r="J29" i="11"/>
  <c r="K29" i="11" s="1"/>
  <c r="J30" i="11"/>
  <c r="K30" i="11" s="1"/>
  <c r="J31" i="11"/>
  <c r="K31" i="11" s="1"/>
  <c r="J32" i="11"/>
  <c r="K32" i="11" s="1"/>
  <c r="J33" i="11"/>
  <c r="K33" i="11" s="1"/>
  <c r="J34" i="11"/>
  <c r="K34" i="11" s="1"/>
  <c r="J35" i="11"/>
  <c r="K35" i="11" s="1"/>
  <c r="J36" i="11"/>
  <c r="K36" i="11" s="1"/>
  <c r="J37" i="11"/>
  <c r="K37" i="11" s="1"/>
  <c r="J38" i="11"/>
  <c r="K38" i="11" s="1"/>
  <c r="J39" i="11"/>
  <c r="K39" i="11" s="1"/>
  <c r="J40" i="11"/>
  <c r="K40" i="11" s="1"/>
  <c r="J41" i="11"/>
  <c r="K41" i="11" s="1"/>
  <c r="J42" i="11"/>
  <c r="K42" i="11" s="1"/>
  <c r="J43" i="11"/>
  <c r="K43" i="11" s="1"/>
  <c r="J45" i="11"/>
  <c r="K45" i="11" s="1"/>
  <c r="J46" i="11"/>
  <c r="K46" i="11" s="1"/>
  <c r="J47" i="11"/>
  <c r="K47" i="11" s="1"/>
  <c r="J48" i="11"/>
  <c r="K48" i="11" s="1"/>
  <c r="J49" i="11"/>
  <c r="K49" i="11" s="1"/>
  <c r="J50" i="11"/>
  <c r="K50" i="11" s="1"/>
  <c r="J51" i="11"/>
  <c r="K51" i="11" s="1"/>
  <c r="J52" i="11"/>
  <c r="K52" i="11" s="1"/>
  <c r="J53" i="11"/>
  <c r="K53" i="11" s="1"/>
  <c r="J54" i="11"/>
  <c r="K54" i="11" s="1"/>
  <c r="J55" i="11"/>
  <c r="J56" i="11"/>
  <c r="K56" i="11" s="1"/>
  <c r="J57" i="11"/>
  <c r="K57" i="11" s="1"/>
  <c r="J58" i="11"/>
  <c r="K58" i="11" s="1"/>
  <c r="J59" i="11"/>
  <c r="K59" i="11" s="1"/>
  <c r="J60" i="11"/>
  <c r="K60" i="11" s="1"/>
  <c r="J61" i="11"/>
  <c r="K61" i="11" s="1"/>
  <c r="J62" i="11"/>
  <c r="K62" i="11" s="1"/>
  <c r="J63" i="11"/>
  <c r="K63" i="11" s="1"/>
  <c r="N62" i="11"/>
  <c r="N4" i="12" l="1"/>
  <c r="O28" i="12"/>
  <c r="G9" i="12"/>
  <c r="H9" i="12"/>
  <c r="J4" i="12"/>
  <c r="L4" i="12"/>
  <c r="M4" i="12"/>
  <c r="O12" i="12"/>
  <c r="P12" i="12"/>
  <c r="L36" i="12"/>
  <c r="M28" i="12"/>
  <c r="N8" i="12"/>
  <c r="O20" i="12"/>
  <c r="P4" i="12"/>
  <c r="M12" i="12"/>
  <c r="N28" i="12"/>
  <c r="I36" i="12"/>
  <c r="N12" i="12"/>
  <c r="N20" i="12"/>
  <c r="P28" i="12"/>
  <c r="M20" i="12"/>
  <c r="I4" i="12"/>
  <c r="K4" i="12"/>
  <c r="H18" i="12"/>
  <c r="I18" i="12" s="1"/>
  <c r="R18" i="12" s="1"/>
  <c r="G6" i="12"/>
  <c r="H6" i="12"/>
  <c r="G23" i="12"/>
  <c r="H23" i="12"/>
  <c r="H21" i="12"/>
  <c r="G21" i="12"/>
  <c r="H22" i="12"/>
  <c r="G22" i="12"/>
  <c r="G31" i="12"/>
  <c r="H31" i="12"/>
  <c r="H41" i="12"/>
  <c r="G41" i="12"/>
  <c r="G5" i="12"/>
  <c r="H5" i="12"/>
  <c r="H13" i="12"/>
  <c r="G13" i="12"/>
  <c r="G14" i="12"/>
  <c r="H14" i="12"/>
  <c r="G15" i="12"/>
  <c r="H15" i="12"/>
  <c r="H7" i="12"/>
  <c r="G7" i="12"/>
  <c r="G35" i="12"/>
  <c r="H35" i="12"/>
  <c r="H37" i="12"/>
  <c r="G27" i="12"/>
  <c r="H27" i="12"/>
  <c r="H16" i="12"/>
  <c r="G16" i="12"/>
  <c r="O36" i="12"/>
  <c r="M36" i="12"/>
  <c r="P36" i="12"/>
  <c r="N36" i="12"/>
  <c r="H42" i="12"/>
  <c r="G42" i="12"/>
  <c r="O9" i="12"/>
  <c r="P9" i="12"/>
  <c r="K9" i="12"/>
  <c r="G19" i="12"/>
  <c r="H19" i="12"/>
  <c r="L9" i="12"/>
  <c r="N9" i="12"/>
  <c r="G26" i="12"/>
  <c r="N26" i="12" s="1"/>
  <c r="H38" i="12"/>
  <c r="G38" i="12"/>
  <c r="P8" i="12"/>
  <c r="J8" i="12"/>
  <c r="H33" i="12"/>
  <c r="G33" i="12"/>
  <c r="I8" i="12"/>
  <c r="H10" i="12"/>
  <c r="G10" i="12"/>
  <c r="O18" i="12"/>
  <c r="M18" i="12"/>
  <c r="L18" i="12"/>
  <c r="U18" i="12" s="1"/>
  <c r="K8" i="12"/>
  <c r="L44" i="12"/>
  <c r="P44" i="12"/>
  <c r="M44" i="12"/>
  <c r="O44" i="12"/>
  <c r="N44" i="12"/>
  <c r="J44" i="12"/>
  <c r="K44" i="12"/>
  <c r="G25" i="12"/>
  <c r="N25" i="12" s="1"/>
  <c r="G29" i="12"/>
  <c r="O29" i="12" s="1"/>
  <c r="H34" i="12"/>
  <c r="G34" i="12"/>
  <c r="G39" i="12"/>
  <c r="H39" i="12"/>
  <c r="J9" i="12"/>
  <c r="S9" i="12" s="1"/>
  <c r="G30" i="12"/>
  <c r="P30" i="12" s="1"/>
  <c r="M9" i="12"/>
  <c r="G43" i="12"/>
  <c r="H43" i="12"/>
  <c r="L8" i="12"/>
  <c r="J36" i="12"/>
  <c r="G17" i="12"/>
  <c r="J17" i="12" s="1"/>
  <c r="S17" i="12" s="1"/>
  <c r="I9" i="12"/>
  <c r="R9" i="12" s="1"/>
  <c r="M8" i="12"/>
  <c r="K36" i="12"/>
  <c r="I44" i="12"/>
  <c r="P20" i="12"/>
  <c r="H24" i="12"/>
  <c r="G24" i="12"/>
  <c r="I12" i="12"/>
  <c r="I28" i="12"/>
  <c r="H11" i="12"/>
  <c r="G11" i="12"/>
  <c r="J12" i="12"/>
  <c r="I20" i="12"/>
  <c r="J28" i="12"/>
  <c r="K12" i="12"/>
  <c r="J20" i="12"/>
  <c r="K28" i="12"/>
  <c r="L12" i="12"/>
  <c r="K20" i="12"/>
  <c r="L28" i="12"/>
  <c r="G32" i="12"/>
  <c r="G40" i="12"/>
  <c r="J40" i="12" s="1"/>
  <c r="S40" i="12" s="1"/>
  <c r="K55" i="11"/>
  <c r="K22" i="11"/>
  <c r="C63" i="11"/>
  <c r="E63" i="11" s="1"/>
  <c r="M17" i="12" l="1"/>
  <c r="N18" i="12"/>
  <c r="Y30" i="12"/>
  <c r="K40" i="12"/>
  <c r="T40" i="12" s="1"/>
  <c r="K18" i="12"/>
  <c r="T18" i="12" s="1"/>
  <c r="J29" i="12"/>
  <c r="S29" i="12" s="1"/>
  <c r="P25" i="12"/>
  <c r="L25" i="12"/>
  <c r="M25" i="12"/>
  <c r="I25" i="12"/>
  <c r="R25" i="12" s="1"/>
  <c r="M29" i="12"/>
  <c r="V29" i="12" s="1"/>
  <c r="O25" i="12"/>
  <c r="X25" i="12" s="1"/>
  <c r="T9" i="12"/>
  <c r="W4" i="12"/>
  <c r="S12" i="12"/>
  <c r="P18" i="12"/>
  <c r="K17" i="12"/>
  <c r="T17" i="12" s="1"/>
  <c r="I40" i="12"/>
  <c r="R40" i="12" s="1"/>
  <c r="I17" i="12"/>
  <c r="R17" i="12" s="1"/>
  <c r="U44" i="12"/>
  <c r="Y36" i="12"/>
  <c r="X28" i="12"/>
  <c r="V9" i="12"/>
  <c r="T8" i="12"/>
  <c r="V36" i="12"/>
  <c r="V20" i="12"/>
  <c r="R36" i="12"/>
  <c r="W18" i="12"/>
  <c r="W9" i="12"/>
  <c r="V17" i="12"/>
  <c r="W28" i="12"/>
  <c r="V12" i="12"/>
  <c r="V4" i="12"/>
  <c r="T20" i="12"/>
  <c r="T36" i="12"/>
  <c r="W25" i="12"/>
  <c r="Y9" i="12"/>
  <c r="Y12" i="12"/>
  <c r="U4" i="12"/>
  <c r="U12" i="12"/>
  <c r="V8" i="12"/>
  <c r="T44" i="12"/>
  <c r="X9" i="12"/>
  <c r="U25" i="12"/>
  <c r="X20" i="12"/>
  <c r="T4" i="12"/>
  <c r="W26" i="12"/>
  <c r="X36" i="12"/>
  <c r="R28" i="12"/>
  <c r="R12" i="12"/>
  <c r="Y4" i="12"/>
  <c r="X18" i="12"/>
  <c r="R44" i="12"/>
  <c r="S44" i="12"/>
  <c r="R8" i="12"/>
  <c r="V25" i="12"/>
  <c r="X12" i="12"/>
  <c r="S4" i="12"/>
  <c r="W44" i="12"/>
  <c r="R4" i="12"/>
  <c r="U9" i="12"/>
  <c r="U20" i="12"/>
  <c r="V18" i="12"/>
  <c r="Y20" i="12"/>
  <c r="V28" i="12"/>
  <c r="U28" i="12"/>
  <c r="X29" i="12"/>
  <c r="Y18" i="12"/>
  <c r="T28" i="12"/>
  <c r="Y25" i="12"/>
  <c r="W20" i="12"/>
  <c r="X8" i="12"/>
  <c r="S36" i="12"/>
  <c r="S28" i="12"/>
  <c r="V44" i="12"/>
  <c r="S8" i="12"/>
  <c r="W12" i="12"/>
  <c r="W8" i="12"/>
  <c r="S20" i="12"/>
  <c r="Y28" i="12"/>
  <c r="T12" i="12"/>
  <c r="X44" i="12"/>
  <c r="U8" i="12"/>
  <c r="R20" i="12"/>
  <c r="Y44" i="12"/>
  <c r="Y8" i="12"/>
  <c r="W36" i="12"/>
  <c r="U36" i="12"/>
  <c r="X4" i="12"/>
  <c r="I29" i="12"/>
  <c r="R29" i="12" s="1"/>
  <c r="J25" i="12"/>
  <c r="S25" i="12" s="1"/>
  <c r="K29" i="12"/>
  <c r="T29" i="12" s="1"/>
  <c r="K25" i="12"/>
  <c r="T25" i="12" s="1"/>
  <c r="L29" i="12"/>
  <c r="U29" i="12" s="1"/>
  <c r="J18" i="12"/>
  <c r="S18" i="12" s="1"/>
  <c r="P42" i="12"/>
  <c r="Y42" i="12" s="1"/>
  <c r="O42" i="12"/>
  <c r="X42" i="12" s="1"/>
  <c r="N42" i="12"/>
  <c r="W42" i="12" s="1"/>
  <c r="M42" i="12"/>
  <c r="V42" i="12" s="1"/>
  <c r="K42" i="12"/>
  <c r="T42" i="12" s="1"/>
  <c r="L42" i="12"/>
  <c r="U42" i="12" s="1"/>
  <c r="J42" i="12"/>
  <c r="S42" i="12" s="1"/>
  <c r="I42" i="12"/>
  <c r="R42" i="12" s="1"/>
  <c r="L31" i="12"/>
  <c r="U31" i="12" s="1"/>
  <c r="K31" i="12"/>
  <c r="T31" i="12" s="1"/>
  <c r="J31" i="12"/>
  <c r="S31" i="12" s="1"/>
  <c r="I31" i="12"/>
  <c r="R31" i="12" s="1"/>
  <c r="M31" i="12"/>
  <c r="V31" i="12" s="1"/>
  <c r="P31" i="12"/>
  <c r="Y31" i="12" s="1"/>
  <c r="O31" i="12"/>
  <c r="X31" i="12" s="1"/>
  <c r="N31" i="12"/>
  <c r="W31" i="12" s="1"/>
  <c r="L19" i="12"/>
  <c r="U19" i="12" s="1"/>
  <c r="K19" i="12"/>
  <c r="T19" i="12" s="1"/>
  <c r="I19" i="12"/>
  <c r="R19" i="12" s="1"/>
  <c r="M19" i="12"/>
  <c r="V19" i="12" s="1"/>
  <c r="J19" i="12"/>
  <c r="S19" i="12" s="1"/>
  <c r="N19" i="12"/>
  <c r="W19" i="12" s="1"/>
  <c r="O19" i="12"/>
  <c r="X19" i="12" s="1"/>
  <c r="P19" i="12"/>
  <c r="Y19" i="12" s="1"/>
  <c r="O26" i="12"/>
  <c r="X26" i="12" s="1"/>
  <c r="O33" i="12"/>
  <c r="X33" i="12" s="1"/>
  <c r="P33" i="12"/>
  <c r="Y33" i="12" s="1"/>
  <c r="K33" i="12"/>
  <c r="T33" i="12" s="1"/>
  <c r="J33" i="12"/>
  <c r="S33" i="12" s="1"/>
  <c r="I33" i="12"/>
  <c r="R33" i="12" s="1"/>
  <c r="N33" i="12"/>
  <c r="W33" i="12" s="1"/>
  <c r="M33" i="12"/>
  <c r="V33" i="12" s="1"/>
  <c r="L33" i="12"/>
  <c r="U33" i="12" s="1"/>
  <c r="P26" i="12"/>
  <c r="Y26" i="12" s="1"/>
  <c r="O13" i="12"/>
  <c r="X13" i="12" s="1"/>
  <c r="P13" i="12"/>
  <c r="Y13" i="12" s="1"/>
  <c r="N13" i="12"/>
  <c r="W13" i="12" s="1"/>
  <c r="M13" i="12"/>
  <c r="V13" i="12" s="1"/>
  <c r="L13" i="12"/>
  <c r="U13" i="12" s="1"/>
  <c r="I13" i="12"/>
  <c r="R13" i="12" s="1"/>
  <c r="K13" i="12"/>
  <c r="T13" i="12" s="1"/>
  <c r="J13" i="12"/>
  <c r="S13" i="12" s="1"/>
  <c r="P22" i="12"/>
  <c r="Y22" i="12" s="1"/>
  <c r="O22" i="12"/>
  <c r="X22" i="12" s="1"/>
  <c r="M22" i="12"/>
  <c r="V22" i="12" s="1"/>
  <c r="K22" i="12"/>
  <c r="T22" i="12" s="1"/>
  <c r="L22" i="12"/>
  <c r="U22" i="12" s="1"/>
  <c r="I22" i="12"/>
  <c r="R22" i="12" s="1"/>
  <c r="N22" i="12"/>
  <c r="W22" i="12" s="1"/>
  <c r="J22" i="12"/>
  <c r="S22" i="12" s="1"/>
  <c r="P5" i="12"/>
  <c r="Y5" i="12" s="1"/>
  <c r="N5" i="12"/>
  <c r="W5" i="12" s="1"/>
  <c r="M5" i="12"/>
  <c r="V5" i="12" s="1"/>
  <c r="O5" i="12"/>
  <c r="X5" i="12" s="1"/>
  <c r="I5" i="12"/>
  <c r="R5" i="12" s="1"/>
  <c r="L5" i="12"/>
  <c r="U5" i="12" s="1"/>
  <c r="K5" i="12"/>
  <c r="T5" i="12" s="1"/>
  <c r="J5" i="12"/>
  <c r="S5" i="12" s="1"/>
  <c r="L43" i="12"/>
  <c r="U43" i="12" s="1"/>
  <c r="K43" i="12"/>
  <c r="T43" i="12" s="1"/>
  <c r="J43" i="12"/>
  <c r="S43" i="12" s="1"/>
  <c r="I43" i="12"/>
  <c r="R43" i="12" s="1"/>
  <c r="P43" i="12"/>
  <c r="Y43" i="12" s="1"/>
  <c r="O43" i="12"/>
  <c r="X43" i="12" s="1"/>
  <c r="N43" i="12"/>
  <c r="W43" i="12" s="1"/>
  <c r="M43" i="12"/>
  <c r="V43" i="12" s="1"/>
  <c r="O21" i="12"/>
  <c r="X21" i="12" s="1"/>
  <c r="P21" i="12"/>
  <c r="Y21" i="12" s="1"/>
  <c r="M21" i="12"/>
  <c r="V21" i="12" s="1"/>
  <c r="L21" i="12"/>
  <c r="U21" i="12" s="1"/>
  <c r="K21" i="12"/>
  <c r="T21" i="12" s="1"/>
  <c r="J21" i="12"/>
  <c r="S21" i="12" s="1"/>
  <c r="I21" i="12"/>
  <c r="R21" i="12" s="1"/>
  <c r="N21" i="12"/>
  <c r="W21" i="12" s="1"/>
  <c r="O37" i="12"/>
  <c r="X37" i="12" s="1"/>
  <c r="P37" i="12"/>
  <c r="Y37" i="12" s="1"/>
  <c r="J37" i="12"/>
  <c r="S37" i="12" s="1"/>
  <c r="N37" i="12"/>
  <c r="W37" i="12" s="1"/>
  <c r="M37" i="12"/>
  <c r="V37" i="12" s="1"/>
  <c r="L37" i="12"/>
  <c r="U37" i="12" s="1"/>
  <c r="K37" i="12"/>
  <c r="T37" i="12" s="1"/>
  <c r="I37" i="12"/>
  <c r="R37" i="12" s="1"/>
  <c r="L39" i="12"/>
  <c r="U39" i="12" s="1"/>
  <c r="K39" i="12"/>
  <c r="T39" i="12" s="1"/>
  <c r="J39" i="12"/>
  <c r="S39" i="12" s="1"/>
  <c r="I39" i="12"/>
  <c r="R39" i="12" s="1"/>
  <c r="P39" i="12"/>
  <c r="Y39" i="12" s="1"/>
  <c r="O39" i="12"/>
  <c r="X39" i="12" s="1"/>
  <c r="N39" i="12"/>
  <c r="W39" i="12" s="1"/>
  <c r="M39" i="12"/>
  <c r="V39" i="12" s="1"/>
  <c r="L30" i="12"/>
  <c r="U30" i="12" s="1"/>
  <c r="M40" i="12"/>
  <c r="V40" i="12" s="1"/>
  <c r="N29" i="12"/>
  <c r="W29" i="12" s="1"/>
  <c r="L26" i="12"/>
  <c r="U26" i="12" s="1"/>
  <c r="L15" i="12"/>
  <c r="U15" i="12" s="1"/>
  <c r="K15" i="12"/>
  <c r="T15" i="12" s="1"/>
  <c r="I15" i="12"/>
  <c r="R15" i="12" s="1"/>
  <c r="P15" i="12"/>
  <c r="Y15" i="12" s="1"/>
  <c r="O15" i="12"/>
  <c r="X15" i="12" s="1"/>
  <c r="N15" i="12"/>
  <c r="W15" i="12" s="1"/>
  <c r="J15" i="12"/>
  <c r="S15" i="12" s="1"/>
  <c r="M15" i="12"/>
  <c r="V15" i="12" s="1"/>
  <c r="M30" i="12"/>
  <c r="V30" i="12" s="1"/>
  <c r="L23" i="12"/>
  <c r="U23" i="12" s="1"/>
  <c r="K23" i="12"/>
  <c r="T23" i="12" s="1"/>
  <c r="I23" i="12"/>
  <c r="R23" i="12" s="1"/>
  <c r="O23" i="12"/>
  <c r="X23" i="12" s="1"/>
  <c r="N23" i="12"/>
  <c r="W23" i="12" s="1"/>
  <c r="M23" i="12"/>
  <c r="V23" i="12" s="1"/>
  <c r="P23" i="12"/>
  <c r="Y23" i="12" s="1"/>
  <c r="J23" i="12"/>
  <c r="S23" i="12" s="1"/>
  <c r="P40" i="12"/>
  <c r="Y40" i="12" s="1"/>
  <c r="P29" i="12"/>
  <c r="Y29" i="12" s="1"/>
  <c r="K26" i="12"/>
  <c r="T26" i="12" s="1"/>
  <c r="N30" i="12"/>
  <c r="W30" i="12" s="1"/>
  <c r="L11" i="12"/>
  <c r="U11" i="12" s="1"/>
  <c r="K11" i="12"/>
  <c r="T11" i="12" s="1"/>
  <c r="I11" i="12"/>
  <c r="R11" i="12" s="1"/>
  <c r="N11" i="12"/>
  <c r="W11" i="12" s="1"/>
  <c r="M11" i="12"/>
  <c r="V11" i="12" s="1"/>
  <c r="J11" i="12"/>
  <c r="S11" i="12" s="1"/>
  <c r="P11" i="12"/>
  <c r="Y11" i="12" s="1"/>
  <c r="O11" i="12"/>
  <c r="X11" i="12" s="1"/>
  <c r="P38" i="12"/>
  <c r="Y38" i="12" s="1"/>
  <c r="O38" i="12"/>
  <c r="X38" i="12" s="1"/>
  <c r="N38" i="12"/>
  <c r="W38" i="12" s="1"/>
  <c r="M38" i="12"/>
  <c r="V38" i="12" s="1"/>
  <c r="K38" i="12"/>
  <c r="T38" i="12" s="1"/>
  <c r="L38" i="12"/>
  <c r="U38" i="12" s="1"/>
  <c r="I38" i="12"/>
  <c r="R38" i="12" s="1"/>
  <c r="J38" i="12"/>
  <c r="S38" i="12" s="1"/>
  <c r="L27" i="12"/>
  <c r="U27" i="12" s="1"/>
  <c r="K27" i="12"/>
  <c r="T27" i="12" s="1"/>
  <c r="J27" i="12"/>
  <c r="S27" i="12" s="1"/>
  <c r="I27" i="12"/>
  <c r="R27" i="12" s="1"/>
  <c r="N27" i="12"/>
  <c r="W27" i="12" s="1"/>
  <c r="M27" i="12"/>
  <c r="V27" i="12" s="1"/>
  <c r="P27" i="12"/>
  <c r="Y27" i="12" s="1"/>
  <c r="O27" i="12"/>
  <c r="X27" i="12" s="1"/>
  <c r="O41" i="12"/>
  <c r="X41" i="12" s="1"/>
  <c r="P41" i="12"/>
  <c r="Y41" i="12" s="1"/>
  <c r="N41" i="12"/>
  <c r="W41" i="12" s="1"/>
  <c r="I41" i="12"/>
  <c r="R41" i="12" s="1"/>
  <c r="M41" i="12"/>
  <c r="V41" i="12" s="1"/>
  <c r="L41" i="12"/>
  <c r="U41" i="12" s="1"/>
  <c r="K41" i="12"/>
  <c r="T41" i="12" s="1"/>
  <c r="J41" i="12"/>
  <c r="S41" i="12" s="1"/>
  <c r="L17" i="12"/>
  <c r="U17" i="12" s="1"/>
  <c r="L35" i="12"/>
  <c r="U35" i="12" s="1"/>
  <c r="K35" i="12"/>
  <c r="T35" i="12" s="1"/>
  <c r="J35" i="12"/>
  <c r="S35" i="12" s="1"/>
  <c r="I35" i="12"/>
  <c r="R35" i="12" s="1"/>
  <c r="P35" i="12"/>
  <c r="Y35" i="12" s="1"/>
  <c r="N35" i="12"/>
  <c r="W35" i="12" s="1"/>
  <c r="O35" i="12"/>
  <c r="X35" i="12" s="1"/>
  <c r="M35" i="12"/>
  <c r="V35" i="12" s="1"/>
  <c r="I26" i="12"/>
  <c r="R26" i="12" s="1"/>
  <c r="K30" i="12"/>
  <c r="T30" i="12" s="1"/>
  <c r="P17" i="12"/>
  <c r="Y17" i="12" s="1"/>
  <c r="P34" i="12"/>
  <c r="Y34" i="12" s="1"/>
  <c r="O34" i="12"/>
  <c r="X34" i="12" s="1"/>
  <c r="N34" i="12"/>
  <c r="W34" i="12" s="1"/>
  <c r="M34" i="12"/>
  <c r="V34" i="12" s="1"/>
  <c r="K34" i="12"/>
  <c r="T34" i="12" s="1"/>
  <c r="L34" i="12"/>
  <c r="U34" i="12" s="1"/>
  <c r="J34" i="12"/>
  <c r="S34" i="12" s="1"/>
  <c r="I34" i="12"/>
  <c r="R34" i="12" s="1"/>
  <c r="L7" i="12"/>
  <c r="U7" i="12" s="1"/>
  <c r="K7" i="12"/>
  <c r="T7" i="12" s="1"/>
  <c r="I7" i="12"/>
  <c r="R7" i="12" s="1"/>
  <c r="P7" i="12"/>
  <c r="Y7" i="12" s="1"/>
  <c r="N7" i="12"/>
  <c r="W7" i="12" s="1"/>
  <c r="O7" i="12"/>
  <c r="X7" i="12" s="1"/>
  <c r="J7" i="12"/>
  <c r="S7" i="12" s="1"/>
  <c r="M7" i="12"/>
  <c r="V7" i="12" s="1"/>
  <c r="O17" i="12"/>
  <c r="X17" i="12" s="1"/>
  <c r="P10" i="12"/>
  <c r="Y10" i="12" s="1"/>
  <c r="O10" i="12"/>
  <c r="X10" i="12" s="1"/>
  <c r="M10" i="12"/>
  <c r="V10" i="12" s="1"/>
  <c r="K10" i="12"/>
  <c r="T10" i="12" s="1"/>
  <c r="L10" i="12"/>
  <c r="U10" i="12" s="1"/>
  <c r="N10" i="12"/>
  <c r="W10" i="12" s="1"/>
  <c r="J10" i="12"/>
  <c r="S10" i="12" s="1"/>
  <c r="I10" i="12"/>
  <c r="R10" i="12" s="1"/>
  <c r="L40" i="12"/>
  <c r="U40" i="12" s="1"/>
  <c r="M26" i="12"/>
  <c r="V26" i="12" s="1"/>
  <c r="P14" i="12"/>
  <c r="Y14" i="12" s="1"/>
  <c r="O14" i="12"/>
  <c r="X14" i="12" s="1"/>
  <c r="M14" i="12"/>
  <c r="V14" i="12" s="1"/>
  <c r="K14" i="12"/>
  <c r="T14" i="12" s="1"/>
  <c r="L14" i="12"/>
  <c r="U14" i="12" s="1"/>
  <c r="J14" i="12"/>
  <c r="S14" i="12" s="1"/>
  <c r="I14" i="12"/>
  <c r="R14" i="12" s="1"/>
  <c r="N14" i="12"/>
  <c r="W14" i="12" s="1"/>
  <c r="O30" i="12"/>
  <c r="X30" i="12" s="1"/>
  <c r="P6" i="12"/>
  <c r="Y6" i="12" s="1"/>
  <c r="O6" i="12"/>
  <c r="X6" i="12" s="1"/>
  <c r="M6" i="12"/>
  <c r="V6" i="12" s="1"/>
  <c r="L6" i="12"/>
  <c r="U6" i="12" s="1"/>
  <c r="K6" i="12"/>
  <c r="T6" i="12" s="1"/>
  <c r="J6" i="12"/>
  <c r="S6" i="12" s="1"/>
  <c r="I6" i="12"/>
  <c r="R6" i="12" s="1"/>
  <c r="N6" i="12"/>
  <c r="W6" i="12" s="1"/>
  <c r="P16" i="12"/>
  <c r="Y16" i="12" s="1"/>
  <c r="O16" i="12"/>
  <c r="X16" i="12" s="1"/>
  <c r="I16" i="12"/>
  <c r="R16" i="12" s="1"/>
  <c r="M16" i="12"/>
  <c r="V16" i="12" s="1"/>
  <c r="L16" i="12"/>
  <c r="U16" i="12" s="1"/>
  <c r="K16" i="12"/>
  <c r="T16" i="12" s="1"/>
  <c r="J16" i="12"/>
  <c r="S16" i="12" s="1"/>
  <c r="N16" i="12"/>
  <c r="W16" i="12" s="1"/>
  <c r="I30" i="12"/>
  <c r="R30" i="12" s="1"/>
  <c r="N17" i="12"/>
  <c r="W17" i="12" s="1"/>
  <c r="O24" i="12"/>
  <c r="X24" i="12" s="1"/>
  <c r="N24" i="12"/>
  <c r="W24" i="12" s="1"/>
  <c r="M24" i="12"/>
  <c r="V24" i="12" s="1"/>
  <c r="P24" i="12"/>
  <c r="Y24" i="12" s="1"/>
  <c r="L24" i="12"/>
  <c r="U24" i="12" s="1"/>
  <c r="K24" i="12"/>
  <c r="T24" i="12" s="1"/>
  <c r="J24" i="12"/>
  <c r="S24" i="12" s="1"/>
  <c r="I24" i="12"/>
  <c r="R24" i="12" s="1"/>
  <c r="N40" i="12"/>
  <c r="W40" i="12" s="1"/>
  <c r="J30" i="12"/>
  <c r="S30" i="12" s="1"/>
  <c r="M32" i="12"/>
  <c r="V32" i="12" s="1"/>
  <c r="O32" i="12"/>
  <c r="X32" i="12" s="1"/>
  <c r="P32" i="12"/>
  <c r="Y32" i="12" s="1"/>
  <c r="L32" i="12"/>
  <c r="U32" i="12" s="1"/>
  <c r="N32" i="12"/>
  <c r="W32" i="12" s="1"/>
  <c r="K32" i="12"/>
  <c r="T32" i="12" s="1"/>
  <c r="J32" i="12"/>
  <c r="S32" i="12" s="1"/>
  <c r="O40" i="12"/>
  <c r="X40" i="12" s="1"/>
  <c r="J26" i="12"/>
  <c r="S26" i="12" s="1"/>
  <c r="I32" i="12"/>
  <c r="R32" i="12" s="1"/>
  <c r="D44" i="5" l="1"/>
  <c r="M44" i="5" s="1" a="1"/>
  <c r="M44" i="5" s="1"/>
  <c r="D43" i="5"/>
  <c r="I43" i="5" s="1" a="1"/>
  <c r="I43" i="5" s="1"/>
  <c r="D42" i="5"/>
  <c r="L42" i="5" s="1" a="1"/>
  <c r="L42" i="5" s="1"/>
  <c r="D41" i="5"/>
  <c r="J41" i="5" s="1" a="1"/>
  <c r="J41" i="5" s="1"/>
  <c r="D40" i="5"/>
  <c r="D39" i="5"/>
  <c r="K39" i="5" s="1" a="1"/>
  <c r="K39" i="5" s="1"/>
  <c r="D38" i="5"/>
  <c r="L38" i="5" s="1" a="1"/>
  <c r="L38" i="5" s="1"/>
  <c r="D37" i="5"/>
  <c r="L37" i="5" s="1" a="1"/>
  <c r="L37" i="5" s="1"/>
  <c r="D36" i="5"/>
  <c r="L36" i="5" s="1" a="1"/>
  <c r="L36" i="5" s="1"/>
  <c r="D35" i="5"/>
  <c r="K35" i="5" s="1" a="1"/>
  <c r="K35" i="5" s="1"/>
  <c r="D34" i="5"/>
  <c r="F34" i="5" s="1" a="1"/>
  <c r="F34" i="5" s="1"/>
  <c r="D33" i="5"/>
  <c r="L33" i="5" s="1" a="1"/>
  <c r="L33" i="5" s="1"/>
  <c r="D32" i="5"/>
  <c r="I32" i="5" s="1" a="1"/>
  <c r="I32" i="5" s="1"/>
  <c r="D31" i="5"/>
  <c r="K31" i="5" s="1" a="1"/>
  <c r="K31" i="5" s="1"/>
  <c r="D30" i="5"/>
  <c r="J30" i="5" s="1" a="1"/>
  <c r="J30" i="5" s="1"/>
  <c r="D29" i="5"/>
  <c r="J29" i="5" s="1" a="1"/>
  <c r="J29" i="5" s="1"/>
  <c r="D28" i="5"/>
  <c r="K28" i="5" s="1" a="1"/>
  <c r="K28" i="5" s="1"/>
  <c r="D27" i="5"/>
  <c r="M27" i="5" s="1" a="1"/>
  <c r="M27" i="5" s="1"/>
  <c r="D26" i="5"/>
  <c r="J26" i="5" s="1" a="1"/>
  <c r="J26" i="5" s="1"/>
  <c r="D25" i="5"/>
  <c r="F25" i="5" s="1" a="1"/>
  <c r="F25" i="5" s="1"/>
  <c r="D24" i="5"/>
  <c r="K24" i="5" s="1" a="1"/>
  <c r="K24" i="5" s="1"/>
  <c r="D23" i="5"/>
  <c r="I23" i="5" s="1" a="1"/>
  <c r="I23" i="5" s="1"/>
  <c r="D22" i="5"/>
  <c r="J22" i="5" s="1" a="1"/>
  <c r="J22" i="5" s="1"/>
  <c r="D21" i="5"/>
  <c r="J21" i="5" s="1" a="1"/>
  <c r="J21" i="5" s="1"/>
  <c r="D20" i="5"/>
  <c r="E20" i="5" s="1" a="1"/>
  <c r="E20" i="5" s="1"/>
  <c r="L19" i="5" a="1"/>
  <c r="L19" i="5" s="1"/>
  <c r="D19" i="5"/>
  <c r="K19" i="5" s="1" a="1"/>
  <c r="K19" i="5" s="1"/>
  <c r="D18" i="5"/>
  <c r="I18" i="5" s="1" a="1"/>
  <c r="I18" i="5" s="1"/>
  <c r="D17" i="5"/>
  <c r="J17" i="5" s="1" a="1"/>
  <c r="J17" i="5" s="1"/>
  <c r="D16" i="5"/>
  <c r="J16" i="5" s="1" a="1"/>
  <c r="J16" i="5" s="1"/>
  <c r="D15" i="5"/>
  <c r="K15" i="5" s="1" a="1"/>
  <c r="K15" i="5" s="1"/>
  <c r="D14" i="5"/>
  <c r="L14" i="5" s="1" a="1"/>
  <c r="L14" i="5" s="1"/>
  <c r="D13" i="5"/>
  <c r="L13" i="5" s="1" a="1"/>
  <c r="L13" i="5" s="1"/>
  <c r="D12" i="5"/>
  <c r="L12" i="5" s="1" a="1"/>
  <c r="L12" i="5" s="1"/>
  <c r="D11" i="5"/>
  <c r="K11" i="5" s="1" a="1"/>
  <c r="K11" i="5" s="1"/>
  <c r="D10" i="5"/>
  <c r="J10" i="5" s="1" a="1"/>
  <c r="J10" i="5" s="1"/>
  <c r="D9" i="5"/>
  <c r="F9" i="5" s="1" a="1"/>
  <c r="F9" i="5" s="1"/>
  <c r="D8" i="5"/>
  <c r="K8" i="5" s="1" a="1"/>
  <c r="K8" i="5" s="1"/>
  <c r="D7" i="5"/>
  <c r="I7" i="5" s="1" a="1"/>
  <c r="I7" i="5" s="1"/>
  <c r="D6" i="5"/>
  <c r="I6" i="5" s="1" a="1"/>
  <c r="I6" i="5" s="1"/>
  <c r="M5" i="5" a="1"/>
  <c r="M5" i="5" s="1"/>
  <c r="D5" i="5"/>
  <c r="J5" i="5" s="1" a="1"/>
  <c r="J5" i="5" s="1"/>
  <c r="D4" i="5"/>
  <c r="L4" i="5" s="1" a="1"/>
  <c r="L4" i="5" s="1"/>
  <c r="L21" i="4"/>
  <c r="L17" i="4"/>
  <c r="L13" i="4"/>
  <c r="L9" i="4"/>
  <c r="B9" i="4"/>
  <c r="B13" i="4" s="1"/>
  <c r="B17" i="4" s="1"/>
  <c r="B21" i="4" s="1"/>
  <c r="B25" i="4" s="1"/>
  <c r="B29" i="4" s="1"/>
  <c r="B33" i="4" s="1"/>
  <c r="B37" i="4" s="1"/>
  <c r="B41" i="4" s="1"/>
  <c r="B45" i="4" s="1"/>
  <c r="B49" i="4" s="1"/>
  <c r="B53" i="4" s="1"/>
  <c r="B57" i="4" s="1"/>
  <c r="B61" i="4" s="1"/>
  <c r="B65" i="4" s="1"/>
  <c r="B69" i="4" s="1"/>
  <c r="B73" i="4" s="1"/>
  <c r="B77" i="4" s="1"/>
  <c r="B81" i="4" s="1"/>
  <c r="B85" i="4" s="1"/>
  <c r="B89" i="4" s="1"/>
  <c r="B93" i="4" s="1"/>
  <c r="B97" i="4" s="1"/>
  <c r="B101" i="4" s="1"/>
  <c r="B105" i="4" s="1"/>
  <c r="B109" i="4" s="1"/>
  <c r="B113" i="4" s="1"/>
  <c r="B117" i="4" s="1"/>
  <c r="B121" i="4" s="1"/>
  <c r="B125" i="4" s="1"/>
  <c r="B129" i="4" s="1"/>
  <c r="B133" i="4" s="1"/>
  <c r="B137" i="4" s="1"/>
  <c r="B141" i="4" s="1"/>
  <c r="B145" i="4" s="1"/>
  <c r="B149" i="4" s="1"/>
  <c r="B153" i="4" s="1"/>
  <c r="B157" i="4" s="1"/>
  <c r="B161" i="4" s="1"/>
  <c r="B165" i="4" s="1"/>
  <c r="B169" i="4" s="1"/>
  <c r="B173" i="4" s="1"/>
  <c r="B177" i="4" s="1"/>
  <c r="B181" i="4" s="1"/>
  <c r="B185" i="4" s="1"/>
  <c r="B189" i="4" s="1"/>
  <c r="B193" i="4" s="1"/>
  <c r="B197" i="4" s="1"/>
  <c r="B201" i="4" s="1"/>
  <c r="B205" i="4" s="1"/>
  <c r="B209" i="4" s="1"/>
  <c r="B213" i="4" s="1"/>
  <c r="B217" i="4" s="1"/>
  <c r="B221" i="4" s="1"/>
  <c r="B225" i="4" s="1"/>
  <c r="B229" i="4" s="1"/>
  <c r="B233" i="4" s="1"/>
  <c r="B237" i="4" s="1"/>
  <c r="B241" i="4" s="1"/>
  <c r="B245" i="4" s="1"/>
  <c r="B249" i="4" s="1"/>
  <c r="B253" i="4" s="1"/>
  <c r="B257" i="4" s="1"/>
  <c r="B261" i="4" s="1"/>
  <c r="B265" i="4" s="1"/>
  <c r="B269" i="4" s="1"/>
  <c r="B273" i="4" s="1"/>
  <c r="B277" i="4" s="1"/>
  <c r="B281" i="4" s="1"/>
  <c r="B285" i="4" s="1"/>
  <c r="B289" i="4" s="1"/>
  <c r="B293" i="4" s="1"/>
  <c r="B297" i="4" s="1"/>
  <c r="B301" i="4" s="1"/>
  <c r="B305" i="4" s="1"/>
  <c r="B309" i="4" s="1"/>
  <c r="B313" i="4" s="1"/>
  <c r="B317" i="4" s="1"/>
  <c r="B321" i="4" s="1"/>
  <c r="B325" i="4" s="1"/>
  <c r="B329" i="4" s="1"/>
  <c r="B333" i="4" s="1"/>
  <c r="B337" i="4" s="1"/>
  <c r="B341" i="4" s="1"/>
  <c r="B345" i="4" s="1"/>
  <c r="B349" i="4" s="1"/>
  <c r="B353" i="4" s="1"/>
  <c r="B357" i="4" s="1"/>
  <c r="B361" i="4" s="1"/>
  <c r="B365" i="4" s="1"/>
  <c r="B369" i="4" s="1"/>
  <c r="B373" i="4" s="1"/>
  <c r="B377" i="4" s="1"/>
  <c r="B381" i="4" s="1"/>
  <c r="B385" i="4" s="1"/>
  <c r="B389" i="4" s="1"/>
  <c r="B393" i="4" s="1"/>
  <c r="B397" i="4" s="1"/>
  <c r="B401" i="4" s="1"/>
  <c r="B405" i="4" s="1"/>
  <c r="B409" i="4" s="1"/>
  <c r="B413" i="4" s="1"/>
  <c r="B417" i="4" s="1"/>
  <c r="B421" i="4" s="1"/>
  <c r="B425" i="4" s="1"/>
  <c r="B429" i="4" s="1"/>
  <c r="B433" i="4" s="1"/>
  <c r="B437" i="4" s="1"/>
  <c r="B441" i="4" s="1"/>
  <c r="B445" i="4" s="1"/>
  <c r="B449" i="4" s="1"/>
  <c r="B453" i="4" s="1"/>
  <c r="B457" i="4" s="1"/>
  <c r="B461" i="4" s="1"/>
  <c r="B465" i="4" s="1"/>
  <c r="B469" i="4" s="1"/>
  <c r="B473" i="4" s="1"/>
  <c r="B477" i="4" s="1"/>
  <c r="B481" i="4" s="1"/>
  <c r="B485" i="4" s="1"/>
  <c r="B489" i="4" s="1"/>
  <c r="B493" i="4" s="1"/>
  <c r="B497" i="4" s="1"/>
  <c r="B501" i="4" s="1"/>
  <c r="B505" i="4" s="1"/>
  <c r="B509" i="4" s="1"/>
  <c r="B513" i="4" s="1"/>
  <c r="B517" i="4" s="1"/>
  <c r="B521" i="4" s="1"/>
  <c r="B525" i="4" s="1"/>
  <c r="B529" i="4" s="1"/>
  <c r="B533" i="4" s="1"/>
  <c r="B537" i="4" s="1"/>
  <c r="B541" i="4" s="1"/>
  <c r="B545" i="4" s="1"/>
  <c r="B549" i="4" s="1"/>
  <c r="B553" i="4" s="1"/>
  <c r="B557" i="4" s="1"/>
  <c r="B561" i="4" s="1"/>
  <c r="B565" i="4" s="1"/>
  <c r="B569" i="4" s="1"/>
  <c r="B573" i="4" s="1"/>
  <c r="B577" i="4" s="1"/>
  <c r="B581" i="4" s="1"/>
  <c r="B585" i="4" s="1"/>
  <c r="B589" i="4" s="1"/>
  <c r="B593" i="4" s="1"/>
  <c r="B597" i="4" s="1"/>
  <c r="B601" i="4" s="1"/>
  <c r="B605" i="4" s="1"/>
  <c r="B609" i="4" s="1"/>
  <c r="B613" i="4" s="1"/>
  <c r="B617" i="4" s="1"/>
  <c r="B621" i="4" s="1"/>
  <c r="B625" i="4" s="1"/>
  <c r="B629" i="4" s="1"/>
  <c r="B633" i="4" s="1"/>
  <c r="B637" i="4" s="1"/>
  <c r="B641" i="4" s="1"/>
  <c r="B645" i="4" s="1"/>
  <c r="B649" i="4" s="1"/>
  <c r="B653" i="4" s="1"/>
  <c r="B657" i="4" s="1"/>
  <c r="B661" i="4" s="1"/>
  <c r="B665" i="4" s="1"/>
  <c r="B669" i="4" s="1"/>
  <c r="B673" i="4" s="1"/>
  <c r="B677" i="4" s="1"/>
  <c r="B681" i="4" s="1"/>
  <c r="B685" i="4" s="1"/>
  <c r="B689" i="4" s="1"/>
  <c r="B693" i="4" s="1"/>
  <c r="B697" i="4" s="1"/>
  <c r="B701" i="4" s="1"/>
  <c r="B705" i="4" s="1"/>
  <c r="B709" i="4" s="1"/>
  <c r="B713" i="4" s="1"/>
  <c r="B717" i="4" s="1"/>
  <c r="B721" i="4" s="1"/>
  <c r="B725" i="4" s="1"/>
  <c r="B729" i="4" s="1"/>
  <c r="B733" i="4" s="1"/>
  <c r="B737" i="4" s="1"/>
  <c r="B741" i="4" s="1"/>
  <c r="B745" i="4" s="1"/>
  <c r="B749" i="4" s="1"/>
  <c r="B753" i="4" s="1"/>
  <c r="B757" i="4" s="1"/>
  <c r="B761" i="4" s="1"/>
  <c r="B765" i="4" s="1"/>
  <c r="B769" i="4" s="1"/>
  <c r="B773" i="4" s="1"/>
  <c r="B777" i="4" s="1"/>
  <c r="B781" i="4" s="1"/>
  <c r="B785" i="4" s="1"/>
  <c r="B789" i="4" s="1"/>
  <c r="B793" i="4" s="1"/>
  <c r="B797" i="4" s="1"/>
  <c r="B801" i="4" s="1"/>
  <c r="B805" i="4" s="1"/>
  <c r="B809" i="4" s="1"/>
  <c r="B813" i="4" s="1"/>
  <c r="B817" i="4" s="1"/>
  <c r="B821" i="4" s="1"/>
  <c r="B825" i="4" s="1"/>
  <c r="B829" i="4" s="1"/>
  <c r="B833" i="4" s="1"/>
  <c r="B837" i="4" s="1"/>
  <c r="B841" i="4" s="1"/>
  <c r="B845" i="4" s="1"/>
  <c r="B849" i="4" s="1"/>
  <c r="B853" i="4" s="1"/>
  <c r="B857" i="4" s="1"/>
  <c r="B861" i="4" s="1"/>
  <c r="B865" i="4" s="1"/>
  <c r="B869" i="4" s="1"/>
  <c r="B873" i="4" s="1"/>
  <c r="B877" i="4" s="1"/>
  <c r="B881" i="4" s="1"/>
  <c r="B885" i="4" s="1"/>
  <c r="B889" i="4" s="1"/>
  <c r="B893" i="4" s="1"/>
  <c r="B897" i="4" s="1"/>
  <c r="B901" i="4" s="1"/>
  <c r="B905" i="4" s="1"/>
  <c r="B909" i="4" s="1"/>
  <c r="B913" i="4" s="1"/>
  <c r="B917" i="4" s="1"/>
  <c r="B921" i="4" s="1"/>
  <c r="B925" i="4" s="1"/>
  <c r="B929" i="4" s="1"/>
  <c r="B933" i="4" s="1"/>
  <c r="B937" i="4" s="1"/>
  <c r="B941" i="4" s="1"/>
  <c r="B945" i="4" s="1"/>
  <c r="B949" i="4" s="1"/>
  <c r="B953" i="4" s="1"/>
  <c r="B957" i="4" s="1"/>
  <c r="B961" i="4" s="1"/>
  <c r="B965" i="4" s="1"/>
  <c r="B969" i="4" s="1"/>
  <c r="B973" i="4" s="1"/>
  <c r="B977" i="4" s="1"/>
  <c r="B981" i="4" s="1"/>
  <c r="B985" i="4" s="1"/>
  <c r="B989" i="4" s="1"/>
  <c r="B993" i="4" s="1"/>
  <c r="B997" i="4" s="1"/>
  <c r="B1001" i="4" s="1"/>
  <c r="B1005" i="4" s="1"/>
  <c r="B1009" i="4" s="1"/>
  <c r="B1013" i="4" s="1"/>
  <c r="B1017" i="4" s="1"/>
  <c r="B1021" i="4" s="1"/>
  <c r="B1025" i="4" s="1"/>
  <c r="B1029" i="4" s="1"/>
  <c r="B1033" i="4" s="1"/>
  <c r="B1037" i="4" s="1"/>
  <c r="B1041" i="4" s="1"/>
  <c r="B1045" i="4" s="1"/>
  <c r="B1049" i="4" s="1"/>
  <c r="B1053" i="4" s="1"/>
  <c r="B1057" i="4" s="1"/>
  <c r="B1061" i="4" s="1"/>
  <c r="B1065" i="4" s="1"/>
  <c r="B1069" i="4" s="1"/>
  <c r="B1073" i="4" s="1"/>
  <c r="B1077" i="4" s="1"/>
  <c r="B1081" i="4" s="1"/>
  <c r="B1085" i="4" s="1"/>
  <c r="B1089" i="4" s="1"/>
  <c r="B1093" i="4" s="1"/>
  <c r="B1097" i="4" s="1"/>
  <c r="B1101" i="4" s="1"/>
  <c r="B1105" i="4" s="1"/>
  <c r="B1109" i="4" s="1"/>
  <c r="B1113" i="4" s="1"/>
  <c r="B1117" i="4" s="1"/>
  <c r="B1121" i="4" s="1"/>
  <c r="B1125" i="4" s="1"/>
  <c r="B1129" i="4" s="1"/>
  <c r="B1133" i="4" s="1"/>
  <c r="B1137" i="4" s="1"/>
  <c r="B1141" i="4" s="1"/>
  <c r="B1145" i="4" s="1"/>
  <c r="B1149" i="4" s="1"/>
  <c r="B1153" i="4" s="1"/>
  <c r="B1157" i="4" s="1"/>
  <c r="B1161" i="4" s="1"/>
  <c r="B1165" i="4" s="1"/>
  <c r="B1169" i="4" s="1"/>
  <c r="B1173" i="4" s="1"/>
  <c r="B1177" i="4" s="1"/>
  <c r="B1181" i="4" s="1"/>
  <c r="B1185" i="4" s="1"/>
  <c r="B1189" i="4" s="1"/>
  <c r="B1193" i="4" s="1"/>
  <c r="B1197" i="4" s="1"/>
  <c r="B1201" i="4" s="1"/>
  <c r="B1205" i="4" s="1"/>
  <c r="B1209" i="4" s="1"/>
  <c r="B1213" i="4" s="1"/>
  <c r="B1217" i="4" s="1"/>
  <c r="B1221" i="4" s="1"/>
  <c r="B1225" i="4" s="1"/>
  <c r="B1229" i="4" s="1"/>
  <c r="B1233" i="4" s="1"/>
  <c r="B1237" i="4" s="1"/>
  <c r="B1241" i="4" s="1"/>
  <c r="B1245" i="4" s="1"/>
  <c r="B1249" i="4" s="1"/>
  <c r="B1253" i="4" s="1"/>
  <c r="B1257" i="4" s="1"/>
  <c r="B1261" i="4" s="1"/>
  <c r="B1265" i="4" s="1"/>
  <c r="B1269" i="4" s="1"/>
  <c r="B1273" i="4" s="1"/>
  <c r="B1277" i="4" s="1"/>
  <c r="B1281" i="4" s="1"/>
  <c r="B1285" i="4" s="1"/>
  <c r="B1289" i="4" s="1"/>
  <c r="B1293" i="4" s="1"/>
  <c r="B1297" i="4" s="1"/>
  <c r="B1301" i="4" s="1"/>
  <c r="B1305" i="4" s="1"/>
  <c r="B1309" i="4" s="1"/>
  <c r="B1313" i="4" s="1"/>
  <c r="B1317" i="4" s="1"/>
  <c r="B1321" i="4" s="1"/>
  <c r="B1325" i="4" s="1"/>
  <c r="B1329" i="4" s="1"/>
  <c r="B1333" i="4" s="1"/>
  <c r="B1337" i="4" s="1"/>
  <c r="B1341" i="4" s="1"/>
  <c r="B1345" i="4" s="1"/>
  <c r="B1349" i="4" s="1"/>
  <c r="B1353" i="4" s="1"/>
  <c r="B1357" i="4" s="1"/>
  <c r="B1361" i="4" s="1"/>
  <c r="B1365" i="4" s="1"/>
  <c r="B1369" i="4" s="1"/>
  <c r="B1373" i="4" s="1"/>
  <c r="B1377" i="4" s="1"/>
  <c r="B1381" i="4" s="1"/>
  <c r="B1385" i="4" s="1"/>
  <c r="B1389" i="4" s="1"/>
  <c r="B1393" i="4" s="1"/>
  <c r="B1397" i="4" s="1"/>
  <c r="B1401" i="4" s="1"/>
  <c r="B1405" i="4" s="1"/>
  <c r="B1409" i="4" s="1"/>
  <c r="B1413" i="4" s="1"/>
  <c r="B1417" i="4" s="1"/>
  <c r="B1421" i="4" s="1"/>
  <c r="B1425" i="4" s="1"/>
  <c r="B1429" i="4" s="1"/>
  <c r="B1433" i="4" s="1"/>
  <c r="B1437" i="4" s="1"/>
  <c r="B1441" i="4" s="1"/>
  <c r="B1445" i="4" s="1"/>
  <c r="B1449" i="4" s="1"/>
  <c r="B1453" i="4" s="1"/>
  <c r="B1457" i="4" s="1"/>
  <c r="B1461" i="4" s="1"/>
  <c r="B1465" i="4" s="1"/>
  <c r="B1469" i="4" s="1"/>
  <c r="B1473" i="4" s="1"/>
  <c r="B1477" i="4" s="1"/>
  <c r="B1481" i="4" s="1"/>
  <c r="B1485" i="4" s="1"/>
  <c r="B1489" i="4" s="1"/>
  <c r="B1493" i="4" s="1"/>
  <c r="B1497" i="4" s="1"/>
  <c r="B1501" i="4" s="1"/>
  <c r="B1505" i="4" s="1"/>
  <c r="B1509" i="4" s="1"/>
  <c r="B1513" i="4" s="1"/>
  <c r="B1517" i="4" s="1"/>
  <c r="B1521" i="4" s="1"/>
  <c r="B1525" i="4" s="1"/>
  <c r="B1529" i="4" s="1"/>
  <c r="B1533" i="4" s="1"/>
  <c r="B1537" i="4" s="1"/>
  <c r="B1541" i="4" s="1"/>
  <c r="B1545" i="4" s="1"/>
  <c r="B1549" i="4" s="1"/>
  <c r="B1553" i="4" s="1"/>
  <c r="B1557" i="4" s="1"/>
  <c r="B1561" i="4" s="1"/>
  <c r="B1565" i="4" s="1"/>
  <c r="B1569" i="4" s="1"/>
  <c r="B1573" i="4" s="1"/>
  <c r="B1577" i="4" s="1"/>
  <c r="B1581" i="4" s="1"/>
  <c r="B1585" i="4" s="1"/>
  <c r="B1589" i="4" s="1"/>
  <c r="B1593" i="4" s="1"/>
  <c r="B1597" i="4" s="1"/>
  <c r="B1601" i="4" s="1"/>
  <c r="B1605" i="4" s="1"/>
  <c r="B1609" i="4" s="1"/>
  <c r="B1613" i="4" s="1"/>
  <c r="B1617" i="4" s="1"/>
  <c r="B1621" i="4" s="1"/>
  <c r="B1625" i="4" s="1"/>
  <c r="B1629" i="4" s="1"/>
  <c r="B1633" i="4" s="1"/>
  <c r="B1637" i="4" s="1"/>
  <c r="B1641" i="4" s="1"/>
  <c r="B1645" i="4" s="1"/>
  <c r="B1649" i="4" s="1"/>
  <c r="B1653" i="4" s="1"/>
  <c r="B1657" i="4" s="1"/>
  <c r="B1661" i="4" s="1"/>
  <c r="B1665" i="4" s="1"/>
  <c r="B1669" i="4" s="1"/>
  <c r="B1673" i="4" s="1"/>
  <c r="B1677" i="4" s="1"/>
  <c r="B1681" i="4" s="1"/>
  <c r="B1685" i="4" s="1"/>
  <c r="B1689" i="4" s="1"/>
  <c r="B1693" i="4" s="1"/>
  <c r="B1697" i="4" s="1"/>
  <c r="B1701" i="4" s="1"/>
  <c r="B1705" i="4" s="1"/>
  <c r="B1709" i="4" s="1"/>
  <c r="B1713" i="4" s="1"/>
  <c r="B1717" i="4" s="1"/>
  <c r="B1721" i="4" s="1"/>
  <c r="B1725" i="4" s="1"/>
  <c r="B1729" i="4" s="1"/>
  <c r="B1733" i="4" s="1"/>
  <c r="B1737" i="4" s="1"/>
  <c r="B1741" i="4" s="1"/>
  <c r="B1745" i="4" s="1"/>
  <c r="B1749" i="4" s="1"/>
  <c r="B1753" i="4" s="1"/>
  <c r="B1757" i="4" s="1"/>
  <c r="B1761" i="4" s="1"/>
  <c r="B1765" i="4" s="1"/>
  <c r="B1769" i="4" s="1"/>
  <c r="B1773" i="4" s="1"/>
  <c r="B1777" i="4" s="1"/>
  <c r="B1781" i="4" s="1"/>
  <c r="B1785" i="4" s="1"/>
  <c r="B1789" i="4" s="1"/>
  <c r="B1793" i="4" s="1"/>
  <c r="B1797" i="4" s="1"/>
  <c r="B1801" i="4" s="1"/>
  <c r="B1805" i="4" s="1"/>
  <c r="B1809" i="4" s="1"/>
  <c r="B1813" i="4" s="1"/>
  <c r="B1817" i="4" s="1"/>
  <c r="B1821" i="4" s="1"/>
  <c r="B1825" i="4" s="1"/>
  <c r="B1829" i="4" s="1"/>
  <c r="B1833" i="4" s="1"/>
  <c r="B1837" i="4" s="1"/>
  <c r="B1841" i="4" s="1"/>
  <c r="B1845" i="4" s="1"/>
  <c r="B1849" i="4" s="1"/>
  <c r="B1853" i="4" s="1"/>
  <c r="B1857" i="4" s="1"/>
  <c r="B1861" i="4" s="1"/>
  <c r="B1865" i="4" s="1"/>
  <c r="B1869" i="4" s="1"/>
  <c r="B1873" i="4" s="1"/>
  <c r="B1877" i="4" s="1"/>
  <c r="B1881" i="4" s="1"/>
  <c r="B1885" i="4" s="1"/>
  <c r="B1889" i="4" s="1"/>
  <c r="B1893" i="4" s="1"/>
  <c r="B1897" i="4" s="1"/>
  <c r="B1901" i="4" s="1"/>
  <c r="B1905" i="4" s="1"/>
  <c r="B1909" i="4" s="1"/>
  <c r="B1913" i="4" s="1"/>
  <c r="B1917" i="4" s="1"/>
  <c r="B1921" i="4" s="1"/>
  <c r="B1925" i="4" s="1"/>
  <c r="B1929" i="4" s="1"/>
  <c r="B1933" i="4" s="1"/>
  <c r="B1937" i="4" s="1"/>
  <c r="B1941" i="4" s="1"/>
  <c r="B1945" i="4" s="1"/>
  <c r="B1949" i="4" s="1"/>
  <c r="B1953" i="4" s="1"/>
  <c r="B1957" i="4" s="1"/>
  <c r="B1961" i="4" s="1"/>
  <c r="B1965" i="4" s="1"/>
  <c r="B1969" i="4" s="1"/>
  <c r="B1973" i="4" s="1"/>
  <c r="B1977" i="4" s="1"/>
  <c r="B1981" i="4" s="1"/>
  <c r="B1985" i="4" s="1"/>
  <c r="B1989" i="4" s="1"/>
  <c r="B1993" i="4" s="1"/>
  <c r="B1997" i="4" s="1"/>
  <c r="B2001" i="4" s="1"/>
  <c r="L5" i="4"/>
  <c r="V2" i="4"/>
  <c r="C1" i="4"/>
  <c r="B1" i="4"/>
  <c r="A1" i="4"/>
  <c r="I5" i="5" l="1" a="1"/>
  <c r="I5" i="5" s="1"/>
  <c r="J19" i="5" a="1"/>
  <c r="J19" i="5" s="1"/>
  <c r="M19" i="5" a="1"/>
  <c r="M19" i="5" s="1"/>
  <c r="J42" i="5" a="1"/>
  <c r="J42" i="5" s="1"/>
  <c r="G30" i="5" a="1"/>
  <c r="G30" i="5" s="1"/>
  <c r="G26" i="5" a="1"/>
  <c r="G26" i="5" s="1"/>
  <c r="I13" i="5" a="1"/>
  <c r="I13" i="5" s="1"/>
  <c r="H26" i="5" a="1"/>
  <c r="H26" i="5" s="1"/>
  <c r="G39" i="5" a="1"/>
  <c r="G39" i="5" s="1"/>
  <c r="H39" i="5" a="1"/>
  <c r="H39" i="5" s="1"/>
  <c r="E7" i="5" a="1"/>
  <c r="E7" i="5" s="1"/>
  <c r="K13" i="5" a="1"/>
  <c r="K13" i="5" s="1"/>
  <c r="H33" i="5" a="1"/>
  <c r="H33" i="5" s="1"/>
  <c r="K21" i="5" a="1"/>
  <c r="K21" i="5" s="1"/>
  <c r="I28" i="5" a="1"/>
  <c r="I28" i="5" s="1"/>
  <c r="L39" i="5" a="1"/>
  <c r="L39" i="5" s="1"/>
  <c r="I39" i="5" a="1"/>
  <c r="I39" i="5" s="1"/>
  <c r="M13" i="5" a="1"/>
  <c r="M13" i="5" s="1"/>
  <c r="H8" i="5" a="1"/>
  <c r="H8" i="5" s="1"/>
  <c r="H13" i="5" a="1"/>
  <c r="H13" i="5" s="1"/>
  <c r="F39" i="5" a="1"/>
  <c r="F39" i="5" s="1"/>
  <c r="G33" i="5" a="1"/>
  <c r="G33" i="5" s="1"/>
  <c r="H28" i="5" a="1"/>
  <c r="H28" i="5" s="1"/>
  <c r="E29" i="5" a="1"/>
  <c r="E29" i="5" s="1"/>
  <c r="H35" i="5" a="1"/>
  <c r="H35" i="5" s="1"/>
  <c r="F23" i="5" a="1"/>
  <c r="F23" i="5" s="1"/>
  <c r="J35" i="5" a="1"/>
  <c r="J35" i="5" s="1"/>
  <c r="E16" i="5" a="1"/>
  <c r="E16" i="5" s="1"/>
  <c r="M35" i="5" a="1"/>
  <c r="M35" i="5" s="1"/>
  <c r="M41" i="5" a="1"/>
  <c r="M41" i="5" s="1"/>
  <c r="J15" i="5" a="1"/>
  <c r="J15" i="5" s="1"/>
  <c r="F29" i="5" a="1"/>
  <c r="F29" i="5" s="1"/>
  <c r="H41" i="5" a="1"/>
  <c r="H41" i="5" s="1"/>
  <c r="H10" i="5" a="1"/>
  <c r="H10" i="5" s="1"/>
  <c r="H24" i="5" a="1"/>
  <c r="H24" i="5" s="1"/>
  <c r="F30" i="5" a="1"/>
  <c r="F30" i="5" s="1"/>
  <c r="J13" i="5" a="1"/>
  <c r="J13" i="5" s="1"/>
  <c r="F7" i="5" a="1"/>
  <c r="F7" i="5" s="1"/>
  <c r="J39" i="5" a="1"/>
  <c r="J39" i="5" s="1"/>
  <c r="G35" i="5" a="1"/>
  <c r="G35" i="5" s="1"/>
  <c r="M39" i="5" a="1"/>
  <c r="M39" i="5" s="1"/>
  <c r="I8" i="5" a="1"/>
  <c r="I8" i="5" s="1"/>
  <c r="I15" i="5" a="1"/>
  <c r="I15" i="5" s="1"/>
  <c r="G23" i="5" a="1"/>
  <c r="G23" i="5" s="1"/>
  <c r="L35" i="5" a="1"/>
  <c r="L35" i="5" s="1"/>
  <c r="H30" i="5" a="1"/>
  <c r="H30" i="5" s="1"/>
  <c r="F10" i="5" a="1"/>
  <c r="F10" i="5" s="1"/>
  <c r="I24" i="5" a="1"/>
  <c r="I24" i="5" s="1"/>
  <c r="G5" i="5" a="1"/>
  <c r="G5" i="5" s="1"/>
  <c r="H5" i="5" a="1"/>
  <c r="H5" i="5" s="1"/>
  <c r="M12" i="5" a="1"/>
  <c r="M12" i="5" s="1"/>
  <c r="I19" i="5" a="1"/>
  <c r="I19" i="5" s="1"/>
  <c r="J25" i="5" a="1"/>
  <c r="J25" i="5" s="1"/>
  <c r="I30" i="5" a="1"/>
  <c r="I30" i="5" s="1"/>
  <c r="M32" i="5" a="1"/>
  <c r="M32" i="5" s="1"/>
  <c r="G10" i="5" a="1"/>
  <c r="G10" i="5" s="1"/>
  <c r="E23" i="5" a="1"/>
  <c r="E23" i="5" s="1"/>
  <c r="F26" i="5" a="1"/>
  <c r="F26" i="5" s="1"/>
  <c r="E33" i="5" a="1"/>
  <c r="E33" i="5" s="1"/>
  <c r="I42" i="5" a="1"/>
  <c r="I42" i="5" s="1"/>
  <c r="L10" i="5" a="1"/>
  <c r="L10" i="5" s="1"/>
  <c r="H23" i="5" a="1"/>
  <c r="H23" i="5" s="1"/>
  <c r="I26" i="5" a="1"/>
  <c r="I26" i="5" s="1"/>
  <c r="E37" i="5" a="1"/>
  <c r="E37" i="5" s="1"/>
  <c r="G37" i="5" a="1"/>
  <c r="G37" i="5" s="1"/>
  <c r="J7" i="5" a="1"/>
  <c r="J7" i="5" s="1"/>
  <c r="H17" i="5" a="1"/>
  <c r="H17" i="5" s="1"/>
  <c r="K23" i="5" a="1"/>
  <c r="K23" i="5" s="1"/>
  <c r="M26" i="5" a="1"/>
  <c r="M26" i="5" s="1"/>
  <c r="L30" i="5" a="1"/>
  <c r="L30" i="5" s="1"/>
  <c r="K33" i="5" a="1"/>
  <c r="K33" i="5" s="1"/>
  <c r="H37" i="5" a="1"/>
  <c r="H37" i="5" s="1"/>
  <c r="G43" i="5" a="1"/>
  <c r="G43" i="5" s="1"/>
  <c r="E17" i="5" a="1"/>
  <c r="E17" i="5" s="1"/>
  <c r="G7" i="5" a="1"/>
  <c r="G7" i="5" s="1"/>
  <c r="F17" i="5" a="1"/>
  <c r="F17" i="5" s="1"/>
  <c r="F21" i="5" a="1"/>
  <c r="F21" i="5" s="1"/>
  <c r="M30" i="5" a="1"/>
  <c r="M30" i="5" s="1"/>
  <c r="M33" i="5" a="1"/>
  <c r="M33" i="5" s="1"/>
  <c r="I37" i="5" a="1"/>
  <c r="I37" i="5" s="1"/>
  <c r="H43" i="5" a="1"/>
  <c r="H43" i="5" s="1"/>
  <c r="I10" i="5" a="1"/>
  <c r="I10" i="5" s="1"/>
  <c r="L26" i="5" a="1"/>
  <c r="L26" i="5" s="1"/>
  <c r="E21" i="5" a="1"/>
  <c r="E21" i="5" s="1"/>
  <c r="I17" i="5" a="1"/>
  <c r="I17" i="5" s="1"/>
  <c r="L23" i="5" a="1"/>
  <c r="L23" i="5" s="1"/>
  <c r="E5" i="5" a="1"/>
  <c r="E5" i="5" s="1"/>
  <c r="L7" i="5" a="1"/>
  <c r="L7" i="5" s="1"/>
  <c r="F12" i="5" a="1"/>
  <c r="F12" i="5" s="1"/>
  <c r="F15" i="5" a="1"/>
  <c r="F15" i="5" s="1"/>
  <c r="K17" i="5" a="1"/>
  <c r="K17" i="5" s="1"/>
  <c r="G21" i="5" a="1"/>
  <c r="G21" i="5" s="1"/>
  <c r="M23" i="5" a="1"/>
  <c r="M23" i="5" s="1"/>
  <c r="L27" i="5" a="1"/>
  <c r="L27" i="5" s="1"/>
  <c r="J37" i="5" a="1"/>
  <c r="J37" i="5" s="1"/>
  <c r="E41" i="5" a="1"/>
  <c r="E41" i="5" s="1"/>
  <c r="J43" i="5" a="1"/>
  <c r="J43" i="5" s="1"/>
  <c r="I33" i="5" a="1"/>
  <c r="I33" i="5" s="1"/>
  <c r="E43" i="5" a="1"/>
  <c r="E43" i="5" s="1"/>
  <c r="M10" i="5" a="1"/>
  <c r="M10" i="5" s="1"/>
  <c r="E14" i="5" a="1"/>
  <c r="E14" i="5" s="1"/>
  <c r="J23" i="5" a="1"/>
  <c r="J23" i="5" s="1"/>
  <c r="F43" i="5" a="1"/>
  <c r="F43" i="5" s="1"/>
  <c r="K4" i="5" a="1"/>
  <c r="K4" i="5" s="1"/>
  <c r="K14" i="5" a="1"/>
  <c r="K14" i="5" s="1"/>
  <c r="K7" i="5" a="1"/>
  <c r="K7" i="5" s="1"/>
  <c r="F5" i="5" a="1"/>
  <c r="F5" i="5" s="1"/>
  <c r="M7" i="5" a="1"/>
  <c r="M7" i="5" s="1"/>
  <c r="G12" i="5" a="1"/>
  <c r="G12" i="5" s="1"/>
  <c r="G15" i="5" a="1"/>
  <c r="G15" i="5" s="1"/>
  <c r="L17" i="5" a="1"/>
  <c r="L17" i="5" s="1"/>
  <c r="H21" i="5" a="1"/>
  <c r="H21" i="5" s="1"/>
  <c r="J31" i="5" a="1"/>
  <c r="J31" i="5" s="1"/>
  <c r="K37" i="5" a="1"/>
  <c r="K37" i="5" s="1"/>
  <c r="F41" i="5" a="1"/>
  <c r="F41" i="5" s="1"/>
  <c r="K43" i="5" a="1"/>
  <c r="K43" i="5" s="1"/>
  <c r="H7" i="5" a="1"/>
  <c r="H7" i="5" s="1"/>
  <c r="G17" i="5" a="1"/>
  <c r="G17" i="5" s="1"/>
  <c r="J33" i="5" a="1"/>
  <c r="J33" i="5" s="1"/>
  <c r="H15" i="5" a="1"/>
  <c r="H15" i="5" s="1"/>
  <c r="M17" i="5" a="1"/>
  <c r="M17" i="5" s="1"/>
  <c r="I21" i="5" a="1"/>
  <c r="I21" i="5" s="1"/>
  <c r="F35" i="5" a="1"/>
  <c r="F35" i="5" s="1"/>
  <c r="M37" i="5" a="1"/>
  <c r="M37" i="5" s="1"/>
  <c r="G41" i="5" a="1"/>
  <c r="G41" i="5" s="1"/>
  <c r="L43" i="5" a="1"/>
  <c r="L43" i="5" s="1"/>
  <c r="M43" i="5" a="1"/>
  <c r="M43" i="5" s="1"/>
  <c r="L21" i="5" a="1"/>
  <c r="L21" i="5" s="1"/>
  <c r="F32" i="5" a="1"/>
  <c r="F32" i="5" s="1"/>
  <c r="K38" i="5" a="1"/>
  <c r="K38" i="5" s="1"/>
  <c r="I41" i="5" a="1"/>
  <c r="I41" i="5" s="1"/>
  <c r="K5" i="5" a="1"/>
  <c r="K5" i="5" s="1"/>
  <c r="J8" i="5" a="1"/>
  <c r="J8" i="5" s="1"/>
  <c r="E13" i="5" a="1"/>
  <c r="E13" i="5" s="1"/>
  <c r="L15" i="5" a="1"/>
  <c r="L15" i="5" s="1"/>
  <c r="G19" i="5" a="1"/>
  <c r="G19" i="5" s="1"/>
  <c r="M21" i="5" a="1"/>
  <c r="M21" i="5" s="1"/>
  <c r="E25" i="5" a="1"/>
  <c r="E25" i="5" s="1"/>
  <c r="G32" i="5" a="1"/>
  <c r="G32" i="5" s="1"/>
  <c r="I35" i="5" a="1"/>
  <c r="I35" i="5" s="1"/>
  <c r="K41" i="5" a="1"/>
  <c r="K41" i="5" s="1"/>
  <c r="J44" i="5" a="1"/>
  <c r="J44" i="5" s="1"/>
  <c r="L5" i="5" a="1"/>
  <c r="L5" i="5" s="1"/>
  <c r="G13" i="5" a="1"/>
  <c r="G13" i="5" s="1"/>
  <c r="M15" i="5" a="1"/>
  <c r="M15" i="5" s="1"/>
  <c r="H19" i="5" a="1"/>
  <c r="H19" i="5" s="1"/>
  <c r="L32" i="5" a="1"/>
  <c r="L32" i="5" s="1"/>
  <c r="L41" i="5" a="1"/>
  <c r="L41" i="5" s="1"/>
  <c r="K44" i="5" a="1"/>
  <c r="K44" i="5" s="1"/>
  <c r="L22" i="5" a="1"/>
  <c r="L22" i="5" s="1"/>
  <c r="F22" i="5" a="1"/>
  <c r="F22" i="5" s="1"/>
  <c r="K22" i="5" a="1"/>
  <c r="K22" i="5" s="1"/>
  <c r="E22" i="5" a="1"/>
  <c r="E22" i="5" s="1"/>
  <c r="H22" i="5" a="1"/>
  <c r="H22" i="5" s="1"/>
  <c r="M22" i="5" a="1"/>
  <c r="M22" i="5" s="1"/>
  <c r="G22" i="5" a="1"/>
  <c r="G22" i="5" s="1"/>
  <c r="I27" i="5" a="1"/>
  <c r="I27" i="5" s="1"/>
  <c r="H27" i="5" a="1"/>
  <c r="H27" i="5" s="1"/>
  <c r="J27" i="5" a="1"/>
  <c r="J27" i="5" s="1"/>
  <c r="M31" i="5" a="1"/>
  <c r="M31" i="5" s="1"/>
  <c r="G31" i="5" a="1"/>
  <c r="G31" i="5" s="1"/>
  <c r="F31" i="5" a="1"/>
  <c r="F31" i="5" s="1"/>
  <c r="L31" i="5" a="1"/>
  <c r="L31" i="5" s="1"/>
  <c r="H31" i="5" a="1"/>
  <c r="H31" i="5" s="1"/>
  <c r="L34" i="5" a="1"/>
  <c r="L34" i="5" s="1"/>
  <c r="E9" i="5" a="1"/>
  <c r="E9" i="5" s="1"/>
  <c r="E11" i="5" a="1"/>
  <c r="E11" i="5" s="1"/>
  <c r="H11" i="5" a="1"/>
  <c r="H11" i="5" s="1"/>
  <c r="G27" i="5" a="1"/>
  <c r="G27" i="5" s="1"/>
  <c r="E31" i="5" a="1"/>
  <c r="E31" i="5" s="1"/>
  <c r="I36" i="5" a="1"/>
  <c r="I36" i="5" s="1"/>
  <c r="H36" i="5" a="1"/>
  <c r="H36" i="5" s="1"/>
  <c r="K36" i="5" a="1"/>
  <c r="K36" i="5" s="1"/>
  <c r="J36" i="5" a="1"/>
  <c r="J36" i="5" s="1"/>
  <c r="I11" i="5" a="1"/>
  <c r="I11" i="5" s="1"/>
  <c r="M16" i="5" a="1"/>
  <c r="M16" i="5" s="1"/>
  <c r="G16" i="5" a="1"/>
  <c r="G16" i="5" s="1"/>
  <c r="L16" i="5" a="1"/>
  <c r="L16" i="5" s="1"/>
  <c r="F16" i="5" a="1"/>
  <c r="F16" i="5" s="1"/>
  <c r="I16" i="5" a="1"/>
  <c r="I16" i="5" s="1"/>
  <c r="H16" i="5" a="1"/>
  <c r="H16" i="5" s="1"/>
  <c r="I22" i="5" a="1"/>
  <c r="I22" i="5" s="1"/>
  <c r="H25" i="5" a="1"/>
  <c r="H25" i="5" s="1"/>
  <c r="M25" i="5" a="1"/>
  <c r="M25" i="5" s="1"/>
  <c r="G25" i="5" a="1"/>
  <c r="G25" i="5" s="1"/>
  <c r="I25" i="5" a="1"/>
  <c r="I25" i="5" s="1"/>
  <c r="K27" i="5" a="1"/>
  <c r="K27" i="5" s="1"/>
  <c r="H29" i="5" a="1"/>
  <c r="H29" i="5" s="1"/>
  <c r="M29" i="5" a="1"/>
  <c r="M29" i="5" s="1"/>
  <c r="I29" i="5" a="1"/>
  <c r="I29" i="5" s="1"/>
  <c r="G29" i="5" a="1"/>
  <c r="G29" i="5" s="1"/>
  <c r="I31" i="5" a="1"/>
  <c r="I31" i="5" s="1"/>
  <c r="G36" i="5" a="1"/>
  <c r="G36" i="5" s="1"/>
  <c r="H9" i="5" a="1"/>
  <c r="H9" i="5" s="1"/>
  <c r="G9" i="5" a="1"/>
  <c r="G9" i="5" s="1"/>
  <c r="M9" i="5" a="1"/>
  <c r="M9" i="5" s="1"/>
  <c r="L18" i="5" a="1"/>
  <c r="L18" i="5" s="1"/>
  <c r="F18" i="5" a="1"/>
  <c r="F18" i="5" s="1"/>
  <c r="K18" i="5" a="1"/>
  <c r="K18" i="5" s="1"/>
  <c r="E18" i="5" a="1"/>
  <c r="E18" i="5" s="1"/>
  <c r="H18" i="5" a="1"/>
  <c r="H18" i="5" s="1"/>
  <c r="M18" i="5" a="1"/>
  <c r="M18" i="5" s="1"/>
  <c r="G18" i="5" a="1"/>
  <c r="G18" i="5" s="1"/>
  <c r="I9" i="5" a="1"/>
  <c r="I9" i="5" s="1"/>
  <c r="J18" i="5" a="1"/>
  <c r="J18" i="5" s="1"/>
  <c r="M20" i="5" a="1"/>
  <c r="M20" i="5" s="1"/>
  <c r="G20" i="5" a="1"/>
  <c r="G20" i="5" s="1"/>
  <c r="L20" i="5" a="1"/>
  <c r="L20" i="5" s="1"/>
  <c r="F20" i="5" a="1"/>
  <c r="F20" i="5" s="1"/>
  <c r="I20" i="5" a="1"/>
  <c r="I20" i="5" s="1"/>
  <c r="H20" i="5" a="1"/>
  <c r="H20" i="5" s="1"/>
  <c r="H4" i="5" a="1"/>
  <c r="H4" i="5" s="1"/>
  <c r="G4" i="5" a="1"/>
  <c r="G4" i="5" s="1"/>
  <c r="J4" i="5" a="1"/>
  <c r="J4" i="5" s="1"/>
  <c r="I4" i="5" a="1"/>
  <c r="I4" i="5" s="1"/>
  <c r="M4" i="5" a="1"/>
  <c r="M4" i="5" s="1"/>
  <c r="M40" i="5" a="1"/>
  <c r="M40" i="5" s="1"/>
  <c r="G40" i="5" a="1"/>
  <c r="G40" i="5" s="1"/>
  <c r="L40" i="5" a="1"/>
  <c r="L40" i="5" s="1"/>
  <c r="F40" i="5" a="1"/>
  <c r="F40" i="5" s="1"/>
  <c r="I40" i="5" a="1"/>
  <c r="I40" i="5" s="1"/>
  <c r="H40" i="5" a="1"/>
  <c r="H40" i="5" s="1"/>
  <c r="H14" i="5" a="1"/>
  <c r="H14" i="5" s="1"/>
  <c r="M14" i="5" a="1"/>
  <c r="M14" i="5" s="1"/>
  <c r="G14" i="5" a="1"/>
  <c r="G14" i="5" s="1"/>
  <c r="J14" i="5" a="1"/>
  <c r="J14" i="5" s="1"/>
  <c r="I14" i="5" a="1"/>
  <c r="I14" i="5" s="1"/>
  <c r="E34" i="5" a="1"/>
  <c r="E34" i="5" s="1"/>
  <c r="E40" i="5" a="1"/>
  <c r="E40" i="5" s="1"/>
  <c r="I12" i="5" a="1"/>
  <c r="I12" i="5" s="1"/>
  <c r="H12" i="5" a="1"/>
  <c r="H12" i="5" s="1"/>
  <c r="K12" i="5" a="1"/>
  <c r="K12" i="5" s="1"/>
  <c r="E12" i="5" a="1"/>
  <c r="E12" i="5" s="1"/>
  <c r="J12" i="5" a="1"/>
  <c r="J12" i="5" s="1"/>
  <c r="J20" i="5" a="1"/>
  <c r="J20" i="5" s="1"/>
  <c r="M36" i="5" a="1"/>
  <c r="M36" i="5" s="1"/>
  <c r="H38" i="5" a="1"/>
  <c r="H38" i="5" s="1"/>
  <c r="M38" i="5" a="1"/>
  <c r="M38" i="5" s="1"/>
  <c r="G38" i="5" a="1"/>
  <c r="G38" i="5" s="1"/>
  <c r="J38" i="5" a="1"/>
  <c r="J38" i="5" s="1"/>
  <c r="I38" i="5" a="1"/>
  <c r="I38" i="5" s="1"/>
  <c r="J9" i="5" a="1"/>
  <c r="J9" i="5" s="1"/>
  <c r="F4" i="5" a="1"/>
  <c r="F4" i="5" s="1"/>
  <c r="L9" i="5" a="1"/>
  <c r="L9" i="5" s="1"/>
  <c r="F14" i="5" a="1"/>
  <c r="F14" i="5" s="1"/>
  <c r="K16" i="5" a="1"/>
  <c r="K16" i="5" s="1"/>
  <c r="K25" i="5" a="1"/>
  <c r="K25" i="5" s="1"/>
  <c r="K29" i="5" a="1"/>
  <c r="K29" i="5" s="1"/>
  <c r="E38" i="5" a="1"/>
  <c r="E38" i="5" s="1"/>
  <c r="J40" i="5" a="1"/>
  <c r="J40" i="5" s="1"/>
  <c r="H34" i="5" a="1"/>
  <c r="H34" i="5" s="1"/>
  <c r="M34" i="5" a="1"/>
  <c r="M34" i="5" s="1"/>
  <c r="G34" i="5" a="1"/>
  <c r="G34" i="5" s="1"/>
  <c r="J34" i="5" a="1"/>
  <c r="J34" i="5" s="1"/>
  <c r="I34" i="5" a="1"/>
  <c r="I34" i="5" s="1"/>
  <c r="K20" i="5" a="1"/>
  <c r="K20" i="5" s="1"/>
  <c r="M11" i="5" a="1"/>
  <c r="M11" i="5" s="1"/>
  <c r="G11" i="5" a="1"/>
  <c r="G11" i="5" s="1"/>
  <c r="L11" i="5" a="1"/>
  <c r="L11" i="5" s="1"/>
  <c r="F11" i="5" a="1"/>
  <c r="F11" i="5" s="1"/>
  <c r="L6" i="5" a="1"/>
  <c r="L6" i="5" s="1"/>
  <c r="F6" i="5" a="1"/>
  <c r="F6" i="5" s="1"/>
  <c r="H6" i="5" a="1"/>
  <c r="H6" i="5" s="1"/>
  <c r="M6" i="5" a="1"/>
  <c r="M6" i="5" s="1"/>
  <c r="G6" i="5" a="1"/>
  <c r="G6" i="5" s="1"/>
  <c r="K6" i="5" a="1"/>
  <c r="K6" i="5" s="1"/>
  <c r="E6" i="5" a="1"/>
  <c r="E6" i="5" s="1"/>
  <c r="J11" i="5" a="1"/>
  <c r="J11" i="5" s="1"/>
  <c r="E4" i="5" a="1"/>
  <c r="E4" i="5" s="1"/>
  <c r="K9" i="5" a="1"/>
  <c r="K9" i="5" s="1"/>
  <c r="J6" i="5" a="1"/>
  <c r="J6" i="5" s="1"/>
  <c r="L25" i="5" a="1"/>
  <c r="L25" i="5" s="1"/>
  <c r="L29" i="5" a="1"/>
  <c r="L29" i="5" s="1"/>
  <c r="K34" i="5" a="1"/>
  <c r="K34" i="5" s="1"/>
  <c r="F38" i="5" a="1"/>
  <c r="F38" i="5" s="1"/>
  <c r="K40" i="5" a="1"/>
  <c r="K40" i="5" s="1"/>
  <c r="F8" i="5" a="1"/>
  <c r="F8" i="5" s="1"/>
  <c r="L8" i="5" a="1"/>
  <c r="L8" i="5" s="1"/>
  <c r="E10" i="5" a="1"/>
  <c r="E10" i="5" s="1"/>
  <c r="K10" i="5" a="1"/>
  <c r="K10" i="5" s="1"/>
  <c r="F24" i="5" a="1"/>
  <c r="F24" i="5" s="1"/>
  <c r="L24" i="5" a="1"/>
  <c r="L24" i="5" s="1"/>
  <c r="E26" i="5" a="1"/>
  <c r="E26" i="5" s="1"/>
  <c r="K26" i="5" a="1"/>
  <c r="K26" i="5" s="1"/>
  <c r="F28" i="5" a="1"/>
  <c r="F28" i="5" s="1"/>
  <c r="L28" i="5" a="1"/>
  <c r="L28" i="5" s="1"/>
  <c r="E30" i="5" a="1"/>
  <c r="E30" i="5" s="1"/>
  <c r="K30" i="5" a="1"/>
  <c r="K30" i="5" s="1"/>
  <c r="J32" i="5" a="1"/>
  <c r="J32" i="5" s="1"/>
  <c r="G42" i="5" a="1"/>
  <c r="G42" i="5" s="1"/>
  <c r="M42" i="5" a="1"/>
  <c r="M42" i="5" s="1"/>
  <c r="H44" i="5" a="1"/>
  <c r="H44" i="5" s="1"/>
  <c r="G8" i="5" a="1"/>
  <c r="G8" i="5" s="1"/>
  <c r="M8" i="5" a="1"/>
  <c r="M8" i="5" s="1"/>
  <c r="G24" i="5" a="1"/>
  <c r="G24" i="5" s="1"/>
  <c r="M24" i="5" a="1"/>
  <c r="M24" i="5" s="1"/>
  <c r="G28" i="5" a="1"/>
  <c r="G28" i="5" s="1"/>
  <c r="M28" i="5" a="1"/>
  <c r="M28" i="5" s="1"/>
  <c r="E32" i="5" a="1"/>
  <c r="E32" i="5" s="1"/>
  <c r="K32" i="5" a="1"/>
  <c r="K32" i="5" s="1"/>
  <c r="H42" i="5" a="1"/>
  <c r="H42" i="5" s="1"/>
  <c r="I44" i="5" a="1"/>
  <c r="I44" i="5" s="1"/>
  <c r="J24" i="5" a="1"/>
  <c r="J24" i="5" s="1"/>
  <c r="J28" i="5" a="1"/>
  <c r="J28" i="5" s="1"/>
  <c r="H32" i="5" a="1"/>
  <c r="H32" i="5" s="1"/>
  <c r="E42" i="5" a="1"/>
  <c r="E42" i="5" s="1"/>
  <c r="K42" i="5" a="1"/>
  <c r="K42" i="5" s="1"/>
  <c r="L44" i="5" a="1"/>
  <c r="L44" i="5" s="1"/>
  <c r="E8" i="5" a="1"/>
  <c r="E8" i="5" s="1"/>
  <c r="E24" i="5" a="1"/>
  <c r="E24" i="5" s="1"/>
  <c r="E28" i="5" a="1"/>
  <c r="E28" i="5" s="1"/>
  <c r="F42" i="5" a="1"/>
  <c r="F42" i="5" s="1"/>
  <c r="G44" i="5" a="1"/>
  <c r="G44" i="5" s="1"/>
  <c r="F13" i="5" a="1"/>
  <c r="F13" i="5" s="1"/>
  <c r="E15" i="5" a="1"/>
  <c r="E15" i="5" s="1"/>
  <c r="F33" i="5" a="1"/>
  <c r="F33" i="5" s="1"/>
  <c r="E35" i="5" a="1"/>
  <c r="E35" i="5" s="1"/>
  <c r="F37" i="5" a="1"/>
  <c r="F37" i="5" s="1"/>
  <c r="E39" i="5" a="1"/>
  <c r="E39" i="5" s="1"/>
  <c r="M7" i="1"/>
  <c r="M38" i="1"/>
  <c r="M39" i="1"/>
  <c r="M30" i="1"/>
  <c r="M20" i="1"/>
  <c r="M28" i="1"/>
  <c r="M35" i="1"/>
  <c r="M42" i="1"/>
  <c r="M10" i="1"/>
  <c r="M11" i="1"/>
  <c r="M43" i="1"/>
  <c r="M16" i="1"/>
  <c r="M17" i="1"/>
  <c r="M26" i="1"/>
  <c r="M15" i="1"/>
  <c r="L43" i="1"/>
  <c r="M12" i="1"/>
  <c r="M44" i="1"/>
  <c r="M24" i="1"/>
  <c r="M31" i="1"/>
  <c r="M32" i="1"/>
  <c r="M41" i="1"/>
  <c r="M22" i="1"/>
  <c r="M33" i="1"/>
  <c r="M8" i="1"/>
  <c r="M14" i="1"/>
  <c r="L30" i="1"/>
  <c r="L39" i="1"/>
  <c r="L31" i="1"/>
  <c r="L33" i="1"/>
  <c r="L10" i="1"/>
  <c r="L32" i="1"/>
  <c r="L41" i="1"/>
  <c r="M23" i="1"/>
  <c r="L28" i="1"/>
  <c r="L40" i="1"/>
  <c r="L12" i="1"/>
  <c r="L38" i="1"/>
  <c r="L8" i="1"/>
  <c r="L26" i="1"/>
  <c r="M27" i="1"/>
  <c r="M19" i="1"/>
  <c r="L23" i="1"/>
  <c r="L24" i="1"/>
  <c r="L25" i="1"/>
  <c r="L22" i="1"/>
  <c r="L36" i="1"/>
  <c r="L14" i="1"/>
  <c r="J6" i="1"/>
  <c r="M36" i="1"/>
  <c r="L15" i="1"/>
  <c r="L20" i="1"/>
  <c r="L42" i="1"/>
  <c r="M18" i="1"/>
  <c r="L18" i="1"/>
  <c r="M25" i="1"/>
  <c r="L11" i="1"/>
  <c r="L35" i="1"/>
  <c r="M34" i="1"/>
  <c r="L34" i="1"/>
  <c r="L7" i="1"/>
  <c r="L16" i="1"/>
  <c r="L19" i="1"/>
  <c r="L27" i="1"/>
  <c r="L44" i="1"/>
  <c r="L17" i="1"/>
  <c r="M40" i="1"/>
  <c r="N36" i="1" l="1"/>
  <c r="O36" i="1"/>
  <c r="P36" i="1"/>
  <c r="Q36" i="1"/>
  <c r="R36" i="1"/>
  <c r="S36" i="1"/>
  <c r="T36" i="1"/>
  <c r="U36" i="1"/>
  <c r="N12" i="1"/>
  <c r="O12" i="1"/>
  <c r="P12" i="1"/>
  <c r="Q12" i="1"/>
  <c r="R12" i="1"/>
  <c r="S12" i="1"/>
  <c r="T12" i="1"/>
  <c r="U12" i="1"/>
  <c r="N22" i="1"/>
  <c r="O22" i="1"/>
  <c r="P22" i="1"/>
  <c r="Q22" i="1"/>
  <c r="R22" i="1"/>
  <c r="S22" i="1"/>
  <c r="T22" i="1"/>
  <c r="U22" i="1"/>
  <c r="T35" i="1"/>
  <c r="U35" i="1"/>
  <c r="N35" i="1"/>
  <c r="O35" i="1"/>
  <c r="P35" i="1"/>
  <c r="Q35" i="1"/>
  <c r="R35" i="1"/>
  <c r="S35" i="1"/>
  <c r="N28" i="1"/>
  <c r="O28" i="1"/>
  <c r="P28" i="1"/>
  <c r="Q28" i="1"/>
  <c r="R28" i="1"/>
  <c r="S28" i="1"/>
  <c r="T28" i="1"/>
  <c r="U28" i="1"/>
  <c r="N18" i="1"/>
  <c r="O18" i="1"/>
  <c r="P18" i="1"/>
  <c r="Q18" i="1"/>
  <c r="R18" i="1"/>
  <c r="S18" i="1"/>
  <c r="T18" i="1"/>
  <c r="U18" i="1"/>
  <c r="T41" i="1"/>
  <c r="U41" i="1"/>
  <c r="N41" i="1"/>
  <c r="O41" i="1"/>
  <c r="P41" i="1"/>
  <c r="Q41" i="1"/>
  <c r="R41" i="1"/>
  <c r="S41" i="1"/>
  <c r="N32" i="1"/>
  <c r="O32" i="1"/>
  <c r="P32" i="1"/>
  <c r="Q32" i="1"/>
  <c r="R32" i="1"/>
  <c r="S32" i="1"/>
  <c r="T32" i="1"/>
  <c r="U32" i="1"/>
  <c r="N20" i="1"/>
  <c r="O20" i="1"/>
  <c r="P20" i="1"/>
  <c r="Q20" i="1"/>
  <c r="R20" i="1"/>
  <c r="S20" i="1"/>
  <c r="T20" i="1"/>
  <c r="U20" i="1"/>
  <c r="N30" i="1"/>
  <c r="O30" i="1"/>
  <c r="P30" i="1"/>
  <c r="Q30" i="1"/>
  <c r="R30" i="1"/>
  <c r="S30" i="1"/>
  <c r="T30" i="1"/>
  <c r="U30" i="1"/>
  <c r="N44" i="1"/>
  <c r="O44" i="1"/>
  <c r="P44" i="1"/>
  <c r="Q44" i="1"/>
  <c r="R44" i="1"/>
  <c r="S44" i="1"/>
  <c r="T44" i="1"/>
  <c r="U44" i="1"/>
  <c r="T31" i="1"/>
  <c r="U31" i="1"/>
  <c r="N31" i="1"/>
  <c r="O31" i="1"/>
  <c r="P31" i="1"/>
  <c r="Q31" i="1"/>
  <c r="R31" i="1"/>
  <c r="S31" i="1"/>
  <c r="K6" i="1"/>
  <c r="E6" i="1"/>
  <c r="D6" i="1" s="1"/>
  <c r="N26" i="1"/>
  <c r="O26" i="1"/>
  <c r="P26" i="1"/>
  <c r="Q26" i="1"/>
  <c r="R26" i="1"/>
  <c r="S26" i="1"/>
  <c r="T26" i="1"/>
  <c r="U26" i="1"/>
  <c r="T39" i="1"/>
  <c r="U39" i="1"/>
  <c r="N39" i="1"/>
  <c r="O39" i="1"/>
  <c r="P39" i="1"/>
  <c r="Q39" i="1"/>
  <c r="R39" i="1"/>
  <c r="S39" i="1"/>
  <c r="N38" i="1"/>
  <c r="O38" i="1"/>
  <c r="P38" i="1"/>
  <c r="Q38" i="1"/>
  <c r="R38" i="1"/>
  <c r="S38" i="1"/>
  <c r="T38" i="1"/>
  <c r="U38" i="1"/>
  <c r="T7" i="1"/>
  <c r="U7" i="1"/>
  <c r="N7" i="1"/>
  <c r="O7" i="1"/>
  <c r="P7" i="1"/>
  <c r="Q7" i="1"/>
  <c r="R7" i="1"/>
  <c r="S7" i="1"/>
  <c r="T15" i="1"/>
  <c r="U15" i="1"/>
  <c r="N15" i="1"/>
  <c r="O15" i="1"/>
  <c r="P15" i="1"/>
  <c r="Q15" i="1"/>
  <c r="R15" i="1"/>
  <c r="S15" i="1"/>
  <c r="T17" i="1"/>
  <c r="U17" i="1"/>
  <c r="N17" i="1"/>
  <c r="O17" i="1"/>
  <c r="P17" i="1"/>
  <c r="Q17" i="1"/>
  <c r="R17" i="1"/>
  <c r="S17" i="1"/>
  <c r="N16" i="1"/>
  <c r="O16" i="1"/>
  <c r="P16" i="1"/>
  <c r="Q16" i="1"/>
  <c r="R16" i="1"/>
  <c r="S16" i="1"/>
  <c r="T16" i="1"/>
  <c r="U16" i="1"/>
  <c r="T23" i="1"/>
  <c r="U23" i="1"/>
  <c r="N23" i="1"/>
  <c r="O23" i="1"/>
  <c r="P23" i="1"/>
  <c r="Q23" i="1"/>
  <c r="R23" i="1"/>
  <c r="S23" i="1"/>
  <c r="N34" i="1"/>
  <c r="O34" i="1"/>
  <c r="P34" i="1"/>
  <c r="Q34" i="1"/>
  <c r="R34" i="1"/>
  <c r="S34" i="1"/>
  <c r="T34" i="1"/>
  <c r="U34" i="1"/>
  <c r="T19" i="1"/>
  <c r="U19" i="1"/>
  <c r="N19" i="1"/>
  <c r="O19" i="1"/>
  <c r="P19" i="1"/>
  <c r="Q19" i="1"/>
  <c r="R19" i="1"/>
  <c r="S19" i="1"/>
  <c r="T11" i="1"/>
  <c r="U11" i="1"/>
  <c r="N11" i="1"/>
  <c r="O11" i="1"/>
  <c r="P11" i="1"/>
  <c r="Q11" i="1"/>
  <c r="R11" i="1"/>
  <c r="S11" i="1"/>
  <c r="N24" i="1"/>
  <c r="O24" i="1"/>
  <c r="P24" i="1"/>
  <c r="Q24" i="1"/>
  <c r="R24" i="1"/>
  <c r="S24" i="1"/>
  <c r="T24" i="1"/>
  <c r="U24" i="1"/>
  <c r="N8" i="1"/>
  <c r="O8" i="1"/>
  <c r="P8" i="1"/>
  <c r="Q8" i="1"/>
  <c r="R8" i="1"/>
  <c r="S8" i="1"/>
  <c r="T8" i="1"/>
  <c r="U8" i="1"/>
  <c r="N40" i="1"/>
  <c r="O40" i="1"/>
  <c r="P40" i="1"/>
  <c r="Q40" i="1"/>
  <c r="R40" i="1"/>
  <c r="S40" i="1"/>
  <c r="T40" i="1"/>
  <c r="U40" i="1"/>
  <c r="T43" i="1"/>
  <c r="U43" i="1"/>
  <c r="N43" i="1"/>
  <c r="O43" i="1"/>
  <c r="P43" i="1"/>
  <c r="Q43" i="1"/>
  <c r="R43" i="1"/>
  <c r="S43" i="1"/>
  <c r="N14" i="1"/>
  <c r="O14" i="1"/>
  <c r="P14" i="1"/>
  <c r="Q14" i="1"/>
  <c r="R14" i="1"/>
  <c r="S14" i="1"/>
  <c r="T14" i="1"/>
  <c r="U14" i="1"/>
  <c r="T27" i="1"/>
  <c r="U27" i="1"/>
  <c r="N27" i="1"/>
  <c r="O27" i="1"/>
  <c r="P27" i="1"/>
  <c r="Q27" i="1"/>
  <c r="R27" i="1"/>
  <c r="S27" i="1"/>
  <c r="N10" i="1"/>
  <c r="O10" i="1"/>
  <c r="P10" i="1"/>
  <c r="Q10" i="1"/>
  <c r="R10" i="1"/>
  <c r="S10" i="1"/>
  <c r="T10" i="1"/>
  <c r="U10" i="1"/>
  <c r="T25" i="1"/>
  <c r="U25" i="1"/>
  <c r="N25" i="1"/>
  <c r="O25" i="1"/>
  <c r="P25" i="1"/>
  <c r="Q25" i="1"/>
  <c r="R25" i="1"/>
  <c r="S25" i="1"/>
  <c r="T33" i="1"/>
  <c r="U33" i="1"/>
  <c r="N33" i="1"/>
  <c r="O33" i="1"/>
  <c r="P33" i="1"/>
  <c r="Q33" i="1"/>
  <c r="R33" i="1"/>
  <c r="S33" i="1"/>
  <c r="N42" i="1"/>
  <c r="O42" i="1"/>
  <c r="P42" i="1"/>
  <c r="Q42" i="1"/>
  <c r="R42" i="1"/>
  <c r="S42" i="1"/>
  <c r="T42" i="1"/>
  <c r="U42" i="1"/>
  <c r="M6" i="1"/>
  <c r="L6" i="1"/>
  <c r="N6" i="1" l="1"/>
  <c r="O6" i="1"/>
  <c r="P6" i="1"/>
  <c r="Q6" i="1"/>
  <c r="R6" i="1"/>
  <c r="S6" i="1"/>
  <c r="T6" i="1"/>
  <c r="U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</futureMetadata>
  <cellMetadata count="1">
    <bk>
      <rc t="1" v="0"/>
    </bk>
  </cellMetadata>
  <valueMetadata count="5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</valueMetadata>
</metadata>
</file>

<file path=xl/sharedStrings.xml><?xml version="1.0" encoding="utf-8"?>
<sst xmlns="http://schemas.openxmlformats.org/spreadsheetml/2006/main" count="2649" uniqueCount="1039">
  <si>
    <t>涼</t>
    <phoneticPr fontId="1" type="noConversion"/>
  </si>
  <si>
    <t>州</t>
  </si>
  <si>
    <t>詞</t>
  </si>
  <si>
    <t>漢字</t>
  </si>
  <si>
    <t>漢字</t>
    <phoneticPr fontId="1" type="noConversion"/>
  </si>
  <si>
    <t>liang5</t>
    <phoneticPr fontId="1" type="noConversion"/>
  </si>
  <si>
    <t>ziu1</t>
  </si>
  <si>
    <t>su5</t>
  </si>
  <si>
    <t>字母</t>
    <phoneticPr fontId="1" type="noConversion"/>
  </si>
  <si>
    <t>台語音標</t>
  </si>
  <si>
    <t>按鍵輸入</t>
  </si>
  <si>
    <t>陰平(a)</t>
  </si>
  <si>
    <t>;</t>
  </si>
  <si>
    <t>東</t>
  </si>
  <si>
    <t>陰上(á)</t>
  </si>
  <si>
    <t>\</t>
  </si>
  <si>
    <t>黨</t>
  </si>
  <si>
    <t>陰去(à)</t>
  </si>
  <si>
    <t>_</t>
  </si>
  <si>
    <t>棟</t>
  </si>
  <si>
    <t>陰入(ah)</t>
  </si>
  <si>
    <t>[</t>
  </si>
  <si>
    <t>督</t>
  </si>
  <si>
    <t>tok4</t>
  </si>
  <si>
    <t>陽平(â)</t>
  </si>
  <si>
    <t>/</t>
  </si>
  <si>
    <t>同</t>
  </si>
  <si>
    <t>-</t>
  </si>
  <si>
    <t>洞</t>
  </si>
  <si>
    <t>陽入(a̍h)</t>
  </si>
  <si>
    <t>]</t>
  </si>
  <si>
    <t>毒</t>
  </si>
  <si>
    <t>tok8</t>
  </si>
  <si>
    <t>.</t>
  </si>
  <si>
    <t>鍵盤按鍵</t>
    <phoneticPr fontId="1" type="noConversion"/>
  </si>
  <si>
    <t>tong1</t>
    <phoneticPr fontId="1" type="noConversion"/>
  </si>
  <si>
    <t>tong2</t>
    <phoneticPr fontId="1" type="noConversion"/>
  </si>
  <si>
    <t>tong3</t>
    <phoneticPr fontId="1" type="noConversion"/>
  </si>
  <si>
    <t>tong5</t>
    <phoneticPr fontId="1" type="noConversion"/>
  </si>
  <si>
    <t>tong7</t>
    <phoneticPr fontId="1" type="noConversion"/>
  </si>
  <si>
    <t>王</t>
    <phoneticPr fontId="1" type="noConversion"/>
  </si>
  <si>
    <t>之</t>
    <phoneticPr fontId="1" type="noConversion"/>
  </si>
  <si>
    <t>渙</t>
    <phoneticPr fontId="1" type="noConversion"/>
  </si>
  <si>
    <t>黄</t>
    <phoneticPr fontId="1" type="noConversion"/>
  </si>
  <si>
    <t>河</t>
    <phoneticPr fontId="1" type="noConversion"/>
  </si>
  <si>
    <t>遠</t>
    <phoneticPr fontId="1" type="noConversion"/>
  </si>
  <si>
    <t>上</t>
    <phoneticPr fontId="1" type="noConversion"/>
  </si>
  <si>
    <t>白</t>
    <phoneticPr fontId="1" type="noConversion"/>
  </si>
  <si>
    <t>雲</t>
    <phoneticPr fontId="1" type="noConversion"/>
  </si>
  <si>
    <t>間</t>
    <phoneticPr fontId="1" type="noConversion"/>
  </si>
  <si>
    <t>，</t>
    <phoneticPr fontId="1" type="noConversion"/>
  </si>
  <si>
    <t>一</t>
    <phoneticPr fontId="1" type="noConversion"/>
  </si>
  <si>
    <t>片</t>
    <phoneticPr fontId="1" type="noConversion"/>
  </si>
  <si>
    <t>孤</t>
    <phoneticPr fontId="1" type="noConversion"/>
  </si>
  <si>
    <t>城</t>
    <phoneticPr fontId="1" type="noConversion"/>
  </si>
  <si>
    <t>萬</t>
    <phoneticPr fontId="1" type="noConversion"/>
  </si>
  <si>
    <t>仞</t>
    <phoneticPr fontId="1" type="noConversion"/>
  </si>
  <si>
    <t>山</t>
    <phoneticPr fontId="1" type="noConversion"/>
  </si>
  <si>
    <t>。</t>
    <phoneticPr fontId="1" type="noConversion"/>
  </si>
  <si>
    <t>羌</t>
    <phoneticPr fontId="1" type="noConversion"/>
  </si>
  <si>
    <t>笛</t>
    <phoneticPr fontId="1" type="noConversion"/>
  </si>
  <si>
    <t>何</t>
    <phoneticPr fontId="1" type="noConversion"/>
  </si>
  <si>
    <t>須</t>
    <phoneticPr fontId="1" type="noConversion"/>
  </si>
  <si>
    <t>怨</t>
    <phoneticPr fontId="1" type="noConversion"/>
  </si>
  <si>
    <t>楊</t>
    <phoneticPr fontId="1" type="noConversion"/>
  </si>
  <si>
    <t>柳</t>
    <phoneticPr fontId="1" type="noConversion"/>
  </si>
  <si>
    <t>春</t>
    <phoneticPr fontId="1" type="noConversion"/>
  </si>
  <si>
    <t>風</t>
    <phoneticPr fontId="1" type="noConversion"/>
  </si>
  <si>
    <t>不</t>
    <phoneticPr fontId="1" type="noConversion"/>
  </si>
  <si>
    <t>度</t>
    <phoneticPr fontId="1" type="noConversion"/>
  </si>
  <si>
    <t>玉</t>
    <phoneticPr fontId="1" type="noConversion"/>
  </si>
  <si>
    <t>門</t>
    <phoneticPr fontId="1" type="noConversion"/>
  </si>
  <si>
    <t>關</t>
    <phoneticPr fontId="1" type="noConversion"/>
  </si>
  <si>
    <t>ong5</t>
    <phoneticPr fontId="1" type="noConversion"/>
  </si>
  <si>
    <t>zi1</t>
    <phoneticPr fontId="1" type="noConversion"/>
  </si>
  <si>
    <t>huan3</t>
    <phoneticPr fontId="1" type="noConversion"/>
  </si>
  <si>
    <t>hong5</t>
    <phoneticPr fontId="1" type="noConversion"/>
  </si>
  <si>
    <t>ho5</t>
    <phoneticPr fontId="1" type="noConversion"/>
  </si>
  <si>
    <t>uan2</t>
    <phoneticPr fontId="1" type="noConversion"/>
  </si>
  <si>
    <t>siong2</t>
    <phoneticPr fontId="1" type="noConversion"/>
  </si>
  <si>
    <t>pik8</t>
    <phoneticPr fontId="1" type="noConversion"/>
  </si>
  <si>
    <t>hun5</t>
    <phoneticPr fontId="1" type="noConversion"/>
  </si>
  <si>
    <t>kan1</t>
    <phoneticPr fontId="1" type="noConversion"/>
  </si>
  <si>
    <t>`</t>
  </si>
  <si>
    <t>`</t>
    <phoneticPr fontId="1" type="noConversion"/>
  </si>
  <si>
    <t>,</t>
    <phoneticPr fontId="1" type="noConversion"/>
  </si>
  <si>
    <t>.</t>
    <phoneticPr fontId="1" type="noConversion"/>
  </si>
  <si>
    <t>it4</t>
    <phoneticPr fontId="1" type="noConversion"/>
  </si>
  <si>
    <t>phian3</t>
    <phoneticPr fontId="1" type="noConversion"/>
  </si>
  <si>
    <t>koo1</t>
    <phoneticPr fontId="1" type="noConversion"/>
  </si>
  <si>
    <t>sing5</t>
    <phoneticPr fontId="1" type="noConversion"/>
  </si>
  <si>
    <t>ban7</t>
    <phoneticPr fontId="1" type="noConversion"/>
  </si>
  <si>
    <t>jin7</t>
    <phoneticPr fontId="1" type="noConversion"/>
  </si>
  <si>
    <t>san1</t>
    <phoneticPr fontId="1" type="noConversion"/>
  </si>
  <si>
    <t>khiang1</t>
    <phoneticPr fontId="1" type="noConversion"/>
  </si>
  <si>
    <t>tik8</t>
    <phoneticPr fontId="1" type="noConversion"/>
  </si>
  <si>
    <t>su1</t>
    <phoneticPr fontId="1" type="noConversion"/>
  </si>
  <si>
    <t>uan3</t>
    <phoneticPr fontId="1" type="noConversion"/>
  </si>
  <si>
    <t>iong5</t>
    <phoneticPr fontId="1" type="noConversion"/>
  </si>
  <si>
    <t>liu2</t>
    <phoneticPr fontId="1" type="noConversion"/>
  </si>
  <si>
    <t>cun1</t>
    <phoneticPr fontId="1" type="noConversion"/>
  </si>
  <si>
    <t>hong1</t>
    <phoneticPr fontId="1" type="noConversion"/>
  </si>
  <si>
    <t>put4</t>
    <phoneticPr fontId="1" type="noConversion"/>
  </si>
  <si>
    <t>too7</t>
    <phoneticPr fontId="1" type="noConversion"/>
  </si>
  <si>
    <t>giok8</t>
    <phoneticPr fontId="1" type="noConversion"/>
  </si>
  <si>
    <t>bun5</t>
    <phoneticPr fontId="1" type="noConversion"/>
  </si>
  <si>
    <t>kuan1</t>
    <phoneticPr fontId="1" type="noConversion"/>
  </si>
  <si>
    <t>台羅調號</t>
    <phoneticPr fontId="1" type="noConversion"/>
  </si>
  <si>
    <t>序號</t>
    <phoneticPr fontId="1" type="noConversion"/>
  </si>
  <si>
    <t>高音調</t>
    <phoneticPr fontId="1" type="noConversion"/>
  </si>
  <si>
    <t>中音調</t>
    <phoneticPr fontId="1" type="noConversion"/>
  </si>
  <si>
    <t>低音調</t>
    <phoneticPr fontId="1" type="noConversion"/>
  </si>
  <si>
    <t>高降調</t>
    <phoneticPr fontId="1" type="noConversion"/>
  </si>
  <si>
    <t>低升調</t>
    <phoneticPr fontId="1" type="noConversion"/>
  </si>
  <si>
    <t>低促調</t>
    <phoneticPr fontId="1" type="noConversion"/>
  </si>
  <si>
    <t>高促調</t>
    <phoneticPr fontId="1" type="noConversion"/>
  </si>
  <si>
    <t>W聲調名</t>
    <phoneticPr fontId="1" type="noConversion"/>
  </si>
  <si>
    <t xml:space="preserve">《涼州詞》王之渙
黃河遠上白雲間，
一片孤城萬仞山。
羌笛何須怨楊柳，
春風不度玉門關。
</t>
    <phoneticPr fontId="1" type="noConversion"/>
  </si>
  <si>
    <t>ziu1</t>
    <phoneticPr fontId="1" type="noConversion"/>
  </si>
  <si>
    <t>su5</t>
    <phoneticPr fontId="1" type="noConversion"/>
  </si>
  <si>
    <t>《</t>
  </si>
  <si>
    <t>涼</t>
  </si>
  <si>
    <t>》</t>
  </si>
  <si>
    <t>王</t>
  </si>
  <si>
    <t>之</t>
  </si>
  <si>
    <t>渙</t>
  </si>
  <si>
    <t>ㄌㄧㄤˊ</t>
    <phoneticPr fontId="1" type="noConversion"/>
  </si>
  <si>
    <t>ㄐㄧㄨ</t>
    <phoneticPr fontId="1" type="noConversion"/>
  </si>
  <si>
    <t>ㄙㄨˊ</t>
    <phoneticPr fontId="1" type="noConversion"/>
  </si>
  <si>
    <t>ㆲˊ</t>
    <phoneticPr fontId="1" type="noConversion"/>
  </si>
  <si>
    <t>ㄐㄧ</t>
    <phoneticPr fontId="1" type="noConversion"/>
  </si>
  <si>
    <t>ㄏㄨㄢ˪</t>
    <phoneticPr fontId="1" type="noConversion"/>
  </si>
  <si>
    <t>黃</t>
  </si>
  <si>
    <t>河</t>
  </si>
  <si>
    <t>遠</t>
  </si>
  <si>
    <t>上</t>
  </si>
  <si>
    <t>白</t>
  </si>
  <si>
    <t>雲</t>
  </si>
  <si>
    <t>間</t>
  </si>
  <si>
    <t>，</t>
  </si>
  <si>
    <t>ㄏㆲˊ</t>
    <phoneticPr fontId="1" type="noConversion"/>
  </si>
  <si>
    <t>ㄏㄜˊ</t>
    <phoneticPr fontId="1" type="noConversion"/>
  </si>
  <si>
    <t>ㄨㄢˋ</t>
    <phoneticPr fontId="1" type="noConversion"/>
  </si>
  <si>
    <t>ㄒㄧㆲˋ</t>
    <phoneticPr fontId="1" type="noConversion"/>
  </si>
  <si>
    <t>ㄅㄧㆻ˙</t>
    <phoneticPr fontId="1" type="noConversion"/>
  </si>
  <si>
    <t>ㄏㄨㄣˊ</t>
    <phoneticPr fontId="1" type="noConversion"/>
  </si>
  <si>
    <t>ㄍㄢ</t>
    <phoneticPr fontId="1" type="noConversion"/>
  </si>
  <si>
    <t>一</t>
  </si>
  <si>
    <t>片</t>
  </si>
  <si>
    <t>孤</t>
  </si>
  <si>
    <t>城</t>
  </si>
  <si>
    <t>萬</t>
  </si>
  <si>
    <t>仞</t>
  </si>
  <si>
    <t>山</t>
  </si>
  <si>
    <t>。</t>
  </si>
  <si>
    <t>ㄧㆵ</t>
    <phoneticPr fontId="1" type="noConversion"/>
  </si>
  <si>
    <t>ㄆㄧㄢ˪</t>
    <phoneticPr fontId="1" type="noConversion"/>
  </si>
  <si>
    <t>ㄍㆦ</t>
    <phoneticPr fontId="1" type="noConversion"/>
  </si>
  <si>
    <t>ㄒㄧㄥˊ</t>
    <phoneticPr fontId="1" type="noConversion"/>
  </si>
  <si>
    <t>ㆠㄢ˫</t>
    <phoneticPr fontId="1" type="noConversion"/>
  </si>
  <si>
    <t>ㆢㄧㄣ˫</t>
    <phoneticPr fontId="1" type="noConversion"/>
  </si>
  <si>
    <t>ㄙㄢ</t>
    <phoneticPr fontId="1" type="noConversion"/>
  </si>
  <si>
    <t>羌</t>
  </si>
  <si>
    <t>笛</t>
  </si>
  <si>
    <t>何</t>
  </si>
  <si>
    <t>須</t>
  </si>
  <si>
    <t>怨</t>
  </si>
  <si>
    <t>楊</t>
  </si>
  <si>
    <t>柳</t>
  </si>
  <si>
    <t>ㄎㄧㄤ</t>
    <phoneticPr fontId="1" type="noConversion"/>
  </si>
  <si>
    <t>ㄉㄧㆻ˙</t>
    <phoneticPr fontId="1" type="noConversion"/>
  </si>
  <si>
    <t>ㄙㄨ</t>
    <phoneticPr fontId="1" type="noConversion"/>
  </si>
  <si>
    <t>ㄨㄢ˪</t>
    <phoneticPr fontId="1" type="noConversion"/>
  </si>
  <si>
    <t>ㄧㆲˊ</t>
    <phoneticPr fontId="1" type="noConversion"/>
  </si>
  <si>
    <t>ㄌㄧㄨˋ</t>
    <phoneticPr fontId="1" type="noConversion"/>
  </si>
  <si>
    <t>春</t>
  </si>
  <si>
    <t>風</t>
  </si>
  <si>
    <t>不</t>
  </si>
  <si>
    <t>度</t>
  </si>
  <si>
    <t>玉</t>
  </si>
  <si>
    <t>門</t>
  </si>
  <si>
    <t>關</t>
  </si>
  <si>
    <t>ㄘㄨㄣ</t>
    <phoneticPr fontId="1" type="noConversion"/>
  </si>
  <si>
    <t>ㄏㆲ</t>
    <phoneticPr fontId="1" type="noConversion"/>
  </si>
  <si>
    <t>ㄅㄨㆵ</t>
    <phoneticPr fontId="1" type="noConversion"/>
  </si>
  <si>
    <t>ㄉㆦ˫</t>
    <phoneticPr fontId="1" type="noConversion"/>
  </si>
  <si>
    <t>ㆣㄧㆦㆻ˙</t>
    <phoneticPr fontId="1" type="noConversion"/>
  </si>
  <si>
    <t>ㆠㄨㄣˊ</t>
    <phoneticPr fontId="1" type="noConversion"/>
  </si>
  <si>
    <t>ㄍㄨㄢ</t>
    <phoneticPr fontId="1" type="noConversion"/>
  </si>
  <si>
    <t>φ</t>
  </si>
  <si>
    <t>注音符號/
羅馬字母拼音</t>
    <phoneticPr fontId="1" type="noConversion"/>
  </si>
  <si>
    <t>ㄌㄧㄤˊ</t>
  </si>
  <si>
    <t>ㄌ</t>
  </si>
  <si>
    <t>ㄧ</t>
  </si>
  <si>
    <t>ㄤ</t>
  </si>
  <si>
    <t>ㄐㄧㄨ</t>
  </si>
  <si>
    <t>ㄐ</t>
  </si>
  <si>
    <t>ㄨ</t>
  </si>
  <si>
    <t>ㄙㄨˊ</t>
  </si>
  <si>
    <t>ㄙ</t>
  </si>
  <si>
    <t>ㆲˊ</t>
  </si>
  <si>
    <t>ㆲ</t>
  </si>
  <si>
    <t>ㄐㄧ</t>
  </si>
  <si>
    <t>ㄏㄨㄢ˪</t>
  </si>
  <si>
    <t>ㄏ</t>
  </si>
  <si>
    <t>ㄢ</t>
  </si>
  <si>
    <t>ㄏㆲˊ</t>
  </si>
  <si>
    <t>ㄏㄜˊ</t>
  </si>
  <si>
    <t>ㄜ</t>
  </si>
  <si>
    <t>ㄨㄢˋ</t>
  </si>
  <si>
    <t>ㄒㄧㆲˋ</t>
  </si>
  <si>
    <t>ㄒ</t>
  </si>
  <si>
    <t>ㄅㄧㆻ˙</t>
  </si>
  <si>
    <t>ㄅ</t>
  </si>
  <si>
    <t>ㆻ</t>
  </si>
  <si>
    <t>ㄏㄨㄣˊ</t>
  </si>
  <si>
    <t>ㄣ</t>
  </si>
  <si>
    <t>ㄍㄢ</t>
  </si>
  <si>
    <t>ㄍ</t>
  </si>
  <si>
    <t>ㄧㆵ</t>
  </si>
  <si>
    <t>ㆵ</t>
  </si>
  <si>
    <t>ㄆㄧㄢ˪</t>
  </si>
  <si>
    <t>ㄆ</t>
  </si>
  <si>
    <t>ㄍㆦ</t>
  </si>
  <si>
    <t>ㆦ</t>
  </si>
  <si>
    <t>ㄒㄧㄥˊ</t>
  </si>
  <si>
    <t>ㄥ</t>
  </si>
  <si>
    <t>ㆠㄢ˫</t>
  </si>
  <si>
    <t>ㆠ</t>
  </si>
  <si>
    <t>ㆢ</t>
  </si>
  <si>
    <t>ㄙㄢ</t>
  </si>
  <si>
    <t>ㄎㄧㄤ</t>
  </si>
  <si>
    <t>ㄎ</t>
  </si>
  <si>
    <t>ㄉㄧㆻ˙</t>
  </si>
  <si>
    <t>ㄉ</t>
  </si>
  <si>
    <t>ㄙㄨ</t>
  </si>
  <si>
    <t>ㄨㄢ˪</t>
  </si>
  <si>
    <t>ㄧㆲˊ</t>
  </si>
  <si>
    <t>ㄌㄧㄨˋ</t>
  </si>
  <si>
    <t>ㄘㄨㄣ</t>
  </si>
  <si>
    <t>ㄘ</t>
  </si>
  <si>
    <t>ㄏㆲ</t>
  </si>
  <si>
    <t>ㄅㄨㆵ</t>
  </si>
  <si>
    <t>ㄉㆦ˫</t>
  </si>
  <si>
    <t>ㆣㄧㆦㆻ˙</t>
  </si>
  <si>
    <t>ㆣ</t>
  </si>
  <si>
    <t>ㆠㄨㄣˊ</t>
  </si>
  <si>
    <t>ㄍㄨㄢ</t>
  </si>
  <si>
    <r>
      <t>tong</t>
    </r>
    <r>
      <rPr>
        <b/>
        <sz val="24"/>
        <color rgb="FFFF0000"/>
        <rFont val="Segoe UI"/>
        <family val="2"/>
      </rPr>
      <t>-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</si>
  <si>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;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</si>
  <si>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_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</si>
  <si>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\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</si>
  <si>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/</t>
    </r>
    <phoneticPr fontId="1" type="noConversion"/>
  </si>
  <si>
    <r>
      <t>tok</t>
    </r>
    <r>
      <rPr>
        <b/>
        <sz val="24"/>
        <color rgb="FFFF0000"/>
        <rFont val="Segoe UI"/>
        <family val="2"/>
      </rPr>
      <t>[</t>
    </r>
    <phoneticPr fontId="1" type="noConversion"/>
  </si>
  <si>
    <r>
      <t>tok</t>
    </r>
    <r>
      <rPr>
        <b/>
        <sz val="24"/>
        <color rgb="FFFF0000"/>
        <rFont val="Segoe UI"/>
        <family val="2"/>
      </rPr>
      <t>]</t>
    </r>
    <phoneticPr fontId="1" type="noConversion"/>
  </si>
  <si>
    <t>方音符號</t>
    <phoneticPr fontId="1" type="noConversion"/>
  </si>
  <si>
    <r>
      <rPr>
        <sz val="24"/>
        <color rgb="FF1F2328"/>
        <rFont val="Microsoft JhengHei"/>
        <family val="2"/>
      </rPr>
      <t>ㄉ</t>
    </r>
    <r>
      <rPr>
        <sz val="24"/>
        <color rgb="FF1F2328"/>
        <rFont val="Microsoft JhengHei"/>
        <family val="2"/>
        <charset val="136"/>
      </rPr>
      <t>ㆲ</t>
    </r>
    <phoneticPr fontId="1" type="noConversion"/>
  </si>
  <si>
    <t>ㄉㆲ˙</t>
    <phoneticPr fontId="1" type="noConversion"/>
  </si>
  <si>
    <t>ㄉㆲ˪</t>
    <phoneticPr fontId="1" type="noConversion"/>
  </si>
  <si>
    <t>ㄉㆲˋ</t>
    <phoneticPr fontId="1" type="noConversion"/>
  </si>
  <si>
    <r>
      <rPr>
        <sz val="24"/>
        <color rgb="FF1F2328"/>
        <rFont val="Noto Sans TC"/>
        <family val="2"/>
        <charset val="136"/>
      </rPr>
      <t>ㄉㆲ</t>
    </r>
    <r>
      <rPr>
        <sz val="24"/>
        <color rgb="FF1F2328"/>
        <rFont val="Segoe UI"/>
        <family val="2"/>
      </rPr>
      <t>ˊ</t>
    </r>
    <phoneticPr fontId="1" type="noConversion"/>
  </si>
  <si>
    <r>
      <rPr>
        <sz val="24"/>
        <color rgb="FF1F2328"/>
        <rFont val="Microsoft JhengHei"/>
        <family val="2"/>
      </rPr>
      <t>ㄉ</t>
    </r>
    <r>
      <rPr>
        <sz val="24"/>
        <color rgb="FF1F2328"/>
        <rFont val="Microsoft JhengHei"/>
        <family val="2"/>
        <charset val="136"/>
      </rPr>
      <t>ㆦ</t>
    </r>
    <r>
      <rPr>
        <sz val="24"/>
        <color rgb="FF1F2328"/>
        <rFont val="Noto Sans TC"/>
        <family val="2"/>
        <charset val="136"/>
      </rPr>
      <t>ㆻ</t>
    </r>
    <phoneticPr fontId="1" type="noConversion"/>
  </si>
  <si>
    <r>
      <rPr>
        <sz val="24"/>
        <color rgb="FF1F2328"/>
        <rFont val="Noto Sans TC"/>
        <family val="2"/>
        <charset val="136"/>
      </rPr>
      <t>ㄉㆦㆻ</t>
    </r>
    <r>
      <rPr>
        <sz val="24"/>
        <color rgb="FF1F2328"/>
        <rFont val="Segoe UI"/>
        <family val="2"/>
      </rPr>
      <t>˙</t>
    </r>
    <phoneticPr fontId="1" type="noConversion"/>
  </si>
  <si>
    <t>四聲八調</t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</si>
  <si>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【空白】</t>
    </r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</si>
  <si>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【3】</t>
    </r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</si>
  <si>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【4】</t>
    </r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</si>
  <si>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【6】</t>
    </r>
    <phoneticPr fontId="1" type="noConversion"/>
  </si>
  <si>
    <r>
      <rPr>
        <sz val="24"/>
        <color rgb="FF1F2328"/>
        <rFont val="Noto Sans TC"/>
        <family val="2"/>
        <charset val="136"/>
      </rPr>
      <t>ㄉㆦㆻ</t>
    </r>
    <r>
      <rPr>
        <sz val="14"/>
        <color rgb="FFFF0000"/>
        <rFont val="Noto Serif TC"/>
        <family val="1"/>
        <charset val="136"/>
      </rPr>
      <t>【空白】</t>
    </r>
    <phoneticPr fontId="1" type="noConversion"/>
  </si>
  <si>
    <r>
      <rPr>
        <sz val="24"/>
        <color rgb="FF1F2328"/>
        <rFont val="Noto Sans TC"/>
        <family val="2"/>
        <charset val="136"/>
      </rPr>
      <t>ㄉㆦㆻ</t>
    </r>
    <r>
      <rPr>
        <sz val="14"/>
        <color rgb="FFFF0000"/>
        <rFont val="細明體"/>
        <family val="2"/>
        <charset val="136"/>
      </rPr>
      <t>【7】</t>
    </r>
    <phoneticPr fontId="1" type="noConversion"/>
  </si>
  <si>
    <t>陽去(ā) </t>
    <phoneticPr fontId="1" type="noConversion"/>
  </si>
  <si>
    <t>閩拼調號</t>
    <phoneticPr fontId="1" type="noConversion"/>
  </si>
  <si>
    <t>ˉ</t>
    <phoneticPr fontId="1" type="noConversion"/>
  </si>
  <si>
    <t>˫</t>
    <phoneticPr fontId="1" type="noConversion"/>
  </si>
  <si>
    <t>ˋ</t>
    <phoneticPr fontId="1" type="noConversion"/>
  </si>
  <si>
    <t>˪</t>
    <phoneticPr fontId="1" type="noConversion"/>
  </si>
  <si>
    <t>ˊ</t>
    <phoneticPr fontId="1" type="noConversion"/>
  </si>
  <si>
    <t>ˆ</t>
    <phoneticPr fontId="1" type="noConversion"/>
  </si>
  <si>
    <t>ˈ</t>
    <phoneticPr fontId="1" type="noConversion"/>
  </si>
  <si>
    <t>˙</t>
    <phoneticPr fontId="1" type="noConversion"/>
  </si>
  <si>
    <t>ㆯ</t>
    <phoneticPr fontId="1" type="noConversion"/>
  </si>
  <si>
    <t>堪</t>
    <phoneticPr fontId="1" type="noConversion"/>
  </si>
  <si>
    <t>丼</t>
    <phoneticPr fontId="1" type="noConversion"/>
  </si>
  <si>
    <t>聲母</t>
    <phoneticPr fontId="1" type="noConversion"/>
  </si>
  <si>
    <t/>
  </si>
  <si>
    <t>十五音</t>
    <phoneticPr fontId="1" type="noConversion"/>
  </si>
  <si>
    <t>姜五柳</t>
    <phoneticPr fontId="1" type="noConversion"/>
  </si>
  <si>
    <t>丩一曾</t>
    <phoneticPr fontId="1" type="noConversion"/>
  </si>
  <si>
    <t>艍五時</t>
    <phoneticPr fontId="1" type="noConversion"/>
  </si>
  <si>
    <t>公五英</t>
    <phoneticPr fontId="1" type="noConversion"/>
  </si>
  <si>
    <t>居一曾</t>
    <phoneticPr fontId="1" type="noConversion"/>
  </si>
  <si>
    <t>觀三喜</t>
    <phoneticPr fontId="1" type="noConversion"/>
  </si>
  <si>
    <t>公五喜</t>
    <phoneticPr fontId="1" type="noConversion"/>
  </si>
  <si>
    <t>高五喜</t>
    <phoneticPr fontId="1" type="noConversion"/>
  </si>
  <si>
    <t>觀二英</t>
    <phoneticPr fontId="1" type="noConversion"/>
  </si>
  <si>
    <t>恭二時</t>
    <phoneticPr fontId="1" type="noConversion"/>
  </si>
  <si>
    <t>經八邊</t>
    <phoneticPr fontId="1" type="noConversion"/>
  </si>
  <si>
    <t>君五喜</t>
    <phoneticPr fontId="1" type="noConversion"/>
  </si>
  <si>
    <t>干一求</t>
    <phoneticPr fontId="1" type="noConversion"/>
  </si>
  <si>
    <t>巾四英</t>
    <phoneticPr fontId="1" type="noConversion"/>
  </si>
  <si>
    <t>堅三頗</t>
    <phoneticPr fontId="1" type="noConversion"/>
  </si>
  <si>
    <t>沽一求</t>
    <phoneticPr fontId="1" type="noConversion"/>
  </si>
  <si>
    <t>經五時</t>
    <phoneticPr fontId="1" type="noConversion"/>
  </si>
  <si>
    <t>干七門</t>
    <phoneticPr fontId="1" type="noConversion"/>
  </si>
  <si>
    <t>金七入</t>
    <phoneticPr fontId="1" type="noConversion"/>
  </si>
  <si>
    <t>干一時</t>
    <phoneticPr fontId="1" type="noConversion"/>
  </si>
  <si>
    <t>姜一去</t>
    <phoneticPr fontId="1" type="noConversion"/>
  </si>
  <si>
    <t>經八地</t>
    <phoneticPr fontId="1" type="noConversion"/>
  </si>
  <si>
    <t>艍一時</t>
    <phoneticPr fontId="1" type="noConversion"/>
  </si>
  <si>
    <t>觀三英</t>
    <phoneticPr fontId="1" type="noConversion"/>
  </si>
  <si>
    <t>恭五英</t>
    <phoneticPr fontId="1" type="noConversion"/>
  </si>
  <si>
    <t>丩二柳</t>
    <phoneticPr fontId="1" type="noConversion"/>
  </si>
  <si>
    <t>君一出</t>
    <phoneticPr fontId="1" type="noConversion"/>
  </si>
  <si>
    <t>公一喜</t>
    <phoneticPr fontId="1" type="noConversion"/>
  </si>
  <si>
    <t>君四邊</t>
    <phoneticPr fontId="1" type="noConversion"/>
  </si>
  <si>
    <t>沽七地</t>
    <phoneticPr fontId="1" type="noConversion"/>
  </si>
  <si>
    <t>恭八語</t>
    <phoneticPr fontId="1" type="noConversion"/>
  </si>
  <si>
    <t>君五門</t>
    <phoneticPr fontId="1" type="noConversion"/>
  </si>
  <si>
    <t>觀一求</t>
    <phoneticPr fontId="1" type="noConversion"/>
  </si>
  <si>
    <t>注音符號/
拼音字母</t>
    <phoneticPr fontId="1" type="noConversion"/>
  </si>
  <si>
    <t>聲母序</t>
    <phoneticPr fontId="1" type="noConversion"/>
  </si>
  <si>
    <t>"</t>
    <phoneticPr fontId="1" type="noConversion"/>
  </si>
  <si>
    <t>[</t>
    <phoneticPr fontId="1" type="noConversion"/>
  </si>
  <si>
    <t>]</t>
    <phoneticPr fontId="1" type="noConversion"/>
  </si>
  <si>
    <t>零ㄅㄆㄇㆠㄉㄊㄋㄌㄍㄎㆣㄏㄗㄘㆡㄙㄐㄑㆢㄒ</t>
    <phoneticPr fontId="1" type="noConversion"/>
  </si>
  <si>
    <t>方音符號</t>
  </si>
  <si>
    <t>l</t>
  </si>
  <si>
    <t>n</t>
  </si>
  <si>
    <t>ㄋ</t>
  </si>
  <si>
    <t>p</t>
  </si>
  <si>
    <t>b</t>
  </si>
  <si>
    <t>k</t>
  </si>
  <si>
    <t>g</t>
  </si>
  <si>
    <t>kh</t>
  </si>
  <si>
    <t>t</t>
  </si>
  <si>
    <t>d</t>
  </si>
  <si>
    <t>ph</t>
  </si>
  <si>
    <t>th</t>
  </si>
  <si>
    <t>ㄊ</t>
  </si>
  <si>
    <t>z</t>
  </si>
  <si>
    <t>ㄗ</t>
  </si>
  <si>
    <t>j</t>
  </si>
  <si>
    <t>入</t>
  </si>
  <si>
    <t>ㆡ</t>
  </si>
  <si>
    <t>s</t>
  </si>
  <si>
    <t>m</t>
  </si>
  <si>
    <t>m</t>
    <phoneticPr fontId="1" type="noConversion"/>
  </si>
  <si>
    <t>ㄇ</t>
  </si>
  <si>
    <t>ㄫ</t>
  </si>
  <si>
    <t>ng</t>
  </si>
  <si>
    <t>c</t>
  </si>
  <si>
    <t>ㄑ</t>
  </si>
  <si>
    <t>h</t>
  </si>
  <si>
    <t>序號</t>
  </si>
  <si>
    <t>鍵盤按鍵</t>
  </si>
  <si>
    <t>!</t>
  </si>
  <si>
    <t>1</t>
  </si>
  <si>
    <t>q</t>
  </si>
  <si>
    <t>a</t>
  </si>
  <si>
    <t>2</t>
  </si>
  <si>
    <t>w</t>
  </si>
  <si>
    <t>x</t>
  </si>
  <si>
    <t>E</t>
  </si>
  <si>
    <t>e</t>
  </si>
  <si>
    <t>K</t>
  </si>
  <si>
    <t>Y</t>
  </si>
  <si>
    <t>y</t>
  </si>
  <si>
    <t>j(i)</t>
  </si>
  <si>
    <t>J</t>
  </si>
  <si>
    <t>R</t>
  </si>
  <si>
    <t>z(i)</t>
  </si>
  <si>
    <t>r</t>
  </si>
  <si>
    <t>c(i)</t>
  </si>
  <si>
    <t>f</t>
  </si>
  <si>
    <t>s(i)</t>
  </si>
  <si>
    <t>v</t>
  </si>
  <si>
    <t>8</t>
  </si>
  <si>
    <t>ㄚ</t>
  </si>
  <si>
    <t>i</t>
  </si>
  <si>
    <t>u</t>
  </si>
  <si>
    <t>ir</t>
  </si>
  <si>
    <t>ㆨ</t>
  </si>
  <si>
    <t>,</t>
  </si>
  <si>
    <t>ㆤ</t>
  </si>
  <si>
    <t>oo</t>
  </si>
  <si>
    <t>O</t>
  </si>
  <si>
    <t>o</t>
  </si>
  <si>
    <t>-m</t>
  </si>
  <si>
    <t>M</t>
  </si>
  <si>
    <t>ㆬ</t>
  </si>
  <si>
    <t>-n</t>
  </si>
  <si>
    <t>-ng</t>
  </si>
  <si>
    <t>ㆭ</t>
  </si>
  <si>
    <t>-p</t>
  </si>
  <si>
    <t>ㆴ</t>
  </si>
  <si>
    <t>-t</t>
  </si>
  <si>
    <t>-k</t>
  </si>
  <si>
    <t>-h</t>
  </si>
  <si>
    <t>ㆷ</t>
  </si>
  <si>
    <t>ai</t>
  </si>
  <si>
    <t>I</t>
  </si>
  <si>
    <t>9</t>
  </si>
  <si>
    <t>ㄞ</t>
  </si>
  <si>
    <t>au</t>
  </si>
  <si>
    <t>U</t>
  </si>
  <si>
    <t>ㄠ</t>
  </si>
  <si>
    <t>am</t>
  </si>
  <si>
    <t>ㆰ</t>
  </si>
  <si>
    <t>an</t>
  </si>
  <si>
    <t>0</t>
  </si>
  <si>
    <t>ang</t>
  </si>
  <si>
    <t>om</t>
  </si>
  <si>
    <t>ㆱ</t>
  </si>
  <si>
    <t>ong</t>
  </si>
  <si>
    <t>aⁿ</t>
  </si>
  <si>
    <t>*</t>
  </si>
  <si>
    <t>ㆩ</t>
  </si>
  <si>
    <t>iⁿ</t>
  </si>
  <si>
    <t>ㆪ</t>
  </si>
  <si>
    <t>uⁿ</t>
  </si>
  <si>
    <t>ㆫ</t>
  </si>
  <si>
    <t>eⁿ</t>
  </si>
  <si>
    <t>&lt;</t>
  </si>
  <si>
    <t>ㆥ</t>
  </si>
  <si>
    <t>oⁿ</t>
  </si>
  <si>
    <t>ㆧ</t>
  </si>
  <si>
    <t>aiⁿ</t>
  </si>
  <si>
    <t>(</t>
  </si>
  <si>
    <t>ㆮ</t>
  </si>
  <si>
    <t>auⁿ</t>
  </si>
  <si>
    <t>L</t>
  </si>
  <si>
    <t>ㆯ</t>
  </si>
  <si>
    <t>七</t>
  </si>
  <si>
    <t>三</t>
  </si>
  <si>
    <t>二</t>
  </si>
  <si>
    <t>五</t>
  </si>
  <si>
    <t>八</t>
  </si>
  <si>
    <t>四</t>
  </si>
  <si>
    <t>台羅拼音</t>
    <phoneticPr fontId="1" type="noConversion"/>
  </si>
  <si>
    <t>ts</t>
    <phoneticPr fontId="1" type="noConversion"/>
  </si>
  <si>
    <t>tsh</t>
    <phoneticPr fontId="1" type="noConversion"/>
  </si>
  <si>
    <t>按鍵位置</t>
    <phoneticPr fontId="1" type="noConversion"/>
  </si>
  <si>
    <t>lbracket</t>
    <phoneticPr fontId="1" type="noConversion"/>
  </si>
  <si>
    <t>rbracket</t>
    <phoneticPr fontId="1" type="noConversion"/>
  </si>
  <si>
    <t>e</t>
    <phoneticPr fontId="1" type="noConversion"/>
  </si>
  <si>
    <t>r</t>
    <phoneticPr fontId="1" type="noConversion"/>
  </si>
  <si>
    <t>y</t>
    <phoneticPr fontId="1" type="noConversion"/>
  </si>
  <si>
    <t>n</t>
    <phoneticPr fontId="1" type="noConversion"/>
  </si>
  <si>
    <t>N</t>
    <phoneticPr fontId="1" type="noConversion"/>
  </si>
  <si>
    <t>u</t>
    <phoneticPr fontId="1" type="noConversion"/>
  </si>
  <si>
    <t>j</t>
    <phoneticPr fontId="1" type="noConversion"/>
  </si>
  <si>
    <t>comma</t>
    <phoneticPr fontId="1" type="noConversion"/>
  </si>
  <si>
    <t>i</t>
    <phoneticPr fontId="1" type="noConversion"/>
  </si>
  <si>
    <t>k</t>
    <phoneticPr fontId="1" type="noConversion"/>
  </si>
  <si>
    <t>o</t>
    <phoneticPr fontId="1" type="noConversion"/>
  </si>
  <si>
    <t>l</t>
    <phoneticPr fontId="1" type="noConversion"/>
  </si>
  <si>
    <t>semicolon</t>
    <phoneticPr fontId="1" type="noConversion"/>
  </si>
  <si>
    <t>slash</t>
    <phoneticPr fontId="1" type="noConversion"/>
  </si>
  <si>
    <t>=</t>
    <phoneticPr fontId="1" type="noConversion"/>
  </si>
  <si>
    <t>https://alanjui.github.io/Blogger/assets/images/keys/key_</t>
    <phoneticPr fontId="1" type="noConversion"/>
  </si>
  <si>
    <t>URL</t>
    <phoneticPr fontId="1" type="noConversion"/>
  </si>
  <si>
    <t>ˊ</t>
  </si>
  <si>
    <t>˙</t>
  </si>
  <si>
    <t>quote</t>
    <phoneticPr fontId="1" type="noConversion"/>
  </si>
  <si>
    <t>equal</t>
    <phoneticPr fontId="1" type="noConversion"/>
  </si>
  <si>
    <t>-</t>
    <phoneticPr fontId="1" type="noConversion"/>
  </si>
  <si>
    <t>minus</t>
    <phoneticPr fontId="1" type="noConversion"/>
  </si>
  <si>
    <t>-nn</t>
    <phoneticPr fontId="1" type="noConversion"/>
  </si>
  <si>
    <t>ⁿ</t>
  </si>
  <si>
    <t>Ø</t>
  </si>
  <si>
    <t>補零聲母</t>
    <phoneticPr fontId="1" type="noConversion"/>
  </si>
  <si>
    <t>補省略調號</t>
    <phoneticPr fontId="1" type="noConversion"/>
  </si>
  <si>
    <t>Pict URL</t>
    <phoneticPr fontId="1" type="noConversion"/>
  </si>
  <si>
    <t>Pict</t>
    <phoneticPr fontId="1" type="noConversion"/>
  </si>
  <si>
    <t>Note</t>
    <phoneticPr fontId="1" type="noConversion"/>
  </si>
  <si>
    <t>ver</t>
    <phoneticPr fontId="1" type="noConversion"/>
  </si>
  <si>
    <t>2026-08-22_11:25</t>
    <phoneticPr fontId="1" type="noConversion"/>
  </si>
  <si>
    <t>ㆢㄧㆬ˫</t>
    <phoneticPr fontId="1" type="noConversion"/>
  </si>
  <si>
    <t>URL:</t>
    <phoneticPr fontId="1" type="noConversion"/>
  </si>
  <si>
    <t>注音/拼音</t>
    <phoneticPr fontId="1" type="noConversion"/>
  </si>
  <si>
    <t>tsiu1</t>
  </si>
  <si>
    <t>tsi1</t>
  </si>
  <si>
    <t>jim7</t>
    <phoneticPr fontId="1" type="noConversion"/>
  </si>
  <si>
    <t>tshun1</t>
  </si>
  <si>
    <t>韻母</t>
    <phoneticPr fontId="1" type="noConversion"/>
  </si>
  <si>
    <t>音序</t>
    <phoneticPr fontId="1" type="noConversion"/>
  </si>
  <si>
    <t>漢字例</t>
  </si>
  <si>
    <t>十五音</t>
  </si>
  <si>
    <t>國際音標</t>
    <phoneticPr fontId="1" type="noConversion"/>
  </si>
  <si>
    <t>台羅拼音</t>
  </si>
  <si>
    <t>台語音標</t>
    <phoneticPr fontId="1" type="noConversion"/>
  </si>
  <si>
    <t>白話字</t>
    <phoneticPr fontId="1" type="noConversion"/>
  </si>
  <si>
    <t>閩拼方案</t>
    <phoneticPr fontId="1" type="noConversion"/>
  </si>
  <si>
    <t>注音二式</t>
    <phoneticPr fontId="1" type="noConversion"/>
  </si>
  <si>
    <t>注音二式代</t>
    <phoneticPr fontId="1" type="noConversion"/>
  </si>
  <si>
    <t>台語注音</t>
  </si>
  <si>
    <t>恩</t>
    <phoneticPr fontId="1" type="noConversion"/>
  </si>
  <si>
    <t>英</t>
    <phoneticPr fontId="1" type="noConversion"/>
  </si>
  <si>
    <t>比</t>
    <phoneticPr fontId="1" type="noConversion"/>
  </si>
  <si>
    <t>邊</t>
  </si>
  <si>
    <t>鼻</t>
    <phoneticPr fontId="1" type="noConversion"/>
  </si>
  <si>
    <t>頗</t>
  </si>
  <si>
    <t>pʰ</t>
  </si>
  <si>
    <t>文</t>
    <phoneticPr fontId="1" type="noConversion"/>
  </si>
  <si>
    <t>bb</t>
  </si>
  <si>
    <t>ㄪ</t>
  </si>
  <si>
    <t>毛</t>
    <phoneticPr fontId="1" type="noConversion"/>
  </si>
  <si>
    <t>bbn</t>
  </si>
  <si>
    <t>bbn</t>
    <phoneticPr fontId="1" type="noConversion"/>
  </si>
  <si>
    <t>底</t>
    <phoneticPr fontId="1" type="noConversion"/>
  </si>
  <si>
    <t>地</t>
  </si>
  <si>
    <t>替</t>
    <phoneticPr fontId="1" type="noConversion"/>
  </si>
  <si>
    <t>他</t>
  </si>
  <si>
    <t>tʰ</t>
  </si>
  <si>
    <t>理</t>
    <phoneticPr fontId="1" type="noConversion"/>
  </si>
  <si>
    <t>耐</t>
    <phoneticPr fontId="1" type="noConversion"/>
  </si>
  <si>
    <t>ln</t>
  </si>
  <si>
    <t>ln</t>
    <phoneticPr fontId="1" type="noConversion"/>
  </si>
  <si>
    <t>己</t>
    <phoneticPr fontId="1" type="noConversion"/>
  </si>
  <si>
    <t>求</t>
  </si>
  <si>
    <t>起</t>
    <phoneticPr fontId="1" type="noConversion"/>
  </si>
  <si>
    <t>去</t>
  </si>
  <si>
    <t>kʰ</t>
  </si>
  <si>
    <t>禦</t>
    <phoneticPr fontId="1" type="noConversion"/>
  </si>
  <si>
    <t>語</t>
  </si>
  <si>
    <t>ɡ</t>
  </si>
  <si>
    <t>gg</t>
  </si>
  <si>
    <t>雅</t>
    <phoneticPr fontId="1" type="noConversion"/>
  </si>
  <si>
    <t>語</t>
    <phoneticPr fontId="1" type="noConversion"/>
  </si>
  <si>
    <t>ŋ</t>
  </si>
  <si>
    <t>ng</t>
    <phoneticPr fontId="1" type="noConversion"/>
  </si>
  <si>
    <t>ggn</t>
  </si>
  <si>
    <t>ggn</t>
    <phoneticPr fontId="1" type="noConversion"/>
  </si>
  <si>
    <t xml:space="preserve">⁰ㄫ </t>
  </si>
  <si>
    <t>非</t>
    <phoneticPr fontId="1" type="noConversion"/>
  </si>
  <si>
    <t>喜</t>
  </si>
  <si>
    <t>ㄏ</t>
    <phoneticPr fontId="1" type="noConversion"/>
  </si>
  <si>
    <t>阻</t>
    <phoneticPr fontId="1" type="noConversion"/>
  </si>
  <si>
    <t>曾</t>
  </si>
  <si>
    <t>ʦ</t>
  </si>
  <si>
    <t>ts</t>
  </si>
  <si>
    <t>ch</t>
  </si>
  <si>
    <t>止</t>
    <phoneticPr fontId="1" type="noConversion"/>
  </si>
  <si>
    <t>ʨ</t>
  </si>
  <si>
    <t>tsi</t>
  </si>
  <si>
    <t>zi</t>
  </si>
  <si>
    <t>chi</t>
  </si>
  <si>
    <t>ji</t>
    <phoneticPr fontId="1" type="noConversion"/>
  </si>
  <si>
    <t>zi</t>
    <phoneticPr fontId="1" type="noConversion"/>
  </si>
  <si>
    <t>取</t>
    <phoneticPr fontId="1" type="noConversion"/>
  </si>
  <si>
    <t>出</t>
  </si>
  <si>
    <t>ʦʰ</t>
  </si>
  <si>
    <t>tsh</t>
  </si>
  <si>
    <t>chh</t>
  </si>
  <si>
    <t>測</t>
    <phoneticPr fontId="1" type="noConversion"/>
  </si>
  <si>
    <t>出</t>
    <phoneticPr fontId="1" type="noConversion"/>
  </si>
  <si>
    <t>ʨʰ</t>
  </si>
  <si>
    <t>tshi</t>
    <phoneticPr fontId="1" type="noConversion"/>
  </si>
  <si>
    <t>ci</t>
  </si>
  <si>
    <t>chhi</t>
  </si>
  <si>
    <t>chi</t>
    <phoneticPr fontId="1" type="noConversion"/>
  </si>
  <si>
    <t>ci</t>
    <phoneticPr fontId="1" type="noConversion"/>
  </si>
  <si>
    <t>如</t>
    <phoneticPr fontId="1" type="noConversion"/>
  </si>
  <si>
    <t>ʣ</t>
  </si>
  <si>
    <t>zz</t>
  </si>
  <si>
    <t>ㄖ</t>
  </si>
  <si>
    <t>二</t>
    <phoneticPr fontId="1" type="noConversion"/>
  </si>
  <si>
    <t>入</t>
    <phoneticPr fontId="1" type="noConversion"/>
  </si>
  <si>
    <t>ʥ</t>
  </si>
  <si>
    <t>ji</t>
  </si>
  <si>
    <t>zzi</t>
  </si>
  <si>
    <t>jji</t>
    <phoneticPr fontId="1" type="noConversion"/>
  </si>
  <si>
    <t>zzi</t>
    <phoneticPr fontId="1" type="noConversion"/>
  </si>
  <si>
    <t>詞</t>
    <phoneticPr fontId="1" type="noConversion"/>
  </si>
  <si>
    <t>時</t>
  </si>
  <si>
    <t>施</t>
    <phoneticPr fontId="1" type="noConversion"/>
  </si>
  <si>
    <t>ɕ</t>
  </si>
  <si>
    <t>si</t>
  </si>
  <si>
    <t>shi</t>
    <phoneticPr fontId="1" type="noConversion"/>
  </si>
  <si>
    <t>si</t>
    <phoneticPr fontId="1" type="noConversion"/>
  </si>
  <si>
    <t>韻序</t>
    <phoneticPr fontId="1" type="noConversion"/>
  </si>
  <si>
    <t>漢字例</t>
    <phoneticPr fontId="1" type="noConversion"/>
  </si>
  <si>
    <t>國際音標2</t>
  </si>
  <si>
    <t>ɔ</t>
  </si>
  <si>
    <t>分</t>
    <phoneticPr fontId="1" type="noConversion"/>
  </si>
  <si>
    <t>君（舒）</t>
    <phoneticPr fontId="1" type="noConversion"/>
  </si>
  <si>
    <t>un</t>
  </si>
  <si>
    <t>ㄨㄣ</t>
  </si>
  <si>
    <t>佛</t>
    <phoneticPr fontId="1" type="noConversion"/>
  </si>
  <si>
    <t>君（促）</t>
  </si>
  <si>
    <t>ut̚</t>
  </si>
  <si>
    <t>ut</t>
  </si>
  <si>
    <t>ㄨㆵ</t>
  </si>
  <si>
    <t>ㄨㄉ</t>
  </si>
  <si>
    <t>掀</t>
    <phoneticPr fontId="1" type="noConversion"/>
  </si>
  <si>
    <t>堅（舒）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</si>
  <si>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an</t>
    </r>
  </si>
  <si>
    <t>ian</t>
  </si>
  <si>
    <t>ㄧㄢ</t>
  </si>
  <si>
    <t>結</t>
    <phoneticPr fontId="1" type="noConversion"/>
  </si>
  <si>
    <t>堅（促）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</si>
  <si>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at̚</t>
    </r>
  </si>
  <si>
    <t>iat</t>
  </si>
  <si>
    <t>ㄧㄚㆵ</t>
  </si>
  <si>
    <t>ㄧㄚㄉ</t>
  </si>
  <si>
    <t>深</t>
    <phoneticPr fontId="1" type="noConversion"/>
  </si>
  <si>
    <t>金（舒）</t>
  </si>
  <si>
    <t>im</t>
  </si>
  <si>
    <t>ㄧㆬ</t>
  </si>
  <si>
    <t>ㄧㄇ</t>
  </si>
  <si>
    <t>急</t>
    <phoneticPr fontId="1" type="noConversion"/>
  </si>
  <si>
    <t>金（促）</t>
  </si>
  <si>
    <t>ip̚</t>
  </si>
  <si>
    <t>ip</t>
  </si>
  <si>
    <t>一ㆴ</t>
  </si>
  <si>
    <t>ㄧㄅ</t>
  </si>
  <si>
    <t>歸</t>
    <phoneticPr fontId="1" type="noConversion"/>
  </si>
  <si>
    <t>規（舒）</t>
  </si>
  <si>
    <t>ui</t>
  </si>
  <si>
    <t>ㄨㄧ</t>
  </si>
  <si>
    <t>規（促）</t>
  </si>
  <si>
    <r>
      <rPr>
        <sz val="16"/>
        <color theme="1"/>
        <rFont val="Noto Sans TC"/>
        <family val="2"/>
        <charset val="136"/>
      </rPr>
      <t>ㄨㄧ</t>
    </r>
    <r>
      <rPr>
        <sz val="16"/>
        <color theme="1"/>
        <rFont val="細明體"/>
        <family val="3"/>
        <charset val="136"/>
      </rPr>
      <t>ㆷ</t>
    </r>
    <phoneticPr fontId="1" type="noConversion"/>
  </si>
  <si>
    <t>加</t>
    <phoneticPr fontId="1" type="noConversion"/>
  </si>
  <si>
    <t>嘉（舒）</t>
  </si>
  <si>
    <t>ɛ</t>
    <phoneticPr fontId="1" type="noConversion"/>
  </si>
  <si>
    <t>ee</t>
  </si>
  <si>
    <t>ㄝ</t>
  </si>
  <si>
    <t>格</t>
    <phoneticPr fontId="1" type="noConversion"/>
  </si>
  <si>
    <t>嘉（促）</t>
  </si>
  <si>
    <t>eʔ</t>
    <phoneticPr fontId="1" type="noConversion"/>
  </si>
  <si>
    <t>ɛʔ</t>
  </si>
  <si>
    <t>蘭</t>
    <phoneticPr fontId="1" type="noConversion"/>
  </si>
  <si>
    <t>干（舒）</t>
  </si>
  <si>
    <t>擦</t>
    <phoneticPr fontId="1" type="noConversion"/>
  </si>
  <si>
    <t>干（促）</t>
  </si>
  <si>
    <t>at̚</t>
  </si>
  <si>
    <t>at</t>
  </si>
  <si>
    <t>ㄚㆵ</t>
  </si>
  <si>
    <t>ㄚㄉ</t>
  </si>
  <si>
    <t>公（舒）</t>
  </si>
  <si>
    <r>
      <rPr>
        <sz val="16"/>
        <color theme="1"/>
        <rFont val="Noto Sans TC Medium"/>
        <family val="2"/>
        <charset val="136"/>
      </rPr>
      <t>ɔŋ</t>
    </r>
  </si>
  <si>
    <t>ㄛㄥ</t>
  </si>
  <si>
    <t>服</t>
    <phoneticPr fontId="1" type="noConversion"/>
  </si>
  <si>
    <t>公（促）</t>
  </si>
  <si>
    <r>
      <rPr>
        <sz val="16"/>
        <color theme="1"/>
        <rFont val="Noto Sans TC Medium"/>
        <family val="2"/>
        <charset val="136"/>
      </rPr>
      <t>ɔ</t>
    </r>
    <r>
      <rPr>
        <sz val="16"/>
        <color theme="1"/>
        <rFont val="Charis SIL"/>
      </rPr>
      <t>k̚</t>
    </r>
  </si>
  <si>
    <t>ok</t>
  </si>
  <si>
    <t>ㆦㆻ</t>
  </si>
  <si>
    <t>ㄛㄍ</t>
  </si>
  <si>
    <t>怪</t>
    <phoneticPr fontId="1" type="noConversion"/>
  </si>
  <si>
    <t>乖（舒）</t>
  </si>
  <si>
    <t>uai</t>
  </si>
  <si>
    <t>oai</t>
  </si>
  <si>
    <t>ㄨㄞ</t>
  </si>
  <si>
    <t>孬</t>
    <phoneticPr fontId="1" type="noConversion"/>
  </si>
  <si>
    <t>乖（促）</t>
  </si>
  <si>
    <t>uaiʔ</t>
  </si>
  <si>
    <t>情</t>
    <phoneticPr fontId="1" type="noConversion"/>
  </si>
  <si>
    <t>經（舒）</t>
  </si>
  <si>
    <r>
      <rPr>
        <sz val="16"/>
        <color theme="1"/>
        <rFont val="Noto Sans TC Medium"/>
        <family val="2"/>
        <charset val="136"/>
      </rPr>
      <t>ɪŋ</t>
    </r>
  </si>
  <si>
    <t>ɛŋ</t>
    <phoneticPr fontId="1" type="noConversion"/>
  </si>
  <si>
    <t>ing</t>
    <phoneticPr fontId="1" type="noConversion"/>
  </si>
  <si>
    <t>eng</t>
  </si>
  <si>
    <t>ㄧㄥ</t>
    <phoneticPr fontId="1" type="noConversion"/>
  </si>
  <si>
    <t>經（促）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</si>
  <si>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k</t>
    </r>
  </si>
  <si>
    <t>ɛk</t>
  </si>
  <si>
    <t>ik</t>
    <phoneticPr fontId="1" type="noConversion"/>
  </si>
  <si>
    <t>ek</t>
  </si>
  <si>
    <r>
      <rPr>
        <sz val="16"/>
        <color theme="1"/>
        <rFont val="Microsoft JhengHei"/>
        <family val="2"/>
      </rPr>
      <t>ㄧ</t>
    </r>
    <r>
      <rPr>
        <sz val="16"/>
        <color theme="1"/>
        <rFont val="Noto Sans TC"/>
        <family val="2"/>
        <charset val="136"/>
      </rPr>
      <t>ㆻ</t>
    </r>
    <phoneticPr fontId="1" type="noConversion"/>
  </si>
  <si>
    <r>
      <rPr>
        <sz val="16"/>
        <color theme="1"/>
        <rFont val="Microsoft JhengHei"/>
        <family val="2"/>
      </rPr>
      <t>ㄧ</t>
    </r>
    <r>
      <rPr>
        <sz val="16"/>
        <color theme="1"/>
        <rFont val="Noto Sans TC"/>
        <family val="2"/>
        <charset val="136"/>
      </rPr>
      <t>ㄍ</t>
    </r>
    <phoneticPr fontId="1" type="noConversion"/>
  </si>
  <si>
    <t>團</t>
    <phoneticPr fontId="1" type="noConversion"/>
  </si>
  <si>
    <t>觀（舒）</t>
  </si>
  <si>
    <t>uan</t>
  </si>
  <si>
    <t>oan</t>
  </si>
  <si>
    <t>ㄨㄢ</t>
  </si>
  <si>
    <t>決</t>
    <phoneticPr fontId="1" type="noConversion"/>
  </si>
  <si>
    <t>觀（促）</t>
  </si>
  <si>
    <t>uat̚</t>
  </si>
  <si>
    <t>uat</t>
  </si>
  <si>
    <t>oat</t>
  </si>
  <si>
    <t>ㄨㄚㆵ</t>
  </si>
  <si>
    <t>ㄨㄚㄉ</t>
  </si>
  <si>
    <t>姑</t>
    <phoneticPr fontId="1" type="noConversion"/>
  </si>
  <si>
    <t>沽（舒）</t>
  </si>
  <si>
    <r>
      <rPr>
        <sz val="16"/>
        <color theme="1"/>
        <rFont val="Noto Sans TC Medium"/>
        <family val="2"/>
        <charset val="136"/>
      </rPr>
      <t>ɔ</t>
    </r>
  </si>
  <si>
    <t>ou</t>
    <phoneticPr fontId="1" type="noConversion"/>
  </si>
  <si>
    <t>o͘</t>
  </si>
  <si>
    <t>ㄛ</t>
  </si>
  <si>
    <t>沽（促）</t>
    <phoneticPr fontId="1" type="noConversion"/>
  </si>
  <si>
    <t>鵰</t>
    <phoneticPr fontId="1" type="noConversion"/>
  </si>
  <si>
    <t>嬌（舒）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</si>
  <si>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</t>
    </r>
    <r>
      <rPr>
        <sz val="16"/>
        <color theme="1"/>
        <rFont val="Noto Sans TC Medium"/>
        <family val="2"/>
        <charset val="136"/>
      </rPr>
      <t>ʊ</t>
    </r>
  </si>
  <si>
    <t>iau</t>
  </si>
  <si>
    <t>iao</t>
  </si>
  <si>
    <t>ㄧㄠ</t>
  </si>
  <si>
    <t>愀</t>
    <phoneticPr fontId="1" type="noConversion"/>
  </si>
  <si>
    <t>嬌（促）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</si>
  <si>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</t>
    </r>
    <r>
      <rPr>
        <sz val="16"/>
        <color theme="1"/>
        <rFont val="Noto Sans TC Medium"/>
        <family val="2"/>
        <charset val="136"/>
      </rPr>
      <t>ʊ</t>
    </r>
    <r>
      <rPr>
        <sz val="16"/>
        <color theme="1"/>
        <rFont val="Charis SIL"/>
      </rPr>
      <t>ʔ</t>
    </r>
  </si>
  <si>
    <t>iauh</t>
  </si>
  <si>
    <t>iaoh</t>
  </si>
  <si>
    <t>ㄧㄠㆷ</t>
  </si>
  <si>
    <t>ㄧㄠㄏ</t>
  </si>
  <si>
    <t>街</t>
    <phoneticPr fontId="1" type="noConversion"/>
  </si>
  <si>
    <t>稽（舒）</t>
  </si>
  <si>
    <t>ei</t>
  </si>
  <si>
    <t>中</t>
    <phoneticPr fontId="1" type="noConversion"/>
  </si>
  <si>
    <t>恭（舒）</t>
  </si>
  <si>
    <r>
      <rPr>
        <sz val="16"/>
        <color theme="1"/>
        <rFont val="Noto Sans TC Medium"/>
        <family val="2"/>
        <charset val="136"/>
      </rPr>
      <t>ɪɔŋ</t>
    </r>
  </si>
  <si>
    <t>iong</t>
  </si>
  <si>
    <t>ㄧㆲ</t>
  </si>
  <si>
    <t>ㄧㄛㄥ</t>
  </si>
  <si>
    <t>菊</t>
    <phoneticPr fontId="1" type="noConversion"/>
  </si>
  <si>
    <t>恭（促）</t>
  </si>
  <si>
    <r>
      <rPr>
        <sz val="16"/>
        <color theme="1"/>
        <rFont val="Noto Sans TC Medium"/>
        <family val="2"/>
        <charset val="136"/>
      </rPr>
      <t>ɪɔ</t>
    </r>
    <r>
      <rPr>
        <sz val="16"/>
        <color theme="1"/>
        <rFont val="Charis SIL"/>
      </rPr>
      <t>k̚</t>
    </r>
  </si>
  <si>
    <t>iok</t>
  </si>
  <si>
    <t>iook</t>
  </si>
  <si>
    <t>ㄧㆦㆻ</t>
  </si>
  <si>
    <t>ㄧㄛㄍ</t>
  </si>
  <si>
    <t>刀</t>
    <phoneticPr fontId="1" type="noConversion"/>
  </si>
  <si>
    <t>高（舒）</t>
  </si>
  <si>
    <t>ə</t>
  </si>
  <si>
    <t>or</t>
  </si>
  <si>
    <t>卓</t>
    <phoneticPr fontId="1" type="noConversion"/>
  </si>
  <si>
    <t>高（促）</t>
  </si>
  <si>
    <t>əʔ</t>
  </si>
  <si>
    <t>皆</t>
    <phoneticPr fontId="1" type="noConversion"/>
  </si>
  <si>
    <t>皆（舒）</t>
  </si>
  <si>
    <r>
      <t>a</t>
    </r>
    <r>
      <rPr>
        <sz val="16"/>
        <color theme="1"/>
        <rFont val="Noto Sans TC Medium"/>
        <family val="2"/>
        <charset val="136"/>
      </rPr>
      <t>ɪ</t>
    </r>
  </si>
  <si>
    <t>今</t>
    <phoneticPr fontId="1" type="noConversion"/>
  </si>
  <si>
    <t>巾（舒）</t>
  </si>
  <si>
    <t>in</t>
  </si>
  <si>
    <t>ㄧㄣ</t>
  </si>
  <si>
    <t>乞</t>
    <phoneticPr fontId="1" type="noConversion"/>
  </si>
  <si>
    <t>巾（促）</t>
  </si>
  <si>
    <t>it̚</t>
  </si>
  <si>
    <t>it</t>
  </si>
  <si>
    <t>ㄧㄉ</t>
  </si>
  <si>
    <t>漳</t>
    <phoneticPr fontId="1" type="noConversion"/>
  </si>
  <si>
    <t>姜（舒）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</si>
  <si>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</t>
    </r>
    <r>
      <rPr>
        <sz val="16"/>
        <color theme="1"/>
        <rFont val="Noto Sans TC Medium"/>
        <family val="2"/>
        <charset val="136"/>
      </rPr>
      <t>ŋ</t>
    </r>
  </si>
  <si>
    <t>iang</t>
  </si>
  <si>
    <t>ㄧㄤ</t>
  </si>
  <si>
    <t>鑠</t>
    <phoneticPr fontId="1" type="noConversion"/>
  </si>
  <si>
    <t>姜（促）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</si>
  <si>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ak̚</t>
    </r>
  </si>
  <si>
    <t>iak</t>
  </si>
  <si>
    <t>ㄧㄚㆻ</t>
  </si>
  <si>
    <t>ㄧㄚㄍ</t>
  </si>
  <si>
    <t>甘（舒）</t>
  </si>
  <si>
    <t>ㄚㄇ</t>
  </si>
  <si>
    <t>合</t>
    <phoneticPr fontId="1" type="noConversion"/>
  </si>
  <si>
    <t>甘（促）</t>
  </si>
  <si>
    <t>ap̚</t>
  </si>
  <si>
    <t>ap</t>
  </si>
  <si>
    <t>ㄚㆴ</t>
  </si>
  <si>
    <t>ㄚㄅ</t>
  </si>
  <si>
    <t>呱</t>
    <phoneticPr fontId="1" type="noConversion"/>
  </si>
  <si>
    <t>瓜（舒）</t>
  </si>
  <si>
    <t>ua</t>
  </si>
  <si>
    <t>oa</t>
  </si>
  <si>
    <t>ㄨㄚ</t>
  </si>
  <si>
    <t>割</t>
    <phoneticPr fontId="1" type="noConversion"/>
  </si>
  <si>
    <t>瓜（促）</t>
  </si>
  <si>
    <t>uaʔ</t>
  </si>
  <si>
    <t>東</t>
    <phoneticPr fontId="1" type="noConversion"/>
  </si>
  <si>
    <t>江（舒）</t>
  </si>
  <si>
    <r>
      <t>a</t>
    </r>
    <r>
      <rPr>
        <sz val="16"/>
        <color theme="1"/>
        <rFont val="Noto Sans TC Medium"/>
        <family val="2"/>
        <charset val="136"/>
      </rPr>
      <t>ŋ</t>
    </r>
  </si>
  <si>
    <t>北</t>
    <phoneticPr fontId="1" type="noConversion"/>
  </si>
  <si>
    <t>江（促）</t>
  </si>
  <si>
    <t>ak̚</t>
  </si>
  <si>
    <t>ak</t>
  </si>
  <si>
    <t>ㄚㆻ</t>
  </si>
  <si>
    <t>ㄚㄍ</t>
  </si>
  <si>
    <t>謙</t>
    <phoneticPr fontId="1" type="noConversion"/>
  </si>
  <si>
    <t>兼（舒）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</si>
  <si>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am</t>
    </r>
  </si>
  <si>
    <t>iam</t>
  </si>
  <si>
    <t>ㄧㆰ</t>
  </si>
  <si>
    <t>ㄧㄚㄇ</t>
  </si>
  <si>
    <t>俠</t>
    <phoneticPr fontId="1" type="noConversion"/>
  </si>
  <si>
    <t>兼（促）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</si>
  <si>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ap̚</t>
    </r>
  </si>
  <si>
    <t>iap</t>
  </si>
  <si>
    <t>ㄧㄚㆴ</t>
  </si>
  <si>
    <t>ㄧㄚㄅ</t>
  </si>
  <si>
    <t>包</t>
    <phoneticPr fontId="1" type="noConversion"/>
  </si>
  <si>
    <t>交（舒）</t>
  </si>
  <si>
    <r>
      <t>a</t>
    </r>
    <r>
      <rPr>
        <sz val="16"/>
        <color theme="1"/>
        <rFont val="Noto Sans TC Medium"/>
        <family val="2"/>
        <charset val="136"/>
      </rPr>
      <t>ʊ</t>
    </r>
  </si>
  <si>
    <t>ao</t>
  </si>
  <si>
    <t>𩛩</t>
    <phoneticPr fontId="1" type="noConversion"/>
  </si>
  <si>
    <t>交（促）</t>
  </si>
  <si>
    <t>auʔ</t>
  </si>
  <si>
    <t>爹</t>
    <phoneticPr fontId="1" type="noConversion"/>
  </si>
  <si>
    <t>迦（舒）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</si>
  <si>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</t>
    </r>
  </si>
  <si>
    <t>ia</t>
  </si>
  <si>
    <t>ㄧㄚ</t>
  </si>
  <si>
    <t>壁</t>
    <phoneticPr fontId="1" type="noConversion"/>
  </si>
  <si>
    <t>迦（促）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</si>
  <si>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aʔ</t>
    </r>
  </si>
  <si>
    <t>魁</t>
    <phoneticPr fontId="1" type="noConversion"/>
  </si>
  <si>
    <t>檜（舒）</t>
  </si>
  <si>
    <t>ue</t>
    <phoneticPr fontId="1" type="noConversion"/>
  </si>
  <si>
    <t>uei</t>
  </si>
  <si>
    <t>ue</t>
  </si>
  <si>
    <t>oe</t>
  </si>
  <si>
    <t>ㄨㆤ</t>
  </si>
  <si>
    <t>ㄨㄝ</t>
  </si>
  <si>
    <t>郭</t>
    <phoneticPr fontId="1" type="noConversion"/>
  </si>
  <si>
    <t>檜（促）</t>
  </si>
  <si>
    <t>ueʔ</t>
    <phoneticPr fontId="1" type="noConversion"/>
  </si>
  <si>
    <t>ueiʔ</t>
  </si>
  <si>
    <t>擔</t>
    <phoneticPr fontId="1" type="noConversion"/>
  </si>
  <si>
    <t>監（舒）</t>
  </si>
  <si>
    <t>ã</t>
  </si>
  <si>
    <t>ann</t>
  </si>
  <si>
    <t>na</t>
  </si>
  <si>
    <t>⁰ㄚ</t>
  </si>
  <si>
    <t>喢</t>
    <phoneticPr fontId="1" type="noConversion"/>
  </si>
  <si>
    <t>監（促）</t>
  </si>
  <si>
    <t>ãʔ</t>
  </si>
  <si>
    <t>丘</t>
    <phoneticPr fontId="1" type="noConversion"/>
  </si>
  <si>
    <t>艍（舒）</t>
  </si>
  <si>
    <t>焠</t>
    <phoneticPr fontId="1" type="noConversion"/>
  </si>
  <si>
    <t>艍（促）</t>
  </si>
  <si>
    <t>uʔ</t>
  </si>
  <si>
    <t>咬</t>
    <phoneticPr fontId="1" type="noConversion"/>
  </si>
  <si>
    <t>膠（舒）</t>
  </si>
  <si>
    <t>搭</t>
    <phoneticPr fontId="1" type="noConversion"/>
  </si>
  <si>
    <t>膠（促）</t>
  </si>
  <si>
    <t>aʔ</t>
  </si>
  <si>
    <t>其</t>
    <phoneticPr fontId="1" type="noConversion"/>
  </si>
  <si>
    <t>居（舒）</t>
  </si>
  <si>
    <t>摺</t>
    <phoneticPr fontId="1" type="noConversion"/>
  </si>
  <si>
    <t>居（促）</t>
  </si>
  <si>
    <t>iʔ</t>
  </si>
  <si>
    <t>抽</t>
    <phoneticPr fontId="1" type="noConversion"/>
  </si>
  <si>
    <t>丩（舒）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</si>
  <si>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u</t>
    </r>
  </si>
  <si>
    <t>iu</t>
  </si>
  <si>
    <t>ㄧㄨ</t>
  </si>
  <si>
    <t>青</t>
    <phoneticPr fontId="1" type="noConversion"/>
  </si>
  <si>
    <t>更（舒）</t>
  </si>
  <si>
    <t>enn</t>
  </si>
  <si>
    <t>ne</t>
  </si>
  <si>
    <t>⁰ㄝ</t>
  </si>
  <si>
    <t>喀</t>
    <phoneticPr fontId="1" type="noConversion"/>
  </si>
  <si>
    <t>更（促）</t>
  </si>
  <si>
    <t>褌</t>
    <phoneticPr fontId="1" type="noConversion"/>
  </si>
  <si>
    <t>褌（舒）</t>
  </si>
  <si>
    <t>uĩ</t>
  </si>
  <si>
    <t>uinn</t>
  </si>
  <si>
    <t>uiⁿ</t>
  </si>
  <si>
    <t>nui</t>
  </si>
  <si>
    <t>ㄨㆪ</t>
  </si>
  <si>
    <t>⁰ㄨㄧ</t>
  </si>
  <si>
    <t>招</t>
    <phoneticPr fontId="1" type="noConversion"/>
  </si>
  <si>
    <t>茄（舒）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</si>
  <si>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ə</t>
    </r>
  </si>
  <si>
    <t>io</t>
  </si>
  <si>
    <t>ior</t>
  </si>
  <si>
    <t>ㄧㄜ</t>
  </si>
  <si>
    <t>借</t>
    <phoneticPr fontId="1" type="noConversion"/>
  </si>
  <si>
    <t>茄（促）</t>
  </si>
  <si>
    <r>
      <rPr>
        <sz val="16"/>
        <color theme="1"/>
        <rFont val="Arial"/>
        <family val="2"/>
        <charset val="254"/>
      </rPr>
      <t>ɪ</t>
    </r>
    <r>
      <rPr>
        <sz val="16"/>
        <color theme="1"/>
        <rFont val="Charis SIL"/>
      </rPr>
      <t>əʔ</t>
    </r>
    <phoneticPr fontId="1" type="noConversion"/>
  </si>
  <si>
    <t>甜</t>
    <phoneticPr fontId="1" type="noConversion"/>
  </si>
  <si>
    <t>梔（舒）</t>
  </si>
  <si>
    <t>ĩ</t>
  </si>
  <si>
    <t>inn</t>
  </si>
  <si>
    <t>ni</t>
  </si>
  <si>
    <t>⁰ㄧ</t>
  </si>
  <si>
    <t>梔（促）</t>
  </si>
  <si>
    <t>ĩʔ</t>
    <phoneticPr fontId="1" type="noConversion"/>
  </si>
  <si>
    <t>腔</t>
    <phoneticPr fontId="1" type="noConversion"/>
  </si>
  <si>
    <t>薑（舒）</t>
  </si>
  <si>
    <r>
      <rPr>
        <sz val="16"/>
        <color theme="1"/>
        <rFont val="Noto Sans TC Medium"/>
        <family val="2"/>
        <charset val="136"/>
      </rPr>
      <t>ɪɔ</t>
    </r>
    <r>
      <rPr>
        <sz val="16"/>
        <color theme="1"/>
        <rFont val="Charis SIL"/>
      </rPr>
      <t>̃</t>
    </r>
  </si>
  <si>
    <t>ionn</t>
  </si>
  <si>
    <t>ioⁿ</t>
  </si>
  <si>
    <t>nioo</t>
  </si>
  <si>
    <t>ioonn</t>
  </si>
  <si>
    <t>ㄧㆧ</t>
  </si>
  <si>
    <t>⁰ㄧㄛ</t>
  </si>
  <si>
    <t>聽</t>
    <phoneticPr fontId="1" type="noConversion"/>
  </si>
  <si>
    <t>驚（舒）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</si>
  <si>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ã</t>
    </r>
  </si>
  <si>
    <t>iann</t>
  </si>
  <si>
    <t>iaⁿ</t>
  </si>
  <si>
    <t>nia</t>
  </si>
  <si>
    <t>ㄧㆩ</t>
  </si>
  <si>
    <t>⁰ㄧㄚ</t>
  </si>
  <si>
    <t>驚（促）</t>
    <phoneticPr fontId="1" type="noConversion"/>
  </si>
  <si>
    <t>單</t>
    <phoneticPr fontId="1" type="noConversion"/>
  </si>
  <si>
    <t>官（舒）</t>
  </si>
  <si>
    <t>uã</t>
  </si>
  <si>
    <t>uann</t>
  </si>
  <si>
    <t>oaⁿ</t>
  </si>
  <si>
    <t>nua</t>
  </si>
  <si>
    <t>ㄨㆩ</t>
  </si>
  <si>
    <t>⁰ㄨㄚ</t>
  </si>
  <si>
    <t>湯</t>
    <phoneticPr fontId="1" type="noConversion"/>
  </si>
  <si>
    <t>鋼（舒）</t>
  </si>
  <si>
    <r>
      <rPr>
        <sz val="16"/>
        <color theme="1"/>
        <rFont val="Noto Sans TC Medium"/>
        <family val="2"/>
        <charset val="136"/>
      </rPr>
      <t>ŋ</t>
    </r>
    <r>
      <rPr>
        <sz val="16"/>
        <color theme="1"/>
        <rFont val="Charis SIL"/>
      </rPr>
      <t>̍</t>
    </r>
  </si>
  <si>
    <t>鋼（促）</t>
    <phoneticPr fontId="1" type="noConversion"/>
  </si>
  <si>
    <t>短</t>
    <phoneticPr fontId="1" type="noConversion"/>
  </si>
  <si>
    <t>伽（舒）</t>
  </si>
  <si>
    <t>ㆤ</t>
    <phoneticPr fontId="1" type="noConversion"/>
  </si>
  <si>
    <t>ㄝ</t>
    <phoneticPr fontId="1" type="noConversion"/>
  </si>
  <si>
    <t>篋</t>
    <phoneticPr fontId="1" type="noConversion"/>
  </si>
  <si>
    <t>伽（促）</t>
  </si>
  <si>
    <t>eʔ</t>
  </si>
  <si>
    <t>歹</t>
    <phoneticPr fontId="1" type="noConversion"/>
  </si>
  <si>
    <t>閒（舒）</t>
  </si>
  <si>
    <r>
      <t>ã</t>
    </r>
    <r>
      <rPr>
        <sz val="16"/>
        <color theme="1"/>
        <rFont val="Noto Sans TC Medium"/>
        <family val="2"/>
        <charset val="136"/>
      </rPr>
      <t>ɪ</t>
    </r>
  </si>
  <si>
    <t>ainn</t>
  </si>
  <si>
    <t>nai</t>
  </si>
  <si>
    <t>⁰ㄞ</t>
  </si>
  <si>
    <t>姑（舒）</t>
  </si>
  <si>
    <t>onn</t>
  </si>
  <si>
    <t>noo</t>
  </si>
  <si>
    <t>oonn</t>
  </si>
  <si>
    <t>⁰ㄛ</t>
  </si>
  <si>
    <t>姆</t>
    <phoneticPr fontId="1" type="noConversion"/>
  </si>
  <si>
    <t>姆（舒）</t>
  </si>
  <si>
    <t>m̩</t>
  </si>
  <si>
    <t>姆（促）</t>
    <phoneticPr fontId="1" type="noConversion"/>
  </si>
  <si>
    <t>闖</t>
    <phoneticPr fontId="1" type="noConversion"/>
  </si>
  <si>
    <t>光（舒）</t>
  </si>
  <si>
    <r>
      <t>ua</t>
    </r>
    <r>
      <rPr>
        <sz val="16"/>
        <color theme="1"/>
        <rFont val="Noto Sans TC Medium"/>
        <family val="2"/>
        <charset val="136"/>
      </rPr>
      <t>ŋ</t>
    </r>
  </si>
  <si>
    <t>uang</t>
  </si>
  <si>
    <t>oang</t>
  </si>
  <si>
    <t>ㄨㄤ</t>
  </si>
  <si>
    <t>光（促）</t>
  </si>
  <si>
    <t>uak</t>
    <phoneticPr fontId="1" type="noConversion"/>
  </si>
  <si>
    <t>閂（舒）</t>
  </si>
  <si>
    <t>uãi</t>
  </si>
  <si>
    <t>uainn</t>
  </si>
  <si>
    <t>oaiⁿ</t>
  </si>
  <si>
    <t>nuai</t>
  </si>
  <si>
    <t>ㄨㆮ</t>
  </si>
  <si>
    <r>
      <t>⁰</t>
    </r>
    <r>
      <rPr>
        <sz val="16"/>
        <color theme="1"/>
        <rFont val="Noto Sans TC"/>
        <family val="2"/>
        <charset val="136"/>
      </rPr>
      <t>ㄨㄞ</t>
    </r>
    <phoneticPr fontId="1" type="noConversion"/>
  </si>
  <si>
    <t>閂（促）</t>
  </si>
  <si>
    <t>uãiʔ</t>
  </si>
  <si>
    <t>糜</t>
    <phoneticPr fontId="1" type="noConversion"/>
  </si>
  <si>
    <t>糜（舒）</t>
  </si>
  <si>
    <t>uẽi</t>
    <phoneticPr fontId="1" type="noConversion"/>
  </si>
  <si>
    <t>oe</t>
    <phoneticPr fontId="1" type="noConversion"/>
  </si>
  <si>
    <t>ㄨㆥ</t>
    <phoneticPr fontId="1" type="noConversion"/>
  </si>
  <si>
    <r>
      <t>⁰</t>
    </r>
    <r>
      <rPr>
        <sz val="16"/>
        <color theme="1"/>
        <rFont val="Microsoft JhengHei"/>
        <family val="2"/>
        <charset val="136"/>
      </rPr>
      <t>ㄨㄝ</t>
    </r>
    <phoneticPr fontId="1" type="noConversion"/>
  </si>
  <si>
    <t>妹</t>
    <phoneticPr fontId="1" type="noConversion"/>
  </si>
  <si>
    <t>糜（促）</t>
  </si>
  <si>
    <t>uẽiʔ</t>
  </si>
  <si>
    <t>嘄</t>
    <phoneticPr fontId="1" type="noConversion"/>
  </si>
  <si>
    <t>嘄（舒）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</si>
  <si>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ã</t>
    </r>
    <r>
      <rPr>
        <sz val="16"/>
        <color theme="1"/>
        <rFont val="Noto Sans TC Medium"/>
        <family val="2"/>
        <charset val="136"/>
      </rPr>
      <t>ʊ</t>
    </r>
  </si>
  <si>
    <t>iaunn</t>
  </si>
  <si>
    <t>iauⁿ</t>
    <phoneticPr fontId="1" type="noConversion"/>
  </si>
  <si>
    <t>niao</t>
  </si>
  <si>
    <t>ㄧㆯ</t>
  </si>
  <si>
    <t>⁰ㄧㄠ</t>
  </si>
  <si>
    <t>岋</t>
    <phoneticPr fontId="1" type="noConversion"/>
  </si>
  <si>
    <t>嘄（促）</t>
  </si>
  <si>
    <t>ɪãʊʔ</t>
  </si>
  <si>
    <t>箴（舒）</t>
  </si>
  <si>
    <r>
      <rPr>
        <sz val="16"/>
        <color theme="1"/>
        <rFont val="Noto Sans TC Medium"/>
        <family val="2"/>
        <charset val="136"/>
      </rPr>
      <t>ɔ</t>
    </r>
    <r>
      <rPr>
        <sz val="16"/>
        <color theme="1"/>
        <rFont val="Charis SIL"/>
      </rPr>
      <t>m</t>
    </r>
  </si>
  <si>
    <t>oom</t>
  </si>
  <si>
    <t>ㄛㄇ</t>
  </si>
  <si>
    <t>喥</t>
    <phoneticPr fontId="1" type="noConversion"/>
  </si>
  <si>
    <t>箴（促）</t>
  </si>
  <si>
    <r>
      <rPr>
        <sz val="16"/>
        <color theme="1"/>
        <rFont val="Noto Sans TC Medium"/>
        <family val="2"/>
        <charset val="136"/>
      </rPr>
      <t>ɔ</t>
    </r>
    <r>
      <rPr>
        <sz val="16"/>
        <color theme="1"/>
        <rFont val="Charis SIL"/>
      </rPr>
      <t>p̚</t>
    </r>
  </si>
  <si>
    <t>op</t>
  </si>
  <si>
    <t>oop</t>
  </si>
  <si>
    <t>ㆦㆴ</t>
  </si>
  <si>
    <t>ㄛㄅ</t>
  </si>
  <si>
    <t>藕</t>
    <phoneticPr fontId="1" type="noConversion"/>
  </si>
  <si>
    <t>爻（舒）</t>
  </si>
  <si>
    <t>ãʊ</t>
    <phoneticPr fontId="1" type="noConversion"/>
  </si>
  <si>
    <t>aunn</t>
    <phoneticPr fontId="1" type="noConversion"/>
  </si>
  <si>
    <t>aoⁿ</t>
    <phoneticPr fontId="1" type="noConversion"/>
  </si>
  <si>
    <t>nau</t>
    <phoneticPr fontId="1" type="noConversion"/>
  </si>
  <si>
    <r>
      <t>⁰</t>
    </r>
    <r>
      <rPr>
        <sz val="16"/>
        <color theme="1"/>
        <rFont val="Noto Sans TC"/>
        <family val="2"/>
        <charset val="136"/>
      </rPr>
      <t>ㄠ</t>
    </r>
    <phoneticPr fontId="1" type="noConversion"/>
  </si>
  <si>
    <t>扛（舒）</t>
  </si>
  <si>
    <r>
      <rPr>
        <sz val="16"/>
        <color theme="1"/>
        <rFont val="Arial"/>
        <family val="2"/>
        <charset val="254"/>
      </rPr>
      <t>ɔ</t>
    </r>
    <r>
      <rPr>
        <sz val="16"/>
        <color theme="1"/>
        <rFont val="Charis SIL"/>
      </rPr>
      <t>̃</t>
    </r>
    <phoneticPr fontId="1" type="noConversion"/>
  </si>
  <si>
    <t>onn</t>
    <phoneticPr fontId="1" type="noConversion"/>
  </si>
  <si>
    <t>扛（促）</t>
  </si>
  <si>
    <r>
      <rPr>
        <sz val="16"/>
        <color theme="1"/>
        <rFont val="Noto Sans TC Medium"/>
        <family val="2"/>
        <charset val="136"/>
      </rPr>
      <t>ɔ</t>
    </r>
    <r>
      <rPr>
        <sz val="16"/>
        <color theme="1"/>
        <rFont val="Charis SIL"/>
      </rPr>
      <t>̃ʔ</t>
    </r>
  </si>
  <si>
    <t>onnh</t>
  </si>
  <si>
    <t>ohnn</t>
  </si>
  <si>
    <t>ohⁿ</t>
  </si>
  <si>
    <t>ㆧㆷ</t>
  </si>
  <si>
    <t>⁰ㄛㄏ</t>
  </si>
  <si>
    <t>牛（舒）</t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</si>
  <si>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ũ</t>
    </r>
  </si>
  <si>
    <t>iunn</t>
  </si>
  <si>
    <t>iuⁿ</t>
  </si>
  <si>
    <t>niu</t>
  </si>
  <si>
    <t>ㄧㆫ</t>
  </si>
  <si>
    <t>⁰ㄧㄨ</t>
  </si>
  <si>
    <t>牛（促）</t>
  </si>
  <si>
    <r>
      <rPr>
        <sz val="16"/>
        <color theme="2"/>
        <rFont val="Noto Sans TC Medium"/>
        <family val="2"/>
        <charset val="136"/>
      </rPr>
      <t>ɪ</t>
    </r>
    <r>
      <rPr>
        <sz val="16"/>
        <color theme="2"/>
        <rFont val="Charis SIL"/>
      </rPr>
      <t>ũʔ</t>
    </r>
  </si>
  <si>
    <t>iunnh</t>
  </si>
  <si>
    <t>iuhⁿ</t>
  </si>
  <si>
    <t>niuh</t>
  </si>
  <si>
    <t>ㄧㆫㆷ</t>
  </si>
  <si>
    <t>⁰ㄧㄨㄏ</t>
  </si>
  <si>
    <t>十八音</t>
    <phoneticPr fontId="1" type="noConversion"/>
  </si>
  <si>
    <t>音調</t>
    <phoneticPr fontId="1" type="noConversion"/>
  </si>
  <si>
    <t>八音調號</t>
    <phoneticPr fontId="1" type="noConversion"/>
  </si>
  <si>
    <t>七</t>
    <phoneticPr fontId="1" type="noConversion"/>
  </si>
  <si>
    <t>三</t>
    <phoneticPr fontId="1" type="noConversion"/>
  </si>
  <si>
    <t>五</t>
    <phoneticPr fontId="1" type="noConversion"/>
  </si>
  <si>
    <t>四</t>
    <phoneticPr fontId="1" type="noConversion"/>
  </si>
  <si>
    <t>八</t>
    <phoneticPr fontId="1" type="noConversion"/>
  </si>
  <si>
    <t>按鍵輸入2</t>
  </si>
  <si>
    <t>輸入順序</t>
    <phoneticPr fontId="1" type="noConversion"/>
  </si>
  <si>
    <t>字長</t>
    <phoneticPr fontId="1" type="noConversion"/>
  </si>
  <si>
    <t>調號位置</t>
    <phoneticPr fontId="1" type="noConversion"/>
  </si>
  <si>
    <t>音調按鍵</t>
    <phoneticPr fontId="1" type="noConversion"/>
  </si>
  <si>
    <t>羅馬拼音聲調符號</t>
    <phoneticPr fontId="1" type="noConversion"/>
  </si>
  <si>
    <t>羅馬拼音聲調按鍵</t>
    <phoneticPr fontId="1" type="noConversion"/>
  </si>
  <si>
    <t>方音符號聲調符號</t>
    <phoneticPr fontId="1" type="noConversion"/>
  </si>
  <si>
    <t>方音符號聲調按鍵</t>
    <phoneticPr fontId="1" type="noConversion"/>
  </si>
  <si>
    <t>含零聲母</t>
    <phoneticPr fontId="1" type="noConversion"/>
  </si>
  <si>
    <t>零聲母</t>
    <phoneticPr fontId="1" type="noConversion"/>
  </si>
  <si>
    <t>q</t>
    <phoneticPr fontId="1" type="noConversion"/>
  </si>
  <si>
    <t>輸入按鍵</t>
    <phoneticPr fontId="1" type="noConversion"/>
  </si>
  <si>
    <t>Ø</t>
    <phoneticPr fontId="1" type="noConversion"/>
  </si>
  <si>
    <t>方音按鍵</t>
    <phoneticPr fontId="1" type="noConversion"/>
  </si>
  <si>
    <t>方音符號標籤</t>
    <phoneticPr fontId="1" type="noConversion"/>
  </si>
  <si>
    <t>方音調符</t>
    <phoneticPr fontId="1" type="noConversion"/>
  </si>
  <si>
    <t>方音音調按鍵</t>
    <phoneticPr fontId="1" type="noConversion"/>
  </si>
  <si>
    <t>ㄙㄧㄥˊ</t>
    <phoneticPr fontId="1" type="noConversion"/>
  </si>
  <si>
    <t>做</t>
    <phoneticPr fontId="1" type="noConversion"/>
  </si>
  <si>
    <t>高三曾</t>
    <phoneticPr fontId="1" type="noConversion"/>
  </si>
  <si>
    <t>做</t>
    <phoneticPr fontId="1" type="noConversion"/>
  </si>
  <si>
    <t>高五曾</t>
    <phoneticPr fontId="1" type="noConversion"/>
  </si>
  <si>
    <t>台羅拼音字母</t>
    <phoneticPr fontId="1" type="noConversion"/>
  </si>
  <si>
    <t>床</t>
    <phoneticPr fontId="1" type="noConversion"/>
  </si>
  <si>
    <t>公五出</t>
    <phoneticPr fontId="1" type="noConversion"/>
  </si>
  <si>
    <t>鍵盤字串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</si>
</sst>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;;"/>
  </numFmts>
  <fonts count="11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Noto Serif TC SemiBold"/>
      <family val="1"/>
      <charset val="136"/>
    </font>
    <font>
      <sz val="18"/>
      <color theme="1"/>
      <name val="Noto Serif TC SemiBold"/>
      <family val="1"/>
      <charset val="136"/>
    </font>
    <font>
      <sz val="18"/>
      <color theme="1"/>
      <name val="新細明體"/>
      <family val="2"/>
      <charset val="136"/>
      <scheme val="minor"/>
    </font>
    <font>
      <sz val="16"/>
      <color rgb="FF000000"/>
      <name val="新細明體"/>
      <family val="1"/>
      <charset val="136"/>
      <scheme val="minor"/>
    </font>
    <font>
      <b/>
      <sz val="24"/>
      <color theme="7"/>
      <name val="Malgun Gothic Semilight"/>
      <family val="2"/>
      <charset val="136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color rgb="FFFF0000"/>
      <name val="Arial"/>
      <family val="2"/>
    </font>
    <font>
      <sz val="24"/>
      <color rgb="FF0000FF"/>
      <name val="Arial"/>
      <family val="2"/>
    </font>
    <font>
      <sz val="16"/>
      <color rgb="FF000000"/>
      <name val="Arial"/>
      <family val="2"/>
    </font>
    <font>
      <sz val="24"/>
      <name val="Microsoft YaHei"/>
      <family val="1"/>
      <charset val="134"/>
    </font>
    <font>
      <sz val="24"/>
      <color rgb="FF3399FF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sz val="24"/>
      <color rgb="FF1F2328"/>
      <name val="Segoe UI"/>
      <family val="2"/>
    </font>
    <font>
      <sz val="24"/>
      <color rgb="FF1F2328"/>
      <name val="Noto Sans TC"/>
      <family val="2"/>
      <charset val="136"/>
    </font>
    <font>
      <b/>
      <sz val="16"/>
      <color rgb="FFFF0000"/>
      <name val="Noto Sans TC"/>
      <family val="2"/>
      <charset val="136"/>
    </font>
    <font>
      <b/>
      <sz val="36"/>
      <color rgb="FF1F2328"/>
      <name val="吳守禮細明台語注音"/>
      <family val="1"/>
      <charset val="136"/>
    </font>
    <font>
      <b/>
      <sz val="36"/>
      <color rgb="FF1F2328"/>
      <name val="吳守禮細明台語破音01"/>
      <family val="1"/>
      <charset val="136"/>
    </font>
    <font>
      <b/>
      <sz val="24"/>
      <color rgb="FFFF0000"/>
      <name val="Segoe UI"/>
      <family val="2"/>
    </font>
    <font>
      <sz val="24"/>
      <color rgb="FF1F2328"/>
      <name val="Microsoft JhengHei"/>
      <family val="2"/>
    </font>
    <font>
      <sz val="24"/>
      <color rgb="FF1F2328"/>
      <name val="Microsoft JhengHei"/>
      <family val="2"/>
      <charset val="136"/>
    </font>
    <font>
      <sz val="24"/>
      <color rgb="FF1F2328"/>
      <name val="Segoe UI"/>
      <family val="2"/>
      <charset val="136"/>
    </font>
    <font>
      <sz val="14"/>
      <color rgb="FFFF0000"/>
      <name val="Noto Sans TC"/>
      <family val="2"/>
      <charset val="136"/>
    </font>
    <font>
      <sz val="14"/>
      <color rgb="FFFF0000"/>
      <name val="細明體"/>
      <family val="2"/>
      <charset val="136"/>
    </font>
    <font>
      <sz val="14"/>
      <color rgb="FFFF0000"/>
      <name val="Noto Serif TC"/>
      <family val="1"/>
      <charset val="136"/>
    </font>
    <font>
      <b/>
      <sz val="18"/>
      <color theme="3" tint="0.249977111117893"/>
      <name val="Noto Serif TC Medium"/>
      <family val="1"/>
      <charset val="136"/>
    </font>
    <font>
      <sz val="28"/>
      <color rgb="FF1F2328"/>
      <name val="Segoe UI"/>
      <family val="2"/>
    </font>
    <font>
      <sz val="28"/>
      <color rgb="FFC00000"/>
      <name val="Noto Sans TC Medium"/>
      <family val="2"/>
      <charset val="136"/>
    </font>
    <font>
      <sz val="28"/>
      <color rgb="FFC00000"/>
      <name val="Microsoft YaHei"/>
      <family val="2"/>
      <charset val="134"/>
    </font>
    <font>
      <sz val="72"/>
      <color theme="1"/>
      <name val="Noto Serif TC Black"/>
      <family val="1"/>
      <charset val="136"/>
    </font>
    <font>
      <sz val="18"/>
      <color theme="2"/>
      <name val="Noto Serif TC SemiBold"/>
      <family val="1"/>
    </font>
    <font>
      <sz val="10"/>
      <color rgb="FF000000"/>
      <name val="新細明體"/>
      <family val="1"/>
      <charset val="136"/>
      <scheme val="minor"/>
    </font>
    <font>
      <sz val="18"/>
      <color rgb="FF0070C0"/>
      <name val="LXGW WenKai Mono"/>
      <family val="3"/>
      <charset val="136"/>
    </font>
    <font>
      <sz val="18"/>
      <name val="細明體"/>
      <family val="3"/>
      <charset val="136"/>
    </font>
    <font>
      <sz val="18"/>
      <name val="LXGW WenKai Mono"/>
      <family val="3"/>
      <charset val="136"/>
    </font>
    <font>
      <sz val="18"/>
      <color theme="0"/>
      <name val="LXGW WenKai Mono"/>
      <family val="3"/>
      <charset val="136"/>
    </font>
    <font>
      <sz val="18"/>
      <color rgb="FF00B0F0"/>
      <name val="Arial"/>
      <family val="2"/>
    </font>
    <font>
      <sz val="20"/>
      <name val="Arial"/>
      <family val="2"/>
    </font>
    <font>
      <sz val="24"/>
      <color theme="0"/>
      <name val="Iansui 094"/>
      <family val="3"/>
      <charset val="136"/>
    </font>
    <font>
      <b/>
      <sz val="18"/>
      <color theme="8" tint="0.39997558519241921"/>
      <name val="Arial"/>
      <family val="2"/>
    </font>
    <font>
      <sz val="16"/>
      <name val="Noto Serif TC Medium"/>
      <family val="1"/>
      <charset val="136"/>
    </font>
    <font>
      <sz val="24"/>
      <color rgb="FFC00000"/>
      <name val="Iansui 094"/>
      <family val="3"/>
      <charset val="136"/>
    </font>
    <font>
      <sz val="16"/>
      <color rgb="FFFF0000"/>
      <name val="Noto Serif TC Medium"/>
      <family val="1"/>
      <charset val="136"/>
    </font>
    <font>
      <sz val="16"/>
      <color rgb="FFFF0000"/>
      <name val="Noto Serif TC Medium"/>
      <family val="1"/>
    </font>
    <font>
      <u/>
      <sz val="12"/>
      <color theme="10"/>
      <name val="新細明體"/>
      <family val="2"/>
      <charset val="136"/>
      <scheme val="minor"/>
    </font>
    <font>
      <sz val="24"/>
      <color theme="0"/>
      <name val="細明體"/>
      <family val="3"/>
      <charset val="136"/>
    </font>
    <font>
      <sz val="24"/>
      <color theme="0"/>
      <name val="新細明體"/>
      <family val="3"/>
      <charset val="136"/>
    </font>
    <font>
      <sz val="24"/>
      <color theme="0"/>
      <name val="Segoe UI"/>
      <family val="3"/>
      <charset val="1"/>
    </font>
    <font>
      <sz val="24"/>
      <color theme="1"/>
      <name val="新細明體"/>
      <family val="2"/>
      <charset val="136"/>
      <scheme val="minor"/>
    </font>
    <font>
      <sz val="36"/>
      <color theme="1"/>
      <name val="Noto Serif TC SemiBold"/>
      <family val="1"/>
      <charset val="136"/>
    </font>
    <font>
      <sz val="24"/>
      <color theme="1"/>
      <name val="霞鶩文楷 TC Medium"/>
      <family val="1"/>
      <charset val="136"/>
    </font>
    <font>
      <sz val="28"/>
      <color rgb="FFC00000"/>
      <name val="Noto Sans TC"/>
      <family val="2"/>
      <charset val="136"/>
    </font>
    <font>
      <sz val="16"/>
      <color theme="1"/>
      <name val="Noto Serif TC SemiBold"/>
      <family val="1"/>
      <charset val="136"/>
    </font>
    <font>
      <u/>
      <sz val="12"/>
      <color theme="10"/>
      <name val="Arial"/>
      <family val="2"/>
    </font>
    <font>
      <sz val="28"/>
      <color theme="1"/>
      <name val="Charis SIL"/>
    </font>
    <font>
      <sz val="14"/>
      <color theme="0"/>
      <name val="Noto Sans TC Black"/>
      <family val="2"/>
      <charset val="136"/>
    </font>
    <font>
      <sz val="16"/>
      <color theme="1"/>
      <name val="字咍源流明體 台羅方音 B"/>
      <family val="1"/>
      <charset val="136"/>
    </font>
    <font>
      <sz val="24"/>
      <color theme="1"/>
      <name val="字咍源流明體 台羅方音 B"/>
      <family val="1"/>
      <charset val="136"/>
    </font>
    <font>
      <sz val="16"/>
      <color theme="1"/>
      <name val="Charis SIL"/>
    </font>
    <font>
      <sz val="16"/>
      <color theme="3" tint="0.249977111117893"/>
      <name val="字咍源流明體 台羅方音 B"/>
      <family val="1"/>
      <charset val="136"/>
    </font>
    <font>
      <sz val="24"/>
      <color theme="3" tint="0.249977111117893"/>
      <name val="字咍源流明體 台羅方音 B"/>
      <family val="1"/>
      <charset val="136"/>
    </font>
    <font>
      <sz val="16"/>
      <color theme="3" tint="0.249977111117893"/>
      <name val="Charis SIL"/>
    </font>
    <font>
      <sz val="16"/>
      <color rgb="FFFF0000"/>
      <name val="字咍源流明體 台羅方音 B"/>
      <family val="1"/>
      <charset val="136"/>
    </font>
    <font>
      <sz val="24"/>
      <color rgb="FFFF0000"/>
      <name val="字咍源流明體 台羅方音 B"/>
      <family val="1"/>
      <charset val="136"/>
    </font>
    <font>
      <sz val="16"/>
      <color rgb="FFFF0000"/>
      <name val="Charis SIL"/>
    </font>
    <font>
      <sz val="16"/>
      <color theme="1"/>
      <name val="Noto Sans TC"/>
      <family val="2"/>
      <charset val="136"/>
    </font>
    <font>
      <sz val="16"/>
      <color theme="2" tint="-9.9978637043366805E-2"/>
      <name val="字咍源流明體 台羅方音 B"/>
      <family val="1"/>
      <charset val="136"/>
    </font>
    <font>
      <sz val="24"/>
      <color theme="2" tint="-9.9978637043366805E-2"/>
      <name val="字咍源流明體 台羅方音 B"/>
      <family val="1"/>
      <charset val="136"/>
    </font>
    <font>
      <sz val="16"/>
      <color theme="2" tint="-9.9978637043366805E-2"/>
      <name val="Charis SIL"/>
    </font>
    <font>
      <b/>
      <sz val="16"/>
      <color theme="4"/>
      <name val="Noto Sans TC"/>
      <family val="2"/>
      <charset val="136"/>
    </font>
    <font>
      <sz val="18"/>
      <color theme="1"/>
      <name val="Calibri"/>
      <family val="2"/>
    </font>
    <font>
      <sz val="16"/>
      <color theme="1"/>
      <name val="Noto Sans TC Medium"/>
      <family val="2"/>
      <charset val="136"/>
    </font>
    <font>
      <strike/>
      <sz val="18"/>
      <color theme="1"/>
      <name val="新細明體"/>
      <family val="1"/>
      <charset val="136"/>
    </font>
    <font>
      <strike/>
      <sz val="24"/>
      <color theme="1"/>
      <name val="新細明體"/>
      <family val="1"/>
      <charset val="136"/>
    </font>
    <font>
      <strike/>
      <sz val="16"/>
      <color theme="2" tint="-0.249977111117893"/>
      <name val="新細明體"/>
      <family val="1"/>
      <charset val="136"/>
    </font>
    <font>
      <strike/>
      <sz val="16"/>
      <color theme="1"/>
      <name val="Charis SIL"/>
    </font>
    <font>
      <sz val="16"/>
      <color theme="1"/>
      <name val="Charis SIL"/>
      <family val="2"/>
      <charset val="136"/>
    </font>
    <font>
      <sz val="16"/>
      <color theme="1"/>
      <name val="細明體"/>
      <family val="3"/>
      <charset val="136"/>
    </font>
    <font>
      <strike/>
      <sz val="16"/>
      <color theme="1"/>
      <name val="新細明體"/>
      <family val="1"/>
    </font>
    <font>
      <sz val="24"/>
      <color rgb="FFFFC000"/>
      <name val="字咍源流明體 台羅方音 B"/>
      <family val="1"/>
      <charset val="136"/>
    </font>
    <font>
      <sz val="16"/>
      <color rgb="FFFFC000"/>
      <name val="Noto Sans TC Medium"/>
      <family val="2"/>
      <charset val="136"/>
    </font>
    <font>
      <sz val="24"/>
      <color theme="2" tint="-0.249977111117893"/>
      <name val="字咍源流明體 台羅方音 B"/>
      <family val="1"/>
      <charset val="136"/>
    </font>
    <font>
      <sz val="16"/>
      <color theme="2" tint="-0.249977111117893"/>
      <name val="Noto Sans TC Medium"/>
      <family val="2"/>
      <charset val="136"/>
    </font>
    <font>
      <sz val="16"/>
      <color theme="1"/>
      <name val="Microsoft JhengHei"/>
      <family val="2"/>
    </font>
    <font>
      <sz val="16"/>
      <color theme="2" tint="-9.9978637043366805E-2"/>
      <name val="Noto Sans TC Medium"/>
      <family val="2"/>
      <charset val="136"/>
    </font>
    <font>
      <sz val="24"/>
      <color theme="1"/>
      <name val="字咍源流明體 台羅方音 B"/>
      <family val="3"/>
      <charset val="136"/>
    </font>
    <font>
      <sz val="16"/>
      <color theme="1"/>
      <name val="Arial"/>
      <family val="2"/>
      <charset val="254"/>
    </font>
    <font>
      <sz val="16"/>
      <color theme="1"/>
      <name val="Microsoft JhengHei"/>
      <family val="2"/>
      <charset val="136"/>
    </font>
    <font>
      <sz val="12"/>
      <color theme="1"/>
      <name val="Noto Sans TC"/>
      <family val="2"/>
      <charset val="136"/>
    </font>
    <font>
      <sz val="24"/>
      <color theme="1"/>
      <name val="細明體"/>
      <family val="2"/>
      <charset val="136"/>
    </font>
    <font>
      <sz val="16"/>
      <color theme="1"/>
      <name val="Charis SIL"/>
      <family val="2"/>
      <charset val="254"/>
    </font>
    <font>
      <sz val="16"/>
      <color theme="2"/>
      <name val="Noto Sans TC Medium"/>
      <family val="2"/>
      <charset val="136"/>
    </font>
    <font>
      <sz val="16"/>
      <color theme="2"/>
      <name val="Charis SIL"/>
    </font>
    <font>
      <sz val="36"/>
      <color theme="1"/>
      <name val="Arial"/>
      <family val="2"/>
    </font>
    <font>
      <sz val="48"/>
      <color theme="1"/>
      <name val="Noto Serif TC Black"/>
      <family val="1"/>
      <charset val="136"/>
    </font>
    <font>
      <sz val="26"/>
      <color theme="1"/>
      <name val="霞鶩文楷 TC Medium"/>
      <family val="1"/>
      <charset val="136"/>
    </font>
    <font>
      <sz val="24"/>
      <color rgb="FF1F2328"/>
      <name val="細明體"/>
      <family val="2"/>
      <charset val="136"/>
    </font>
    <font>
      <sz val="18"/>
      <color theme="0"/>
      <name val="細明體"/>
      <family val="3"/>
      <charset val="136"/>
    </font>
    <font>
      <sz val="28"/>
      <color theme="1"/>
      <name val="霞鶩文楷等寬 TC Medium"/>
      <family val="3"/>
      <charset val="136"/>
    </font>
    <font>
      <sz val="18"/>
      <color rgb="FFFF0000"/>
      <name val="Noto Serif TC SemiBold"/>
      <family val="1"/>
    </font>
    <font>
      <sz val="24"/>
      <color theme="1"/>
      <name val="Noto Serif TC Black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medium">
        <color theme="3" tint="0.749961851863155"/>
      </left>
      <right style="medium">
        <color theme="3" tint="0.749961851863155"/>
      </right>
      <top style="medium">
        <color theme="3" tint="0.749961851863155"/>
      </top>
      <bottom style="medium">
        <color theme="3" tint="0.749961851863155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</borders>
  <cellStyleXfs count="5">
    <xf numFmtId="0" fontId="0" fillId="0" borderId="0">
      <alignment vertical="center"/>
    </xf>
    <xf numFmtId="0" fontId="5" fillId="0" borderId="0"/>
    <xf numFmtId="0" fontId="45" fillId="0" borderId="0"/>
    <xf numFmtId="0" fontId="5" fillId="0" borderId="0"/>
    <xf numFmtId="0" fontId="58" fillId="0" borderId="0" applyNumberFormat="0" applyFill="0" applyBorder="0" applyAlignment="0" applyProtection="0">
      <alignment vertical="center"/>
    </xf>
  </cellStyleXfs>
  <cellXfs count="22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5" fillId="0" borderId="0" xfId="1" applyAlignment="1">
      <alignment horizontal="center"/>
    </xf>
    <xf numFmtId="0" fontId="5" fillId="0" borderId="0" xfId="1"/>
    <xf numFmtId="0" fontId="7" fillId="0" borderId="0" xfId="1" applyFont="1" applyAlignment="1">
      <alignment horizontal="left" vertical="top" wrapText="1"/>
    </xf>
    <xf numFmtId="0" fontId="5" fillId="0" borderId="0" xfId="1" applyAlignment="1">
      <alignment vertical="top"/>
    </xf>
    <xf numFmtId="0" fontId="8" fillId="0" borderId="0" xfId="1" applyFont="1" applyAlignment="1">
      <alignment horizontal="center" vertical="top"/>
    </xf>
    <xf numFmtId="0" fontId="9" fillId="0" borderId="0" xfId="1" applyFont="1" applyAlignment="1">
      <alignment horizontal="center" vertical="top"/>
    </xf>
    <xf numFmtId="0" fontId="7" fillId="0" borderId="12" xfId="1" applyFont="1" applyBorder="1" applyAlignment="1">
      <alignment horizontal="left" vertical="top" wrapText="1"/>
    </xf>
    <xf numFmtId="0" fontId="10" fillId="0" borderId="0" xfId="1" applyFont="1" applyAlignment="1">
      <alignment horizontal="center" vertical="center" shrinkToFit="1" readingOrder="1"/>
    </xf>
    <xf numFmtId="0" fontId="10" fillId="0" borderId="13" xfId="1" applyFont="1" applyBorder="1" applyAlignment="1">
      <alignment horizontal="center" vertical="center" shrinkToFit="1" readingOrder="1"/>
    </xf>
    <xf numFmtId="0" fontId="11" fillId="0" borderId="0" xfId="1" applyFont="1" applyAlignment="1">
      <alignment horizontal="center" vertical="center" shrinkToFit="1" readingOrder="1"/>
    </xf>
    <xf numFmtId="0" fontId="12" fillId="3" borderId="14" xfId="1" applyFont="1" applyFill="1" applyBorder="1" applyAlignment="1" applyProtection="1">
      <alignment horizontal="center" vertical="center" wrapText="1" readingOrder="1"/>
      <protection locked="0"/>
    </xf>
    <xf numFmtId="0" fontId="13" fillId="3" borderId="14" xfId="1" applyFont="1" applyFill="1" applyBorder="1" applyAlignment="1" applyProtection="1">
      <alignment horizontal="center" vertical="center" wrapText="1" readingOrder="1"/>
      <protection locked="0"/>
    </xf>
    <xf numFmtId="0" fontId="14" fillId="0" borderId="0" xfId="1" applyFont="1" applyAlignment="1">
      <alignment horizontal="center" vertical="center"/>
    </xf>
    <xf numFmtId="0" fontId="5" fillId="0" borderId="15" xfId="1" applyBorder="1" applyAlignment="1">
      <alignment horizontal="center"/>
    </xf>
    <xf numFmtId="0" fontId="16" fillId="4" borderId="0" xfId="1" applyFont="1" applyFill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18" fillId="0" borderId="15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1" fillId="0" borderId="0" xfId="1" applyFont="1" applyAlignment="1">
      <alignment shrinkToFit="1" readingOrder="1"/>
    </xf>
    <xf numFmtId="0" fontId="10" fillId="0" borderId="13" xfId="1" applyFont="1" applyBorder="1" applyAlignment="1">
      <alignment shrinkToFit="1" readingOrder="1"/>
    </xf>
    <xf numFmtId="0" fontId="22" fillId="0" borderId="0" xfId="1" applyFont="1" applyAlignment="1">
      <alignment shrinkToFit="1" readingOrder="1"/>
    </xf>
    <xf numFmtId="0" fontId="21" fillId="0" borderId="0" xfId="1" applyFont="1" applyAlignment="1">
      <alignment horizontal="center" shrinkToFit="1" readingOrder="1"/>
    </xf>
    <xf numFmtId="0" fontId="25" fillId="0" borderId="0" xfId="1" applyFont="1" applyAlignment="1">
      <alignment horizontal="center"/>
    </xf>
    <xf numFmtId="0" fontId="10" fillId="0" borderId="13" xfId="1" applyFont="1" applyBorder="1" applyAlignment="1">
      <alignment horizontal="center" shrinkToFit="1" readingOrder="1"/>
    </xf>
    <xf numFmtId="0" fontId="22" fillId="0" borderId="0" xfId="1" applyFont="1" applyAlignment="1">
      <alignment horizontal="center" shrinkToFit="1" readingOrder="1"/>
    </xf>
    <xf numFmtId="0" fontId="21" fillId="0" borderId="0" xfId="1" applyFont="1" applyAlignment="1">
      <alignment horizontal="center" vertical="center" shrinkToFit="1" readingOrder="1"/>
    </xf>
    <xf numFmtId="0" fontId="22" fillId="0" borderId="0" xfId="1" applyFont="1" applyAlignment="1">
      <alignment horizontal="center" vertical="center" shrinkToFit="1" readingOrder="1"/>
    </xf>
    <xf numFmtId="0" fontId="7" fillId="0" borderId="0" xfId="1" applyFont="1" applyAlignment="1">
      <alignment horizontal="center" vertical="center" wrapText="1" shrinkToFit="1" readingOrder="1"/>
    </xf>
    <xf numFmtId="0" fontId="26" fillId="0" borderId="0" xfId="1" applyFont="1" applyAlignment="1">
      <alignment horizontal="center"/>
    </xf>
    <xf numFmtId="0" fontId="27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left" vertical="center" wrapText="1" indent="1"/>
    </xf>
    <xf numFmtId="0" fontId="27" fillId="5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left" vertical="center" wrapText="1" indent="1"/>
    </xf>
    <xf numFmtId="0" fontId="29" fillId="4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left" vertical="center" wrapText="1" indent="1"/>
    </xf>
    <xf numFmtId="0" fontId="30" fillId="3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left" vertical="center" wrapText="1" indent="1"/>
    </xf>
    <xf numFmtId="0" fontId="28" fillId="3" borderId="1" xfId="0" applyFont="1" applyFill="1" applyBorder="1" applyAlignment="1">
      <alignment horizontal="left" vertical="center" wrapText="1" indent="1"/>
    </xf>
    <xf numFmtId="0" fontId="35" fillId="3" borderId="1" xfId="0" applyFont="1" applyFill="1" applyBorder="1" applyAlignment="1">
      <alignment horizontal="left" vertical="center" wrapText="1" indent="1"/>
    </xf>
    <xf numFmtId="0" fontId="27" fillId="7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43" fillId="0" borderId="0" xfId="0" applyFont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1" fillId="0" borderId="17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2" fillId="8" borderId="17" xfId="0" applyFont="1" applyFill="1" applyBorder="1" applyAlignment="1">
      <alignment horizontal="left" vertical="center"/>
    </xf>
    <xf numFmtId="0" fontId="2" fillId="8" borderId="17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7" fillId="10" borderId="3" xfId="2" applyFont="1" applyFill="1" applyBorder="1" applyAlignment="1">
      <alignment vertical="center"/>
    </xf>
    <xf numFmtId="0" fontId="48" fillId="11" borderId="3" xfId="2" applyFont="1" applyFill="1" applyBorder="1" applyAlignment="1">
      <alignment vertical="center"/>
    </xf>
    <xf numFmtId="0" fontId="49" fillId="12" borderId="3" xfId="2" applyFont="1" applyFill="1" applyBorder="1" applyAlignment="1">
      <alignment vertical="center"/>
    </xf>
    <xf numFmtId="0" fontId="51" fillId="10" borderId="2" xfId="2" applyFont="1" applyFill="1" applyBorder="1" applyAlignment="1">
      <alignment horizontal="center" vertical="center"/>
    </xf>
    <xf numFmtId="0" fontId="52" fillId="12" borderId="2" xfId="2" applyFont="1" applyFill="1" applyBorder="1" applyAlignment="1">
      <alignment horizontal="center" vertical="center"/>
    </xf>
    <xf numFmtId="0" fontId="48" fillId="13" borderId="2" xfId="2" applyFont="1" applyFill="1" applyBorder="1" applyAlignment="1">
      <alignment vertical="center"/>
    </xf>
    <xf numFmtId="49" fontId="7" fillId="11" borderId="2" xfId="3" applyNumberFormat="1" applyFont="1" applyFill="1" applyBorder="1" applyAlignment="1">
      <alignment horizontal="center" vertical="center"/>
    </xf>
    <xf numFmtId="49" fontId="7" fillId="11" borderId="2" xfId="3" quotePrefix="1" applyNumberFormat="1" applyFont="1" applyFill="1" applyBorder="1" applyAlignment="1">
      <alignment horizontal="center" vertical="center"/>
    </xf>
    <xf numFmtId="0" fontId="54" fillId="13" borderId="2" xfId="3" applyFont="1" applyFill="1" applyBorder="1" applyAlignment="1">
      <alignment horizontal="center" vertical="center"/>
    </xf>
    <xf numFmtId="0" fontId="55" fillId="12" borderId="2" xfId="2" applyFont="1" applyFill="1" applyBorder="1" applyAlignment="1">
      <alignment horizontal="center" vertical="center"/>
    </xf>
    <xf numFmtId="0" fontId="56" fillId="13" borderId="2" xfId="3" applyFont="1" applyFill="1" applyBorder="1" applyAlignment="1">
      <alignment horizontal="center" vertical="center"/>
    </xf>
    <xf numFmtId="0" fontId="57" fillId="13" borderId="2" xfId="3" applyFont="1" applyFill="1" applyBorder="1" applyAlignment="1">
      <alignment horizontal="center" vertical="center"/>
    </xf>
    <xf numFmtId="0" fontId="54" fillId="13" borderId="2" xfId="3" quotePrefix="1" applyFont="1" applyFill="1" applyBorder="1" applyAlignment="1">
      <alignment horizontal="center" vertical="center"/>
    </xf>
    <xf numFmtId="0" fontId="59" fillId="12" borderId="2" xfId="2" applyFont="1" applyFill="1" applyBorder="1" applyAlignment="1">
      <alignment horizontal="center" vertical="center"/>
    </xf>
    <xf numFmtId="0" fontId="61" fillId="12" borderId="2" xfId="2" applyFont="1" applyFill="1" applyBorder="1" applyAlignment="1">
      <alignment horizontal="center" vertical="center"/>
    </xf>
    <xf numFmtId="0" fontId="60" fillId="12" borderId="2" xfId="2" applyFont="1" applyFill="1" applyBorder="1" applyAlignment="1">
      <alignment horizontal="center" vertical="center"/>
    </xf>
    <xf numFmtId="0" fontId="46" fillId="9" borderId="4" xfId="2" applyFont="1" applyFill="1" applyBorder="1" applyAlignment="1">
      <alignment vertical="center"/>
    </xf>
    <xf numFmtId="0" fontId="53" fillId="2" borderId="5" xfId="2" applyFont="1" applyFill="1" applyBorder="1" applyAlignment="1">
      <alignment horizontal="center" vertical="center"/>
    </xf>
    <xf numFmtId="0" fontId="50" fillId="2" borderId="5" xfId="2" applyFont="1" applyFill="1" applyBorder="1" applyAlignment="1">
      <alignment horizontal="center" vertical="center"/>
    </xf>
    <xf numFmtId="0" fontId="58" fillId="0" borderId="0" xfId="4" applyAlignment="1">
      <alignment horizontal="left" vertical="center"/>
    </xf>
    <xf numFmtId="0" fontId="51" fillId="10" borderId="2" xfId="2" quotePrefix="1" applyFont="1" applyFill="1" applyBorder="1" applyAlignment="1">
      <alignment horizontal="center" vertical="center"/>
    </xf>
    <xf numFmtId="0" fontId="62" fillId="0" borderId="0" xfId="0" applyFont="1">
      <alignment vertical="center"/>
    </xf>
    <xf numFmtId="0" fontId="0" fillId="0" borderId="0" xfId="0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3" fillId="2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3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8" borderId="18" xfId="0" applyFont="1" applyFill="1" applyBorder="1" applyAlignment="1">
      <alignment horizontal="left" vertical="center"/>
    </xf>
    <xf numFmtId="0" fontId="2" fillId="8" borderId="1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64" fillId="0" borderId="18" xfId="0" applyFont="1" applyBorder="1" applyAlignment="1">
      <alignment horizontal="left" vertical="center"/>
    </xf>
    <xf numFmtId="0" fontId="65" fillId="0" borderId="18" xfId="0" applyFont="1" applyBorder="1" applyAlignment="1">
      <alignment horizontal="center" vertical="center"/>
    </xf>
    <xf numFmtId="0" fontId="66" fillId="0" borderId="0" xfId="0" applyFont="1" applyAlignment="1">
      <alignment horizontal="right" vertical="center"/>
    </xf>
    <xf numFmtId="0" fontId="67" fillId="0" borderId="0" xfId="4" applyFont="1" applyAlignment="1">
      <alignment horizontal="left" vertical="center"/>
    </xf>
    <xf numFmtId="0" fontId="2" fillId="14" borderId="0" xfId="0" applyFont="1" applyFill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14" borderId="19" xfId="0" applyFont="1" applyFill="1" applyBorder="1" applyAlignment="1">
      <alignment horizontal="center" vertical="center"/>
    </xf>
    <xf numFmtId="0" fontId="3" fillId="14" borderId="19" xfId="0" applyFont="1" applyFill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0" fontId="68" fillId="0" borderId="19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66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69" fillId="15" borderId="20" xfId="0" applyFont="1" applyFill="1" applyBorder="1" applyAlignment="1">
      <alignment horizontal="center" vertical="center"/>
    </xf>
    <xf numFmtId="0" fontId="69" fillId="15" borderId="21" xfId="0" applyFont="1" applyFill="1" applyBorder="1" applyAlignment="1">
      <alignment horizontal="center" vertical="center"/>
    </xf>
    <xf numFmtId="0" fontId="70" fillId="0" borderId="22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0" fontId="72" fillId="0" borderId="23" xfId="0" applyFont="1" applyBorder="1" applyAlignment="1">
      <alignment horizontal="left" vertical="center" indent="2"/>
    </xf>
    <xf numFmtId="0" fontId="73" fillId="0" borderId="22" xfId="0" applyFont="1" applyBorder="1" applyAlignment="1">
      <alignment horizontal="center" vertical="center"/>
    </xf>
    <xf numFmtId="0" fontId="74" fillId="0" borderId="22" xfId="0" applyFont="1" applyBorder="1" applyAlignment="1">
      <alignment horizontal="center" vertical="center"/>
    </xf>
    <xf numFmtId="0" fontId="75" fillId="0" borderId="22" xfId="0" applyFont="1" applyBorder="1" applyAlignment="1">
      <alignment horizontal="center" vertical="center"/>
    </xf>
    <xf numFmtId="0" fontId="75" fillId="0" borderId="23" xfId="0" applyFont="1" applyBorder="1" applyAlignment="1">
      <alignment horizontal="left" vertical="center" indent="2"/>
    </xf>
    <xf numFmtId="0" fontId="76" fillId="0" borderId="22" xfId="0" applyFont="1" applyBorder="1" applyAlignment="1">
      <alignment horizontal="center" vertical="center"/>
    </xf>
    <xf numFmtId="0" fontId="77" fillId="0" borderId="22" xfId="0" applyFont="1" applyBorder="1" applyAlignment="1">
      <alignment horizontal="center" vertical="center"/>
    </xf>
    <xf numFmtId="0" fontId="78" fillId="0" borderId="22" xfId="0" applyFont="1" applyBorder="1" applyAlignment="1">
      <alignment horizontal="center" vertical="center"/>
    </xf>
    <xf numFmtId="0" fontId="78" fillId="0" borderId="23" xfId="0" applyFont="1" applyBorder="1" applyAlignment="1">
      <alignment horizontal="left" vertical="center" indent="2"/>
    </xf>
    <xf numFmtId="0" fontId="79" fillId="0" borderId="23" xfId="0" applyFont="1" applyBorder="1" applyAlignment="1">
      <alignment horizontal="left" vertical="center" indent="2"/>
    </xf>
    <xf numFmtId="0" fontId="80" fillId="0" borderId="22" xfId="0" applyFont="1" applyBorder="1" applyAlignment="1">
      <alignment horizontal="center" vertical="center"/>
    </xf>
    <xf numFmtId="0" fontId="81" fillId="0" borderId="22" xfId="0" applyFont="1" applyBorder="1" applyAlignment="1">
      <alignment horizontal="center" vertical="center"/>
    </xf>
    <xf numFmtId="0" fontId="82" fillId="0" borderId="22" xfId="0" applyFont="1" applyBorder="1" applyAlignment="1">
      <alignment horizontal="center" vertical="center"/>
    </xf>
    <xf numFmtId="0" fontId="82" fillId="0" borderId="23" xfId="0" applyFont="1" applyBorder="1" applyAlignment="1">
      <alignment horizontal="left" vertical="center" indent="2"/>
    </xf>
    <xf numFmtId="0" fontId="80" fillId="0" borderId="24" xfId="0" applyFont="1" applyBorder="1" applyAlignment="1">
      <alignment horizontal="center" vertical="center"/>
    </xf>
    <xf numFmtId="0" fontId="81" fillId="0" borderId="24" xfId="0" applyFont="1" applyBorder="1" applyAlignment="1">
      <alignment horizontal="center" vertical="center"/>
    </xf>
    <xf numFmtId="0" fontId="82" fillId="0" borderId="24" xfId="0" applyFont="1" applyBorder="1" applyAlignment="1">
      <alignment horizontal="center" vertical="center"/>
    </xf>
    <xf numFmtId="0" fontId="82" fillId="0" borderId="25" xfId="0" applyFont="1" applyBorder="1" applyAlignment="1">
      <alignment horizontal="left" vertical="center" indent="2"/>
    </xf>
    <xf numFmtId="0" fontId="83" fillId="16" borderId="2" xfId="0" applyFont="1" applyFill="1" applyBorder="1" applyAlignment="1">
      <alignment horizontal="center" vertical="center"/>
    </xf>
    <xf numFmtId="0" fontId="83" fillId="16" borderId="26" xfId="0" applyFont="1" applyFill="1" applyBorder="1" applyAlignment="1">
      <alignment horizontal="center" vertical="center"/>
    </xf>
    <xf numFmtId="0" fontId="84" fillId="17" borderId="20" xfId="0" applyFont="1" applyFill="1" applyBorder="1">
      <alignment vertical="center"/>
    </xf>
    <xf numFmtId="0" fontId="71" fillId="17" borderId="20" xfId="0" applyFont="1" applyFill="1" applyBorder="1" applyAlignment="1">
      <alignment horizontal="center" vertical="center"/>
    </xf>
    <xf numFmtId="0" fontId="85" fillId="17" borderId="20" xfId="0" applyFont="1" applyFill="1" applyBorder="1" applyAlignment="1">
      <alignment horizontal="center" vertical="center"/>
    </xf>
    <xf numFmtId="0" fontId="72" fillId="17" borderId="20" xfId="0" applyFont="1" applyFill="1" applyBorder="1" applyAlignment="1">
      <alignment horizontal="center" vertical="center"/>
    </xf>
    <xf numFmtId="176" fontId="72" fillId="17" borderId="20" xfId="0" applyNumberFormat="1" applyFont="1" applyFill="1" applyBorder="1" applyAlignment="1">
      <alignment horizontal="left" vertical="center" indent="1"/>
    </xf>
    <xf numFmtId="0" fontId="84" fillId="17" borderId="22" xfId="0" applyFont="1" applyFill="1" applyBorder="1">
      <alignment vertical="center"/>
    </xf>
    <xf numFmtId="0" fontId="71" fillId="17" borderId="22" xfId="0" applyFont="1" applyFill="1" applyBorder="1" applyAlignment="1">
      <alignment horizontal="center" vertical="center"/>
    </xf>
    <xf numFmtId="0" fontId="85" fillId="17" borderId="22" xfId="0" applyFont="1" applyFill="1" applyBorder="1" applyAlignment="1">
      <alignment horizontal="center" vertical="center"/>
    </xf>
    <xf numFmtId="0" fontId="72" fillId="17" borderId="22" xfId="0" applyFont="1" applyFill="1" applyBorder="1" applyAlignment="1">
      <alignment horizontal="center" vertical="center"/>
    </xf>
    <xf numFmtId="176" fontId="72" fillId="17" borderId="22" xfId="0" applyNumberFormat="1" applyFont="1" applyFill="1" applyBorder="1" applyAlignment="1">
      <alignment horizontal="left" vertical="center" indent="1"/>
    </xf>
    <xf numFmtId="0" fontId="86" fillId="17" borderId="22" xfId="0" applyFont="1" applyFill="1" applyBorder="1">
      <alignment vertical="center"/>
    </xf>
    <xf numFmtId="0" fontId="87" fillId="18" borderId="22" xfId="0" applyFont="1" applyFill="1" applyBorder="1" applyAlignment="1">
      <alignment horizontal="center" vertical="center"/>
    </xf>
    <xf numFmtId="0" fontId="88" fillId="17" borderId="22" xfId="0" applyFont="1" applyFill="1" applyBorder="1" applyAlignment="1">
      <alignment horizontal="center" vertical="center"/>
    </xf>
    <xf numFmtId="0" fontId="89" fillId="17" borderId="22" xfId="0" applyFont="1" applyFill="1" applyBorder="1" applyAlignment="1">
      <alignment horizontal="center" vertical="center"/>
    </xf>
    <xf numFmtId="176" fontId="90" fillId="17" borderId="22" xfId="0" applyNumberFormat="1" applyFont="1" applyFill="1" applyBorder="1" applyAlignment="1">
      <alignment horizontal="left" vertical="center" indent="1"/>
    </xf>
    <xf numFmtId="176" fontId="92" fillId="17" borderId="22" xfId="0" applyNumberFormat="1" applyFont="1" applyFill="1" applyBorder="1" applyAlignment="1">
      <alignment horizontal="left" vertical="center" indent="1"/>
    </xf>
    <xf numFmtId="0" fontId="93" fillId="17" borderId="22" xfId="0" applyFont="1" applyFill="1" applyBorder="1" applyAlignment="1">
      <alignment horizontal="center" vertical="center"/>
    </xf>
    <xf numFmtId="0" fontId="94" fillId="17" borderId="22" xfId="0" applyFont="1" applyFill="1" applyBorder="1" applyAlignment="1">
      <alignment horizontal="center" vertical="center"/>
    </xf>
    <xf numFmtId="0" fontId="95" fillId="17" borderId="22" xfId="0" applyFont="1" applyFill="1" applyBorder="1" applyAlignment="1">
      <alignment horizontal="center" vertical="center"/>
    </xf>
    <xf numFmtId="0" fontId="96" fillId="17" borderId="22" xfId="0" applyFont="1" applyFill="1" applyBorder="1" applyAlignment="1">
      <alignment horizontal="center" vertical="center"/>
    </xf>
    <xf numFmtId="0" fontId="81" fillId="17" borderId="22" xfId="0" applyFont="1" applyFill="1" applyBorder="1" applyAlignment="1">
      <alignment horizontal="center" vertical="center"/>
    </xf>
    <xf numFmtId="0" fontId="98" fillId="17" borderId="22" xfId="0" applyFont="1" applyFill="1" applyBorder="1" applyAlignment="1">
      <alignment horizontal="center" vertical="center"/>
    </xf>
    <xf numFmtId="0" fontId="99" fillId="17" borderId="22" xfId="0" applyFont="1" applyFill="1" applyBorder="1" applyAlignment="1">
      <alignment horizontal="center" vertical="center"/>
    </xf>
    <xf numFmtId="0" fontId="77" fillId="17" borderId="22" xfId="0" applyFont="1" applyFill="1" applyBorder="1" applyAlignment="1">
      <alignment horizontal="center" vertical="center"/>
    </xf>
    <xf numFmtId="176" fontId="79" fillId="17" borderId="22" xfId="0" applyNumberFormat="1" applyFont="1" applyFill="1" applyBorder="1" applyAlignment="1">
      <alignment horizontal="left" vertical="center" indent="1"/>
    </xf>
    <xf numFmtId="176" fontId="101" fillId="17" borderId="22" xfId="0" applyNumberFormat="1" applyFont="1" applyFill="1" applyBorder="1" applyAlignment="1">
      <alignment horizontal="left" vertical="center" indent="1"/>
    </xf>
    <xf numFmtId="0" fontId="102" fillId="0" borderId="0" xfId="0" applyFont="1">
      <alignment vertical="center"/>
    </xf>
    <xf numFmtId="0" fontId="103" fillId="17" borderId="22" xfId="0" applyFont="1" applyFill="1" applyBorder="1" applyAlignment="1">
      <alignment horizontal="center" vertical="center"/>
    </xf>
    <xf numFmtId="0" fontId="104" fillId="17" borderId="22" xfId="0" applyFont="1" applyFill="1" applyBorder="1" applyAlignment="1">
      <alignment horizontal="center" vertical="center"/>
    </xf>
    <xf numFmtId="0" fontId="84" fillId="17" borderId="24" xfId="0" applyFont="1" applyFill="1" applyBorder="1">
      <alignment vertical="center"/>
    </xf>
    <xf numFmtId="0" fontId="71" fillId="17" borderId="24" xfId="0" applyFont="1" applyFill="1" applyBorder="1" applyAlignment="1">
      <alignment horizontal="center" vertical="center"/>
    </xf>
    <xf numFmtId="0" fontId="105" fillId="17" borderId="24" xfId="0" applyFont="1" applyFill="1" applyBorder="1" applyAlignment="1">
      <alignment horizontal="center" vertical="center"/>
    </xf>
    <xf numFmtId="0" fontId="106" fillId="17" borderId="22" xfId="0" applyFont="1" applyFill="1" applyBorder="1" applyAlignment="1">
      <alignment horizontal="center" vertical="center"/>
    </xf>
    <xf numFmtId="176" fontId="106" fillId="17" borderId="22" xfId="0" applyNumberFormat="1" applyFont="1" applyFill="1" applyBorder="1" applyAlignment="1">
      <alignment horizontal="left" vertical="center" indent="1"/>
    </xf>
    <xf numFmtId="0" fontId="28" fillId="4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>
      <alignment horizontal="left" vertical="center" wrapText="1"/>
    </xf>
    <xf numFmtId="0" fontId="39" fillId="6" borderId="31" xfId="0" applyFont="1" applyFill="1" applyBorder="1" applyAlignment="1">
      <alignment horizontal="left" vertical="center" wrapText="1" indent="1"/>
    </xf>
    <xf numFmtId="0" fontId="39" fillId="6" borderId="29" xfId="0" applyFont="1" applyFill="1" applyBorder="1" applyAlignment="1">
      <alignment horizontal="left" vertical="center" wrapText="1" indent="1"/>
    </xf>
    <xf numFmtId="0" fontId="39" fillId="6" borderId="29" xfId="0" applyFont="1" applyFill="1" applyBorder="1" applyAlignment="1">
      <alignment horizontal="center" vertical="center" wrapText="1"/>
    </xf>
    <xf numFmtId="0" fontId="39" fillId="6" borderId="32" xfId="0" applyFont="1" applyFill="1" applyBorder="1" applyAlignment="1">
      <alignment horizontal="center" vertical="center" wrapText="1"/>
    </xf>
    <xf numFmtId="0" fontId="27" fillId="5" borderId="33" xfId="0" applyFont="1" applyFill="1" applyBorder="1" applyAlignment="1">
      <alignment horizontal="center" vertical="center" wrapText="1"/>
    </xf>
    <xf numFmtId="0" fontId="28" fillId="5" borderId="28" xfId="0" applyFont="1" applyFill="1" applyBorder="1" applyAlignment="1">
      <alignment horizontal="left" vertical="center" wrapText="1" indent="1"/>
    </xf>
    <xf numFmtId="0" fontId="28" fillId="5" borderId="28" xfId="0" applyFont="1" applyFill="1" applyBorder="1" applyAlignment="1">
      <alignment horizontal="center" vertical="center" wrapText="1"/>
    </xf>
    <xf numFmtId="0" fontId="27" fillId="5" borderId="28" xfId="0" applyFont="1" applyFill="1" applyBorder="1" applyAlignment="1">
      <alignment horizontal="center" vertical="center" wrapText="1"/>
    </xf>
    <xf numFmtId="0" fontId="40" fillId="5" borderId="28" xfId="0" applyFont="1" applyFill="1" applyBorder="1" applyAlignment="1">
      <alignment horizontal="center" vertical="center" wrapText="1"/>
    </xf>
    <xf numFmtId="0" fontId="30" fillId="3" borderId="28" xfId="0" applyFont="1" applyFill="1" applyBorder="1" applyAlignment="1">
      <alignment horizontal="center" vertical="center" wrapText="1"/>
    </xf>
    <xf numFmtId="0" fontId="27" fillId="3" borderId="28" xfId="0" applyFont="1" applyFill="1" applyBorder="1" applyAlignment="1">
      <alignment horizontal="left" vertical="center" wrapText="1" indent="1"/>
    </xf>
    <xf numFmtId="0" fontId="35" fillId="3" borderId="28" xfId="0" applyFont="1" applyFill="1" applyBorder="1" applyAlignment="1">
      <alignment horizontal="left" vertical="center" wrapText="1" indent="1"/>
    </xf>
    <xf numFmtId="0" fontId="35" fillId="3" borderId="34" xfId="0" applyFont="1" applyFill="1" applyBorder="1" applyAlignment="1">
      <alignment horizontal="left" vertical="center" wrapText="1"/>
    </xf>
    <xf numFmtId="0" fontId="107" fillId="3" borderId="17" xfId="0" applyFont="1" applyFill="1" applyBorder="1" applyAlignment="1">
      <alignment horizontal="center" vertical="center"/>
    </xf>
    <xf numFmtId="0" fontId="2" fillId="16" borderId="17" xfId="0" applyFont="1" applyFill="1" applyBorder="1" applyAlignment="1">
      <alignment horizontal="left" vertical="center"/>
    </xf>
    <xf numFmtId="0" fontId="108" fillId="0" borderId="17" xfId="0" applyFont="1" applyBorder="1" applyAlignment="1">
      <alignment horizontal="center" vertical="center"/>
    </xf>
    <xf numFmtId="0" fontId="109" fillId="3" borderId="17" xfId="0" applyFont="1" applyFill="1" applyBorder="1" applyAlignment="1">
      <alignment horizontal="center" vertical="center"/>
    </xf>
    <xf numFmtId="0" fontId="110" fillId="7" borderId="1" xfId="0" applyFont="1" applyFill="1" applyBorder="1" applyAlignment="1">
      <alignment horizontal="center" vertical="center" wrapText="1"/>
    </xf>
    <xf numFmtId="0" fontId="111" fillId="12" borderId="3" xfId="2" applyFont="1" applyFill="1" applyBorder="1" applyAlignment="1">
      <alignment vertical="center"/>
    </xf>
    <xf numFmtId="49" fontId="59" fillId="12" borderId="2" xfId="2" applyNumberFormat="1" applyFont="1" applyFill="1" applyBorder="1" applyAlignment="1">
      <alignment horizontal="center" vertical="center"/>
    </xf>
    <xf numFmtId="0" fontId="108" fillId="3" borderId="17" xfId="0" applyFont="1" applyFill="1" applyBorder="1" applyAlignment="1">
      <alignment horizontal="center" vertical="center"/>
    </xf>
    <xf numFmtId="0" fontId="41" fillId="3" borderId="17" xfId="0" applyFont="1" applyFill="1" applyBorder="1" applyAlignment="1">
      <alignment horizontal="center" vertical="center"/>
    </xf>
    <xf numFmtId="0" fontId="112" fillId="3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15" fillId="3" borderId="13" xfId="1" applyFont="1" applyFill="1" applyBorder="1" applyAlignment="1">
      <alignment horizontal="left" vertical="top" wrapText="1" shrinkToFit="1" readingOrder="1"/>
    </xf>
    <xf numFmtId="0" fontId="15" fillId="3" borderId="15" xfId="1" applyFont="1" applyFill="1" applyBorder="1" applyAlignment="1">
      <alignment horizontal="left" vertical="top" wrapText="1" shrinkToFit="1" readingOrder="1"/>
    </xf>
    <xf numFmtId="0" fontId="15" fillId="3" borderId="16" xfId="1" applyFont="1" applyFill="1" applyBorder="1" applyAlignment="1">
      <alignment horizontal="left" vertical="top" wrapText="1" shrinkToFit="1" readingOrder="1"/>
    </xf>
    <xf numFmtId="0" fontId="3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13" fillId="16" borderId="0" xfId="0" applyFont="1" applyFill="1" applyAlignment="1">
      <alignment horizontal="centerContinuous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center" vertical="center"/>
    </xf>
    <xf numFmtId="0" fontId="113" fillId="3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horizontal="centerContinuous" vertical="center"/>
    </xf>
    <xf numFmtId="0" fontId="114" fillId="0" borderId="0" xfId="0" applyFont="1" applyAlignment="1">
      <alignment horizontal="center" vertical="center"/>
    </xf>
  </cellXfs>
  <cellStyles count="5">
    <cellStyle name="一般" xfId="0" builtinId="0"/>
    <cellStyle name="一般 2" xfId="3" xr:uid="{89D05BB6-898F-4354-A18C-F310CD3EC1CB}"/>
    <cellStyle name="一般 3" xfId="1" xr:uid="{B62DB152-57AA-477E-967C-837BB6583EE2}"/>
    <cellStyle name="一般 3 2" xfId="2" xr:uid="{CE4F393E-6CD3-44B3-B8E1-9D9B528E7A9A}"/>
    <cellStyle name="超連結" xfId="4" builtinId="8"/>
  </cellStyles>
  <dxfs count="140"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color rgb="FF7030A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Noto Serif TC Medium"/>
        <family val="1"/>
        <charset val="136"/>
        <scheme val="none"/>
      </font>
      <numFmt numFmtId="30" formatCode="@"/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fill>
        <patternFill patternType="solid">
          <fgColor rgb="FF000000"/>
          <bgColor rgb="FFD8E4B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Iansui 094"/>
        <family val="3"/>
        <charset val="136"/>
        <scheme val="none"/>
      </font>
      <numFmt numFmtId="0" formatCode="General"/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Iansui 094"/>
        <family val="3"/>
        <charset val="136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Iansui 094"/>
        <family val="3"/>
        <charset val="136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Noto Sans TC"/>
        <family val="2"/>
        <charset val="136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Segoe UI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Segoe UI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1F2328"/>
        <name val="吳守禮細明台語注音"/>
        <family val="1"/>
        <charset val="136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Noto Sans TC"/>
        <family val="2"/>
        <charset val="136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Noto Sans TC"/>
        <family val="2"/>
        <charset val="136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Noto Sans TC"/>
        <family val="2"/>
        <charset val="136"/>
        <scheme val="none"/>
      </font>
      <fill>
        <patternFill patternType="solid">
          <fgColor indexed="64"/>
          <bgColor rgb="FFF6F8FA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1F2328"/>
        <name val="Segoe UI"/>
        <family val="2"/>
        <scheme val="none"/>
      </font>
      <fill>
        <patternFill patternType="solid">
          <fgColor indexed="64"/>
          <bgColor rgb="FFF6F8FA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3" tint="0.249977111117893"/>
        <name val="Noto Serif TC Medium"/>
        <family val="1"/>
        <charset val="136"/>
        <scheme val="none"/>
      </font>
      <fill>
        <patternFill patternType="solid">
          <fgColor indexed="64"/>
          <bgColor theme="7" tint="0.59999389629810485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haris SIL"/>
        <scheme val="none"/>
      </font>
      <numFmt numFmtId="176" formatCode="General;;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haris SI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haris SI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2" tint="-9.9978637043366805E-2"/>
        <name val="Noto Sans TC Medium"/>
        <family val="2"/>
        <charset val="136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字咍源流明體 台羅方音 B"/>
        <family val="1"/>
        <charset val="136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bottom style="thin">
          <color theme="0" tint="-0.24994659260841701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4"/>
        <name val="Noto Sans TC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2" tint="-9.9978637043366805E-2"/>
        <name val="Charis SI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outline="0">
        <left style="thin">
          <color theme="0" tint="-0.2499465926084170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字咍源流明體 台羅方音 B"/>
        <family val="1"/>
        <charset val="136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字咍源流明體 台羅方音 B"/>
        <family val="1"/>
        <charset val="136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Noto Sans TC Black"/>
        <family val="2"/>
        <charset val="136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0/07/relationships/rdRichValueWebImage" Target="richData/rdRichValueWebImag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alanjui.github.io/Blogger/assets/images/keys/key_r.png?ver=$H$1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alanjui.github.io/Blogger/assets/images/keys/key_l.png?ver=$H$1" TargetMode="External"/><Relationship Id="rId63" Type="http://schemas.openxmlformats.org/officeDocument/2006/relationships/hyperlink" Target="https://alanjui.github.io/Blogger/assets/images/keys/key_g.png?ver=$H$1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alanjui.github.io/Blogger/assets/images/keys/key_l.png" TargetMode="External"/><Relationship Id="rId16" Type="http://schemas.openxmlformats.org/officeDocument/2006/relationships/image" Target="../media/image8.png"/><Relationship Id="rId11" Type="http://schemas.openxmlformats.org/officeDocument/2006/relationships/hyperlink" Target="https://alanjui.github.io/Blogger/assets/images/keys/key_s.png?ver=$H$1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alanjui.github.io/Blogger/assets/images/keys/key_j.png?ver=$H$1" TargetMode="External"/><Relationship Id="rId53" Type="http://schemas.openxmlformats.org/officeDocument/2006/relationships/hyperlink" Target="https://alanjui.github.io/Blogger/assets/images/keys/key_semicolon.png?ver=$H$1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alanjui.github.io/Blogger/assets/images/keys/key_lbracket.png?ver=$H$1" TargetMode="External"/><Relationship Id="rId102" Type="http://schemas.openxmlformats.org/officeDocument/2006/relationships/hyperlink" Target="https://alanjui.github.io/Blogger/assets/images/keys/key_j.png" TargetMode="External"/><Relationship Id="rId5" Type="http://schemas.openxmlformats.org/officeDocument/2006/relationships/hyperlink" Target="https://alanjui.github.io/Blogger/assets/images/keys/key_a.png?ver=$H$1" TargetMode="External"/><Relationship Id="rId90" Type="http://schemas.openxmlformats.org/officeDocument/2006/relationships/hyperlink" Target="https://alanjui.github.io/Blogger/assets/images/keys/key_i.png" TargetMode="External"/><Relationship Id="rId95" Type="http://schemas.openxmlformats.org/officeDocument/2006/relationships/hyperlink" Target="https://alanjui.github.io/Blogger/assets/images/keys/key_s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alanjui.github.io/Blogger/assets/images/keys/key_y.png?ver=$H$1" TargetMode="External"/><Relationship Id="rId43" Type="http://schemas.openxmlformats.org/officeDocument/2006/relationships/hyperlink" Target="https://alanjui.github.io/Blogger/assets/images/keys/key_k.png?ver=$H$1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alanjui.github.io/Blogger/assets/images/keys/key_quote.png?ver=$H$1" TargetMode="External"/><Relationship Id="rId80" Type="http://schemas.openxmlformats.org/officeDocument/2006/relationships/image" Target="../media/image40.png"/><Relationship Id="rId85" Type="http://schemas.openxmlformats.org/officeDocument/2006/relationships/hyperlink" Target="https://alanjui.github.io/Blogger/assets/images/keys/key_equal.png?ver=$H$1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alanjui.github.io/Blogger/assets/images/keys/key_d.png?ver=$H$1" TargetMode="External"/><Relationship Id="rId25" Type="http://schemas.openxmlformats.org/officeDocument/2006/relationships/hyperlink" Target="https://alanjui.github.io/Blogger/assets/images/keys/key_v.png?ver=$H$1" TargetMode="External"/><Relationship Id="rId33" Type="http://schemas.openxmlformats.org/officeDocument/2006/relationships/hyperlink" Target="https://alanjui.github.io/Blogger/assets/images/keys/key_8.png?ver=$H$1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alanjui.github.io/Blogger/assets/images/keys/key_o.png?ver=$H$1" TargetMode="External"/><Relationship Id="rId67" Type="http://schemas.openxmlformats.org/officeDocument/2006/relationships/hyperlink" Target="https://alanjui.github.io/Blogger/assets/images/keys/key_z.png?ver=$H$1" TargetMode="External"/><Relationship Id="rId103" Type="http://schemas.openxmlformats.org/officeDocument/2006/relationships/hyperlink" Target="https://alanjui.github.io/Blogger/assets/images/keys/key_m.png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alanjui.github.io/Blogger/assets/images/keys/key_i.png?ver=$H$1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alanjui.github.io/Blogger/assets/images/keys/key_4.png?ver=$H$1" TargetMode="External"/><Relationship Id="rId83" Type="http://schemas.openxmlformats.org/officeDocument/2006/relationships/hyperlink" Target="https://alanjui.github.io/Blogger/assets/images/keys/key_7.png?ver=$H$1" TargetMode="External"/><Relationship Id="rId88" Type="http://schemas.openxmlformats.org/officeDocument/2006/relationships/image" Target="../media/image44.png"/><Relationship Id="rId91" Type="http://schemas.openxmlformats.org/officeDocument/2006/relationships/hyperlink" Target="https://alanjui.github.io/Blogger/assets/images/keys/key_a.png" TargetMode="External"/><Relationship Id="rId96" Type="http://schemas.openxmlformats.org/officeDocument/2006/relationships/hyperlink" Target="https://alanjui.github.io/Blogger/assets/images/keys/key_u.png" TargetMode="External"/><Relationship Id="rId1" Type="http://schemas.openxmlformats.org/officeDocument/2006/relationships/hyperlink" Target="https://alanjui.github.io/Blogger/assets/images/keys/key_1.png?ver=$H$1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alanjui.github.io/Blogger/assets/images/keys/key_e.png?ver=$H$1" TargetMode="External"/><Relationship Id="rId23" Type="http://schemas.openxmlformats.org/officeDocument/2006/relationships/hyperlink" Target="https://alanjui.github.io/Blogger/assets/images/keys/key_f.png?ver=$H$1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alanjui.github.io/Blogger/assets/images/keys/key_0.png?ver=$H$1" TargetMode="External"/><Relationship Id="rId57" Type="http://schemas.openxmlformats.org/officeDocument/2006/relationships/hyperlink" Target="https://alanjui.github.io/Blogger/assets/images/keys/key_m.png?ver=$H$1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alanjui.github.io/Blogger/assets/images/keys/key_n.png?ver=$H$1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alanjui.github.io/Blogger/assets/images/keys/key_b.png?ver=$H$1" TargetMode="External"/><Relationship Id="rId73" Type="http://schemas.openxmlformats.org/officeDocument/2006/relationships/hyperlink" Target="https://alanjui.github.io/Blogger/assets/images/keys/key_3.png?ver=$H$1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alanjui.github.io/Blogger/assets/images/keys/key_rbracket.png?ver=$H$1" TargetMode="External"/><Relationship Id="rId86" Type="http://schemas.openxmlformats.org/officeDocument/2006/relationships/image" Target="../media/image43.png"/><Relationship Id="rId94" Type="http://schemas.openxmlformats.org/officeDocument/2006/relationships/hyperlink" Target="https://alanjui.github.io/Blogger/assets/images/keys/key_t.png" TargetMode="External"/><Relationship Id="rId99" Type="http://schemas.openxmlformats.org/officeDocument/2006/relationships/hyperlink" Target="https://alanjui.github.io/Blogger/assets/images/keys/key_p.png" TargetMode="External"/><Relationship Id="rId101" Type="http://schemas.openxmlformats.org/officeDocument/2006/relationships/hyperlink" Target="https://alanjui.github.io/Blogger/assets/images/keys/key_b.png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alanjui.github.io/Blogger/assets/images/keys/key_w.png?ver=$H$1" TargetMode="External"/><Relationship Id="rId13" Type="http://schemas.openxmlformats.org/officeDocument/2006/relationships/hyperlink" Target="https://alanjui.github.io/Blogger/assets/images/keys/key_x.png?ver=$H$1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alanjui.github.io/Blogger/assets/images/keys/key_comma.png?ver=$H$1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alanjui.github.io/Blogger/assets/images/keys/key_slash.png?ver=$H$1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alanjui.github.io/Blogger/assets/images/keys/key_o.png" TargetMode="External"/><Relationship Id="rId7" Type="http://schemas.openxmlformats.org/officeDocument/2006/relationships/hyperlink" Target="https://alanjui.github.io/Blogger/assets/images/keys/key_2.png?ver=$H$1" TargetMode="External"/><Relationship Id="rId71" Type="http://schemas.openxmlformats.org/officeDocument/2006/relationships/hyperlink" Target="https://alanjui.github.io/Blogger/assets/images/keys/key_5.png?ver=$H$1" TargetMode="External"/><Relationship Id="rId92" Type="http://schemas.openxmlformats.org/officeDocument/2006/relationships/hyperlink" Target="https://alanjui.github.io/Blogger/assets/images/keys/key_n.png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alanjui.github.io/Blogger/assets/images/keys/key_h.png?ver=$H$1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alanjui.github.io/Blogger/assets/images/keys/key_9.png?ver=$H$1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alanjui.github.io/Blogger/assets/images/keys/key_minus.png?ver=$H$1" TargetMode="External"/><Relationship Id="rId61" Type="http://schemas.openxmlformats.org/officeDocument/2006/relationships/hyperlink" Target="https://alanjui.github.io/Blogger/assets/images/keys/key_t.png?ver=$H$1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alanjui.github.io/Blogger/assets/images/keys/key_c.png?ver=$H$1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alanjui.github.io/Blogger/assets/images/keys/key_u.png?ver=$H$1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alanjui.github.io/Blogger/assets/images/keys/key_6.png?ver=$H$1" TargetMode="External"/><Relationship Id="rId100" Type="http://schemas.openxmlformats.org/officeDocument/2006/relationships/hyperlink" Target="https://alanjui.github.io/Blogger/assets/images/keys/key_k.png" TargetMode="External"/><Relationship Id="rId8" Type="http://schemas.openxmlformats.org/officeDocument/2006/relationships/image" Target="../media/image4.png"/><Relationship Id="rId51" Type="http://schemas.openxmlformats.org/officeDocument/2006/relationships/hyperlink" Target="https://alanjui.github.io/Blogger/assets/images/keys/key_p.png?ver=$H$1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alanjui.github.io/Blogger/assets/images/keys/key_g.png" TargetMode="External"/><Relationship Id="rId98" Type="http://schemas.openxmlformats.org/officeDocument/2006/relationships/hyperlink" Target="https://alanjui.github.io/Blogger/assets/images/keys/key_h.png" TargetMode="External"/><Relationship Id="rId3" Type="http://schemas.openxmlformats.org/officeDocument/2006/relationships/hyperlink" Target="https://alanjui.github.io/Blogger/assets/images/keys/key_q.png?ver=$H$1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48"/>
  </webImageSrd>
  <webImageSrd>
    <address r:id="rId90"/>
    <blip r:id="rId42"/>
  </webImageSrd>
  <webImageSrd>
    <address r:id="rId91"/>
    <blip r:id="rId6"/>
  </webImageSrd>
  <webImageSrd>
    <address r:id="rId92"/>
    <blip r:id="rId32"/>
  </webImageSrd>
  <webImageSrd>
    <address r:id="rId93"/>
    <blip r:id="rId64"/>
  </webImageSrd>
  <webImageSrd>
    <address r:id="rId94"/>
    <blip r:id="rId62"/>
  </webImageSrd>
  <webImageSrd>
    <address r:id="rId95"/>
    <blip r:id="rId12"/>
  </webImageSrd>
  <webImageSrd>
    <address r:id="rId96"/>
    <blip r:id="rId36"/>
  </webImageSrd>
  <webImageSrd>
    <address r:id="rId97"/>
    <blip r:id="rId60"/>
  </webImageSrd>
  <webImageSrd>
    <address r:id="rId98"/>
    <blip r:id="rId30"/>
  </webImageSrd>
  <webImageSrd>
    <address r:id="rId99"/>
    <blip r:id="rId52"/>
  </webImageSrd>
  <webImageSrd>
    <address r:id="rId100"/>
    <blip r:id="rId44"/>
  </webImageSrd>
  <webImageSrd>
    <address r:id="rId101"/>
    <blip r:id="rId66"/>
  </webImageSrd>
  <webImageSrd>
    <address r:id="rId102"/>
    <blip r:id="rId38"/>
  </webImageSrd>
  <webImageSrd>
    <address r:id="rId103"/>
    <blip r:id="rId58"/>
  </webImageSrd>
</webImagesSrd>
</file>

<file path=xl/richData/rdrichvalue.xml><?xml version="1.0" encoding="utf-8"?>
<rvData xmlns="http://schemas.microsoft.com/office/spreadsheetml/2017/richdata" count="59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6CCDD-7AC2-439D-984C-0E69B3727BAA}" name="十五音聲母表" displayName="十五音聲母表" ref="A1:N23" totalsRowShown="0" headerRowDxfId="139" dataDxfId="137" headerRowBorderDxfId="138" tableBorderDxfId="136" totalsRowBorderDxfId="135">
  <autoFilter ref="A1:N23" xr:uid="{D4D53CAA-1AC5-435B-8EFA-F8A8BD117A7E}"/>
  <sortState xmlns:xlrd2="http://schemas.microsoft.com/office/spreadsheetml/2017/richdata2" ref="A2:N23">
    <sortCondition ref="A22:A23"/>
  </sortState>
  <tableColumns count="14">
    <tableColumn id="1" xr3:uid="{50D2CE65-8452-4D3E-A746-474938828DC3}" name="序號" dataDxfId="134"/>
    <tableColumn id="13" xr3:uid="{1511B7CF-AB46-495E-B133-E715F2325308}" name="音序" dataDxfId="133"/>
    <tableColumn id="2" xr3:uid="{D0C794D5-57AD-4A31-B9CA-EFC548FBA2E0}" name="漢字例" dataDxfId="132"/>
    <tableColumn id="3" xr3:uid="{26B20C20-F37A-4BB4-9E1D-BCE1CE373168}" name="十五音" dataDxfId="131"/>
    <tableColumn id="14" xr3:uid="{E4D970C2-58E9-4747-B01F-451A9A714FC5}" name="十八音" dataDxfId="130"/>
    <tableColumn id="5" xr3:uid="{2CD26FB5-3972-4BAD-8A86-DF252FF037E6}" name="國際音標" dataDxfId="129"/>
    <tableColumn id="4" xr3:uid="{E874F004-77D8-441F-856B-EBC18E486B03}" name="台羅拼音" dataDxfId="128"/>
    <tableColumn id="7" xr3:uid="{EC4A109C-925B-4D07-912B-293F34249544}" name="台語音標" dataDxfId="127"/>
    <tableColumn id="8" xr3:uid="{19491A4F-62B5-4E1E-A722-4FB01CC7A38A}" name="白話字" dataDxfId="126"/>
    <tableColumn id="9" xr3:uid="{7275DC21-2A0E-461C-8393-58FC14B67A06}" name="閩拼方案" dataDxfId="125"/>
    <tableColumn id="10" xr3:uid="{D9849189-ABE5-45F1-B756-9B64E4406CB3}" name="注音二式" dataDxfId="124"/>
    <tableColumn id="6" xr3:uid="{4DE55DB1-6813-4123-A182-2EF5CC053CA3}" name="注音二式代" dataDxfId="123"/>
    <tableColumn id="11" xr3:uid="{197BB92F-D2AE-41A6-83E4-0092B3EB9D3D}" name="方音符號" dataDxfId="122"/>
    <tableColumn id="12" xr3:uid="{4191533C-79C1-4D05-9A59-EA2850C1A4F4}" name="台語注音" dataDxfId="1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9BD7D9-C247-4514-8A27-1A0DC14386AE}" name="十五音韻母表" displayName="十五音韻母表" ref="A1:M101" totalsRowShown="0" headerRowDxfId="120" dataDxfId="118" headerRowBorderDxfId="119" tableBorderDxfId="117">
  <autoFilter ref="A1:M101" xr:uid="{23E007DD-5182-4B78-80DA-A6AB6CA14806}"/>
  <tableColumns count="13">
    <tableColumn id="1" xr3:uid="{C147C3EE-B9CC-4759-8F8B-682ACE54543A}" name="序號" dataDxfId="116"/>
    <tableColumn id="5" xr3:uid="{862CB7E3-E818-4B37-9AF0-2F0B616E6CC8}" name="韻序" dataDxfId="115">
      <calculatedColumnFormula xml:space="preserve"> IF(MOD(十五音韻母表[[#This Row],[序號]],2)=0, 十五音韻母表[[#This Row],[序號]]/2, ROUNDUP(十五音韻母表[[#This Row],[序號]]/2,0))</calculatedColumnFormula>
    </tableColumn>
    <tableColumn id="2" xr3:uid="{164052BF-FDE8-4644-B527-9436D5E95687}" name="漢字例" dataDxfId="114"/>
    <tableColumn id="3" xr3:uid="{D952A1BA-47C8-41D8-AD05-E4F5AFCB96C3}" name="十五音" dataDxfId="113"/>
    <tableColumn id="6" xr3:uid="{A14C904A-FB05-41C0-A7FC-862363E5D3A6}" name="國際音標" dataDxfId="112"/>
    <tableColumn id="7" xr3:uid="{59A2A246-6F79-4139-9571-2965B709CD26}" name="國際音標2" dataDxfId="111"/>
    <tableColumn id="4" xr3:uid="{77BE3504-2DDE-4F26-9C7E-A60365818DA6}" name="台羅拼音" dataDxfId="110"/>
    <tableColumn id="8" xr3:uid="{DBCBC190-BE51-4F98-AB47-209D8F20209D}" name="台語音標" dataDxfId="109"/>
    <tableColumn id="9" xr3:uid="{7E790F4D-14E4-4C2D-8A17-C6347AC410A7}" name="白話字" dataDxfId="108"/>
    <tableColumn id="10" xr3:uid="{8EAB4487-1B0E-478E-88C9-3E9A768918C5}" name="閩拼方案" dataDxfId="107"/>
    <tableColumn id="11" xr3:uid="{EC9EA614-E947-49E7-8D38-2C72BD85BD83}" name="注音二式" dataDxfId="106"/>
    <tableColumn id="12" xr3:uid="{9F1CADBE-2C88-4A7F-8264-6A79462871B6}" name="方音符號" dataDxfId="105"/>
    <tableColumn id="13" xr3:uid="{D50E2C5B-FBF4-422B-9D56-870169BA7020}" name="台語注音" dataDxfId="10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C00DF3-C49C-4D12-8CAE-B0D98818FC1A}" name="音調表" displayName="音調表" ref="B2:P9" totalsRowShown="0" headerRowDxfId="103" headerRowBorderDxfId="102" tableBorderDxfId="101" totalsRowBorderDxfId="100">
  <autoFilter ref="B2:P9" xr:uid="{B0C00DF3-C49C-4D12-8CAE-B0D98818FC1A}"/>
  <tableColumns count="15">
    <tableColumn id="1" xr3:uid="{B49D01BF-159A-405A-B092-42964E0177CF}" name="序號" dataDxfId="99"/>
    <tableColumn id="2" xr3:uid="{ECE40EF4-F685-47B8-8E21-E8F9B318A4D4}" name="W聲調名" dataDxfId="98"/>
    <tableColumn id="3" xr3:uid="{C0466B05-1615-4D9A-B6C3-C430DB1C70DE}" name="四聲八調" dataDxfId="97"/>
    <tableColumn id="4" xr3:uid="{287B9CFC-D8CF-4B28-931E-F1F28D40DFE1}" name="八音調號" dataDxfId="96"/>
    <tableColumn id="5" xr3:uid="{0CDD1CF9-E766-4DCE-8D94-32DD7A293601}" name="台羅調號" dataDxfId="95"/>
    <tableColumn id="6" xr3:uid="{0926DEB6-9C06-4F0A-AAAA-ADCFAA66419B}" name="閩拼調號" dataDxfId="94"/>
    <tableColumn id="7" xr3:uid="{076FC53F-6A4F-4258-BE2D-6BA209634188}" name="羅馬拼音聲調符號"/>
    <tableColumn id="8" xr3:uid="{919533F7-84A9-4958-AEE1-9949FA7E24EA}" name="羅馬拼音聲調按鍵" dataDxfId="93"/>
    <tableColumn id="9" xr3:uid="{05DBA3D8-1971-4879-86CD-A8CC08F224CD}" name="方音符號聲調符號" dataDxfId="92"/>
    <tableColumn id="10" xr3:uid="{2DB24822-A4B7-42F0-AFFB-398C832791A9}" name="方音符號聲調按鍵"/>
    <tableColumn id="11" xr3:uid="{E708131D-957E-4E30-B4CA-1E92AD2EE4E8}" name="漢字" dataDxfId="91"/>
    <tableColumn id="12" xr3:uid="{8964CE55-1608-434F-AFD1-FA7642CE7491}" name="台語音標" dataDxfId="90"/>
    <tableColumn id="13" xr3:uid="{6A29B501-24BA-4467-838C-420D437C64E4}" name="按鍵輸入" dataDxfId="89"/>
    <tableColumn id="14" xr3:uid="{694EE9BD-6105-42B9-950A-A6D8331372AA}" name="方音符號"/>
    <tableColumn id="15" xr3:uid="{612F4316-01BC-4190-9842-07C0F18810CD}" name="按鍵輸入2" dataDxfId="8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88A712-C63B-4FC5-80F5-131690BB4CC0}" name="按鍵位置表" displayName="按鍵位置表" ref="B2:K63" totalsRowShown="0" tableBorderDxfId="87">
  <autoFilter ref="B2:K63" xr:uid="{8788A712-C63B-4FC5-80F5-131690BB4CC0}"/>
  <tableColumns count="10">
    <tableColumn id="1" xr3:uid="{04BB5769-B9FB-43FA-9EEC-B87DF422D123}" name="序號" dataDxfId="86" dataCellStyle="一般 3 2"/>
    <tableColumn id="2" xr3:uid="{6B7CB5B1-520C-4E24-840A-AB90FEFABC0E}" name="方音符號" dataDxfId="85" dataCellStyle="一般 3 2"/>
    <tableColumn id="10" xr3:uid="{0D7E1669-8EE0-4730-8665-DCF107F6DD21}" name="方音按鍵" dataDxfId="84" dataCellStyle="一般 3 2"/>
    <tableColumn id="9" xr3:uid="{53BC8F5B-CB17-4183-8E24-F6AA1EAF2678}" name="方音符號標籤" dataDxfId="83" dataCellStyle="一般 3 2">
      <calculatedColumnFormula xml:space="preserve"> _xlfn.CONCAT(按鍵位置表[[#This Row],[鍵盤按鍵]], " [",按鍵位置表[[#This Row],[方音符號]], "]")</calculatedColumnFormula>
    </tableColumn>
    <tableColumn id="3" xr3:uid="{1F0B3DF3-DAB0-42E8-8A90-3D801CF12E25}" name="台羅拼音" dataDxfId="82" dataCellStyle="一般 3 2"/>
    <tableColumn id="4" xr3:uid="{D35666FC-3EC5-4F0C-AFEB-32E961A9051D}" name="鍵盤按鍵" dataDxfId="81" dataCellStyle="一般 2"/>
    <tableColumn id="5" xr3:uid="{A4A82EB5-AD2D-4CE9-A8E4-A3146D651236}" name="按鍵位置" dataDxfId="80" dataCellStyle="一般 2"/>
    <tableColumn id="6" xr3:uid="{DB269937-1F14-43A8-9D50-77958ABF3E18}" name="Note"/>
    <tableColumn id="8" xr3:uid="{167EA6BB-E40F-44D8-972E-2AEB2BEC83FB}" name="Pict URL" dataDxfId="79">
      <calculatedColumnFormula>_xlfn.CONCAT(URL, H3, ".png", "?ver=$H$1")</calculatedColumnFormula>
    </tableColumn>
    <tableColumn id="7" xr3:uid="{4D89FD40-5933-4200-81EF-9FC165B664D9}" name="Pict" dataDxfId="78">
      <calculatedColumnFormula xml:space="preserve"> IFERROR( _xlfn.IMAGE(按鍵位置表[[#This Row],[Pict URL]]),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1D783C-B8EF-43B2-A50F-3BE701820E02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lanjui.github.io/Blogger/assets/images/keys/key_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alanjui.github.io/Blogger/assets/images/keys/key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4018-1C06-4DC5-8EF0-B7AD93D7B1B5}">
  <dimension ref="B1:AP1953"/>
  <sheetViews>
    <sheetView showGridLines="0" zoomScale="70" zoomScaleNormal="70" workbookViewId="0">
      <selection activeCell="D16" sqref="D16"/>
    </sheetView>
  </sheetViews>
  <sheetFormatPr defaultRowHeight="114" outlineLevelCol="1"/>
  <cols>
    <col min="1" max="1" width="2.75" style="1" customWidth="1"/>
    <col min="2" max="2" width="15.875" style="1" customWidth="1"/>
    <col min="3" max="5" width="17" style="64" customWidth="1"/>
    <col min="6" max="14" width="20" style="1" customWidth="1" outlineLevel="1"/>
    <col min="15" max="24" width="10.625" style="1" customWidth="1" outlineLevel="1"/>
    <col min="25" max="25" width="9" style="1"/>
    <col min="26" max="32" width="20" style="1" customWidth="1" outlineLevel="1"/>
    <col min="33" max="42" width="10.625" style="1" customWidth="1" outlineLevel="1"/>
    <col min="43" max="16384" width="9" style="1"/>
  </cols>
  <sheetData>
    <row r="1" spans="2:42" s="71" customFormat="1" ht="30">
      <c r="B1" s="71" t="s">
        <v>283</v>
      </c>
      <c r="C1" s="72" t="s">
        <v>324</v>
      </c>
      <c r="D1" s="72"/>
      <c r="E1" s="72"/>
      <c r="K1" s="71" t="s">
        <v>1022</v>
      </c>
      <c r="L1" s="71" t="s">
        <v>1025</v>
      </c>
      <c r="Z1" s="71" t="s">
        <v>1023</v>
      </c>
      <c r="AC1" s="71" t="s">
        <v>469</v>
      </c>
      <c r="AE1" s="71" t="s">
        <v>1022</v>
      </c>
    </row>
    <row r="2" spans="2:42" s="71" customFormat="1" ht="30">
      <c r="C2" s="72"/>
      <c r="D2" s="72"/>
      <c r="E2" s="72"/>
      <c r="F2" s="222" t="s">
        <v>255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Z2" s="225" t="s">
        <v>438</v>
      </c>
      <c r="AA2" s="226"/>
      <c r="AB2" s="226"/>
      <c r="AC2" s="226"/>
      <c r="AD2" s="226"/>
      <c r="AE2" s="226"/>
      <c r="AF2" s="226"/>
      <c r="AG2" s="226"/>
      <c r="AH2" s="226"/>
      <c r="AI2" s="225"/>
      <c r="AJ2" s="225"/>
      <c r="AK2" s="225"/>
      <c r="AL2" s="225"/>
      <c r="AM2" s="225"/>
      <c r="AN2" s="225"/>
      <c r="AO2" s="225"/>
      <c r="AP2" s="225"/>
    </row>
    <row r="3" spans="2:42" ht="21.75" customHeight="1">
      <c r="C3" s="63"/>
      <c r="D3" s="63"/>
      <c r="E3" s="63"/>
    </row>
    <row r="4" spans="2:42" ht="39">
      <c r="B4" s="210" t="s">
        <v>4</v>
      </c>
      <c r="C4" s="210" t="s">
        <v>285</v>
      </c>
      <c r="D4" s="209" t="s">
        <v>255</v>
      </c>
      <c r="E4" s="209" t="s">
        <v>1035</v>
      </c>
      <c r="F4" s="210" t="s">
        <v>8</v>
      </c>
      <c r="G4" s="210" t="s">
        <v>484</v>
      </c>
      <c r="H4" s="210" t="s">
        <v>1005</v>
      </c>
      <c r="I4" s="210" t="s">
        <v>1028</v>
      </c>
      <c r="J4" s="210" t="s">
        <v>1029</v>
      </c>
      <c r="K4" s="210" t="s">
        <v>283</v>
      </c>
      <c r="L4" s="210" t="s">
        <v>1021</v>
      </c>
      <c r="M4" s="209" t="s">
        <v>1024</v>
      </c>
      <c r="N4" s="209" t="s">
        <v>1038</v>
      </c>
      <c r="O4" s="210" t="s">
        <v>1014</v>
      </c>
      <c r="P4" s="209" t="s">
        <v>1015</v>
      </c>
      <c r="Q4" s="210" t="s">
        <v>34</v>
      </c>
      <c r="R4" s="210"/>
      <c r="S4" s="210"/>
      <c r="T4" s="210"/>
      <c r="U4" s="210"/>
      <c r="V4" s="210"/>
      <c r="W4" s="210"/>
      <c r="X4" s="210"/>
      <c r="Z4" s="210" t="s">
        <v>8</v>
      </c>
      <c r="AA4" s="210" t="s">
        <v>484</v>
      </c>
      <c r="AB4" s="210" t="s">
        <v>1021</v>
      </c>
      <c r="AC4" s="210" t="s">
        <v>1005</v>
      </c>
      <c r="AD4" s="210" t="s">
        <v>283</v>
      </c>
      <c r="AE4" s="210" t="s">
        <v>1016</v>
      </c>
      <c r="AF4" s="209" t="s">
        <v>1024</v>
      </c>
      <c r="AG4" s="210" t="s">
        <v>1014</v>
      </c>
      <c r="AH4" s="209" t="s">
        <v>1015</v>
      </c>
      <c r="AI4" s="210" t="s">
        <v>34</v>
      </c>
      <c r="AJ4" s="210"/>
      <c r="AK4" s="210"/>
      <c r="AL4" s="210"/>
      <c r="AM4" s="210"/>
      <c r="AN4" s="210"/>
      <c r="AO4" s="210"/>
      <c r="AP4" s="210"/>
    </row>
    <row r="5" spans="2:42" s="2" customFormat="1" ht="30"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09"/>
      <c r="Q5" s="65">
        <v>1</v>
      </c>
      <c r="R5" s="65">
        <v>2</v>
      </c>
      <c r="S5" s="65">
        <v>3</v>
      </c>
      <c r="T5" s="65">
        <v>4</v>
      </c>
      <c r="U5" s="65">
        <v>5</v>
      </c>
      <c r="V5" s="65">
        <v>6</v>
      </c>
      <c r="W5" s="65">
        <v>7</v>
      </c>
      <c r="X5" s="65">
        <v>8</v>
      </c>
      <c r="Z5" s="210"/>
      <c r="AA5" s="210"/>
      <c r="AB5" s="210"/>
      <c r="AC5" s="210"/>
      <c r="AD5" s="210"/>
      <c r="AE5" s="210"/>
      <c r="AF5" s="210"/>
      <c r="AG5" s="210"/>
      <c r="AH5" s="209"/>
      <c r="AI5" s="65">
        <v>1</v>
      </c>
      <c r="AJ5" s="65">
        <v>2</v>
      </c>
      <c r="AK5" s="65">
        <v>3</v>
      </c>
      <c r="AL5" s="65">
        <v>4</v>
      </c>
      <c r="AM5" s="65">
        <v>5</v>
      </c>
      <c r="AN5" s="65">
        <v>6</v>
      </c>
      <c r="AO5" s="65">
        <v>7</v>
      </c>
      <c r="AP5" s="65">
        <v>8</v>
      </c>
    </row>
    <row r="6" spans="2:42" ht="77.25">
      <c r="B6" s="201" t="s">
        <v>1033</v>
      </c>
      <c r="C6" s="67" t="s">
        <v>1034</v>
      </c>
      <c r="D6" s="66" t="str">
        <f t="shared" ref="D6:D7" si="0" xml:space="preserve"> IF(LEFT($L6)="Ø",SUBSTITUTE($L6, "Ø", ""), $L6)</f>
        <v>ㄗㄜˊ</v>
      </c>
      <c r="E6" s="66" t="str">
        <f xml:space="preserve"> _xlfn.CONCAT(AD6,AA6,AC6)</f>
        <v>tso5</v>
      </c>
      <c r="F6" s="200" t="str">
        <f xml:space="preserve"> IF($C6="", "",  IF(OR($H6=4,$H6=8), _xlfn.CONCAT(LEFT($C6),"（促）"), _xlfn.CONCAT(LEFT($C6),"（舒）")))</f>
        <v>高（舒）</v>
      </c>
      <c r="G6" s="200" t="str">
        <f xml:space="preserve"> IF($C6="", "", _xlfn.XLOOKUP(F6, 十五音韻母表[十五音],十五音韻母表[方音符號]) )</f>
        <v>ㄜ</v>
      </c>
      <c r="H6" s="200">
        <f xml:space="preserve"> IF($C6="", "", _xlfn.XLOOKUP(MID(C6,2,1), 音調表[八音調號], 音調表[台羅調號]) )</f>
        <v>5</v>
      </c>
      <c r="I6" s="200" t="str">
        <f xml:space="preserve"> IF($C6="", "", _xlfn.XLOOKUP($H6, 音調表[台羅調號], 音調表[方音符號聲調符號]) )</f>
        <v>ˊ</v>
      </c>
      <c r="J6" s="200">
        <f xml:space="preserve"> IF($C6="", "", _xlfn.XLOOKUP(MID($C6,2,1), 音調表[八音調號], 音調表[方音符號聲調按鍵]) )</f>
        <v>6</v>
      </c>
      <c r="K6" s="200" t="str">
        <f xml:space="preserve"> IFERROR( _xlfn.XLOOKUP(RIGHT($C6), 十五音聲母表[十八音],十五音聲母表[方音符號]), "" )</f>
        <v>ㄗ</v>
      </c>
      <c r="L6" s="200" t="str">
        <f xml:space="preserve"> IF($C6="","", _xlfn.CONCAT($K6, $G6, IF(OR($I6="一", $I6="四"), "", $I6)))</f>
        <v>ㄗㄜˊ</v>
      </c>
      <c r="M6" s="69" t="str">
        <f xml:space="preserve"> IF($C6="","",IF($K6=零聲母,_xlfn.CONCAT(G6,J6,"="),_xlfn.CONCAT(G6,J6,K6)))</f>
        <v>ㄜ6ㄗ</v>
      </c>
      <c r="N6" s="69" t="str">
        <f xml:space="preserve"> _xlfn.CONCAT(Q6:X6)</f>
        <v>k6y</v>
      </c>
      <c r="O6" s="70">
        <f xml:space="preserve"> IF($C6="", "", LEN($L6))</f>
        <v>3</v>
      </c>
      <c r="P6" s="70">
        <f xml:space="preserve"> IF($C6="", "", LEN($G6)+1)</f>
        <v>2</v>
      </c>
      <c r="Q6" s="69" t="str" cm="1">
        <f t="array" ref="Q6" xml:space="preserve"> IFERROR( INDEX(按鍵位置表[鍵盤按鍵], MATCH(TRUE, EXACT(MID($M6,Q$5,1), 按鍵位置表[方音按鍵]), 0)), "" )</f>
        <v>k</v>
      </c>
      <c r="R6" s="69" cm="1">
        <f t="array" ref="R6" xml:space="preserve"> IFERROR( INDEX(按鍵位置表[鍵盤按鍵], MATCH(TRUE, EXACT(MID($M6,R$5,1), 按鍵位置表[方音按鍵]), 0)), "" )</f>
        <v>6</v>
      </c>
      <c r="S6" s="69" t="str" cm="1">
        <f t="array" ref="S6" xml:space="preserve"> IFERROR( INDEX(按鍵位置表[鍵盤按鍵], MATCH(TRUE, EXACT(MID($M6,S$5,1), 按鍵位置表[方音按鍵]), 0)), "" )</f>
        <v>y</v>
      </c>
      <c r="T6" s="69" t="str" cm="1">
        <f t="array" ref="T6" xml:space="preserve"> IFERROR( INDEX(按鍵位置表[鍵盤按鍵], MATCH(TRUE, EXACT(MID($M6,T$5,1), 按鍵位置表[方音按鍵]), 0)), "" )</f>
        <v/>
      </c>
      <c r="U6" s="69" t="str" cm="1">
        <f t="array" ref="U6" xml:space="preserve"> IFERROR( INDEX(按鍵位置表[鍵盤按鍵], MATCH(TRUE, EXACT(MID($M6,U$5,1), 按鍵位置表[方音按鍵]), 0)), "" )</f>
        <v/>
      </c>
      <c r="V6" s="69" t="str" cm="1">
        <f t="array" ref="V6" xml:space="preserve"> IFERROR( INDEX(按鍵位置表[鍵盤按鍵], MATCH(TRUE, EXACT(MID($M6,V$5,1), 按鍵位置表[方音按鍵]), 0)), "" )</f>
        <v/>
      </c>
      <c r="W6" s="69" t="str" cm="1">
        <f t="array" ref="W6" xml:space="preserve"> IFERROR( INDEX(按鍵位置表[鍵盤按鍵], MATCH(TRUE, EXACT(MID($M6,W$5,1), 按鍵位置表[方音按鍵]), 0)), "" )</f>
        <v/>
      </c>
      <c r="X6" s="69" t="str" cm="1">
        <f t="array" ref="X6" xml:space="preserve"> IFERROR( INDEX(按鍵位置表[鍵盤按鍵], MATCH(TRUE, EXACT(MID($M6,X$5,1), 按鍵位置表[方音按鍵]), 0)), "" )</f>
        <v/>
      </c>
      <c r="Z6" s="223" t="str">
        <f xml:space="preserve"> IF($C6="", "",  IF(OR($G6=4,$G6=8), _xlfn.CONCAT(LEFT($C6),"（促）"), _xlfn.CONCAT(LEFT($C6),"（舒）")))</f>
        <v>高（舒）</v>
      </c>
      <c r="AA6" s="223" t="str">
        <f xml:space="preserve"> IF($C6="", "", _xlfn.XLOOKUP(Z6, 十五音韻母表[十五音],十五音韻母表[台羅拼音]) )</f>
        <v>o</v>
      </c>
      <c r="AB6" s="223" t="str">
        <f t="shared" ref="AB6:AB7" si="1" xml:space="preserve"> IF($C6="","", _xlfn.CONCAT($F6, $J6, $G6))</f>
        <v>高（舒）6ㄜ</v>
      </c>
      <c r="AC6" s="223">
        <f xml:space="preserve"> IF($C6="", "", _xlfn.XLOOKUP(MID($C6,2,1), 音調表[八音調號], 音調表[台羅調號]) )</f>
        <v>5</v>
      </c>
      <c r="AD6" s="223" t="str">
        <f xml:space="preserve"> IFERROR( _xlfn.XLOOKUP(RIGHT($C6), 十五音聲母表[十八音],十五音聲母表[台羅拼音]), "" )</f>
        <v>ts</v>
      </c>
      <c r="AE6" s="223" t="str">
        <f xml:space="preserve"> IF($C6="", "", _xlfn.XLOOKUP(MID($C6,2,1), 音調表[八音調號], 音調表[羅馬拼音聲調按鍵]) )</f>
        <v>/</v>
      </c>
      <c r="AF6" s="223" t="str">
        <f xml:space="preserve"> IF($C6="","",_xlfn.CONCAT(AA6,AE6,AD6))</f>
        <v>o/ts</v>
      </c>
      <c r="AG6" s="224">
        <f xml:space="preserve"> IF($C6="", "", LEN($D6))</f>
        <v>3</v>
      </c>
      <c r="AH6" s="224">
        <f t="shared" ref="AH6:AH7" si="2" xml:space="preserve"> IF($C6="", "", LEN($J6)+1)</f>
        <v>2</v>
      </c>
      <c r="AI6" s="223" t="str">
        <f xml:space="preserve"> MID($AF6, VALUE(AI$5),1)</f>
        <v>o</v>
      </c>
      <c r="AJ6" s="223" t="str">
        <f t="shared" ref="AJ6:AP7" si="3" xml:space="preserve"> MID($AF6, VALUE(AJ$5),1)</f>
        <v>/</v>
      </c>
      <c r="AK6" s="223" t="str">
        <f t="shared" si="3"/>
        <v>t</v>
      </c>
      <c r="AL6" s="223" t="str">
        <f t="shared" si="3"/>
        <v>s</v>
      </c>
      <c r="AM6" s="223" t="str">
        <f t="shared" si="3"/>
        <v/>
      </c>
      <c r="AN6" s="223" t="str">
        <f t="shared" si="3"/>
        <v/>
      </c>
      <c r="AO6" s="223" t="str">
        <f t="shared" si="3"/>
        <v/>
      </c>
      <c r="AP6" s="223" t="str">
        <f t="shared" si="3"/>
        <v/>
      </c>
    </row>
    <row r="7" spans="2:42" ht="77.25">
      <c r="B7" s="201" t="s">
        <v>1036</v>
      </c>
      <c r="C7" s="67" t="s">
        <v>1037</v>
      </c>
      <c r="D7" s="66" t="str">
        <f t="shared" si="0"/>
        <v>ㄘㆲˊ</v>
      </c>
      <c r="E7" s="66" t="str">
        <f xml:space="preserve"> _xlfn.CONCAT(AD7,AA7,AC7)</f>
        <v>tshong5</v>
      </c>
      <c r="F7" s="200" t="str">
        <f xml:space="preserve"> IF($C7="", "",  IF(OR($H7=4,$H7=8), _xlfn.CONCAT(LEFT($C7),"（促）"), _xlfn.CONCAT(LEFT($C7),"（舒）")))</f>
        <v>公（舒）</v>
      </c>
      <c r="G7" s="200" t="str">
        <f xml:space="preserve"> IF($C7="", "", _xlfn.XLOOKUP(F7, 十五音韻母表[十五音],十五音韻母表[方音符號]) )</f>
        <v>ㆲ</v>
      </c>
      <c r="H7" s="200">
        <f xml:space="preserve"> IF($C7="", "", _xlfn.XLOOKUP(MID(C7,2,1), 音調表[八音調號], 音調表[台羅調號]) )</f>
        <v>5</v>
      </c>
      <c r="I7" s="200" t="str">
        <f xml:space="preserve"> IF($C7="", "", _xlfn.XLOOKUP($H7, 音調表[台羅調號], 音調表[方音符號聲調符號]) )</f>
        <v>ˊ</v>
      </c>
      <c r="J7" s="200">
        <f xml:space="preserve"> IF($C7="", "", _xlfn.XLOOKUP(MID($C7,2,1), 音調表[八音調號], 音調表[方音符號聲調按鍵]) )</f>
        <v>6</v>
      </c>
      <c r="K7" s="200" t="str">
        <f xml:space="preserve"> IFERROR( _xlfn.XLOOKUP(RIGHT($C7), 十五音聲母表[十八音],十五音聲母表[方音符號]), "" )</f>
        <v>ㄘ</v>
      </c>
      <c r="L7" s="200" t="str">
        <f xml:space="preserve"> IF($C7="","", _xlfn.CONCAT($K7, $G7, IF(OR($I7="一", $I7="四"), "", $I7)))</f>
        <v>ㄘㆲˊ</v>
      </c>
      <c r="M7" s="69" t="str">
        <f xml:space="preserve"> IF($C7="","",IF($K7=零聲母,_xlfn.CONCAT(G7,J7,"="),_xlfn.CONCAT(G7,J7,K7)))</f>
        <v>ㆲ6ㄘ</v>
      </c>
      <c r="N7" s="69" t="str">
        <f xml:space="preserve"> _xlfn.CONCAT(Q7:X7)</f>
        <v>o6h</v>
      </c>
      <c r="O7" s="70">
        <f xml:space="preserve"> IF($C7="", "", LEN($L7))</f>
        <v>3</v>
      </c>
      <c r="P7" s="70">
        <f xml:space="preserve"> IF($C7="", "", LEN($G7)+1)</f>
        <v>2</v>
      </c>
      <c r="Q7" s="69" t="str" cm="1">
        <f t="array" ref="Q7" xml:space="preserve"> IFERROR( INDEX(按鍵位置表[鍵盤按鍵], MATCH(TRUE, EXACT(MID($M7,Q$5,1), 按鍵位置表[方音按鍵]), 0)), "" )</f>
        <v>o</v>
      </c>
      <c r="R7" s="69" cm="1">
        <f t="array" ref="R7" xml:space="preserve"> IFERROR( INDEX(按鍵位置表[鍵盤按鍵], MATCH(TRUE, EXACT(MID($M7,R$5,1), 按鍵位置表[方音按鍵]), 0)), "" )</f>
        <v>6</v>
      </c>
      <c r="S7" s="69" t="str" cm="1">
        <f t="array" ref="S7" xml:space="preserve"> IFERROR( INDEX(按鍵位置表[鍵盤按鍵], MATCH(TRUE, EXACT(MID($M7,S$5,1), 按鍵位置表[方音按鍵]), 0)), "" )</f>
        <v>h</v>
      </c>
      <c r="T7" s="69" t="str" cm="1">
        <f t="array" ref="T7" xml:space="preserve"> IFERROR( INDEX(按鍵位置表[鍵盤按鍵], MATCH(TRUE, EXACT(MID($M7,T$5,1), 按鍵位置表[方音按鍵]), 0)), "" )</f>
        <v/>
      </c>
      <c r="U7" s="69" t="str" cm="1">
        <f t="array" ref="U7" xml:space="preserve"> IFERROR( INDEX(按鍵位置表[鍵盤按鍵], MATCH(TRUE, EXACT(MID($M7,U$5,1), 按鍵位置表[方音按鍵]), 0)), "" )</f>
        <v/>
      </c>
      <c r="V7" s="69" t="str" cm="1">
        <f t="array" ref="V7" xml:space="preserve"> IFERROR( INDEX(按鍵位置表[鍵盤按鍵], MATCH(TRUE, EXACT(MID($M7,V$5,1), 按鍵位置表[方音按鍵]), 0)), "" )</f>
        <v/>
      </c>
      <c r="W7" s="69" t="str" cm="1">
        <f t="array" ref="W7" xml:space="preserve"> IFERROR( INDEX(按鍵位置表[鍵盤按鍵], MATCH(TRUE, EXACT(MID($M7,W$5,1), 按鍵位置表[方音按鍵]), 0)), "" )</f>
        <v/>
      </c>
      <c r="X7" s="69" t="str" cm="1">
        <f t="array" ref="X7" xml:space="preserve"> IFERROR( INDEX(按鍵位置表[鍵盤按鍵], MATCH(TRUE, EXACT(MID($M7,X$5,1), 按鍵位置表[方音按鍵]), 0)), "" )</f>
        <v/>
      </c>
      <c r="Z7" s="223" t="str">
        <f xml:space="preserve"> IF($C7="", "",  IF(OR($G7=4,$G7=8), _xlfn.CONCAT(LEFT($C7),"（促）"), _xlfn.CONCAT(LEFT($C7),"（舒）")))</f>
        <v>公（舒）</v>
      </c>
      <c r="AA7" s="223" t="str">
        <f xml:space="preserve"> IF($C7="", "", _xlfn.XLOOKUP(Z7, 十五音韻母表[十五音],十五音韻母表[台羅拼音]) )</f>
        <v>ong</v>
      </c>
      <c r="AB7" s="223" t="str">
        <f t="shared" si="1"/>
        <v>公（舒）6ㆲ</v>
      </c>
      <c r="AC7" s="223">
        <f xml:space="preserve"> IF($C7="", "", _xlfn.XLOOKUP(MID($C7,2,1), 音調表[八音調號], 音調表[台羅調號]) )</f>
        <v>5</v>
      </c>
      <c r="AD7" s="223" t="str">
        <f xml:space="preserve"> IFERROR( _xlfn.XLOOKUP(RIGHT($C7), 十五音聲母表[十八音],十五音聲母表[台羅拼音]), "" )</f>
        <v>tsh</v>
      </c>
      <c r="AE7" s="223" t="str">
        <f xml:space="preserve"> IF($C7="", "", _xlfn.XLOOKUP(MID($C7,2,1), 音調表[八音調號], 音調表[羅馬拼音聲調按鍵]) )</f>
        <v>/</v>
      </c>
      <c r="AF7" s="223" t="str">
        <f xml:space="preserve"> IF($C7="","",_xlfn.CONCAT(AA7,AE7,AD7))</f>
        <v>ong/tsh</v>
      </c>
      <c r="AG7" s="224">
        <f xml:space="preserve"> IF($C7="", "", LEN($D7))</f>
        <v>3</v>
      </c>
      <c r="AH7" s="224">
        <f t="shared" si="2"/>
        <v>2</v>
      </c>
      <c r="AI7" s="223" t="str">
        <f xml:space="preserve"> MID($AF7, VALUE(AI$5),1)</f>
        <v>o</v>
      </c>
      <c r="AJ7" s="223" t="str">
        <f t="shared" si="3"/>
        <v>n</v>
      </c>
      <c r="AK7" s="223" t="str">
        <f t="shared" si="3"/>
        <v>g</v>
      </c>
      <c r="AL7" s="223" t="str">
        <f t="shared" si="3"/>
        <v>/</v>
      </c>
      <c r="AM7" s="223" t="str">
        <f t="shared" si="3"/>
        <v>t</v>
      </c>
      <c r="AN7" s="223" t="str">
        <f t="shared" si="3"/>
        <v>s</v>
      </c>
      <c r="AO7" s="223" t="str">
        <f t="shared" si="3"/>
        <v>h</v>
      </c>
      <c r="AP7" s="223" t="str">
        <f t="shared" si="3"/>
        <v/>
      </c>
    </row>
    <row r="8" spans="2:42" ht="39.75" customHeight="1">
      <c r="B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2:42" ht="30" customHeight="1">
      <c r="B9" s="95" t="str">
        <f xml:space="preserve"> _xlfn.CONCAT("1. 漢字：【", B6,"】，十五音標音：【",C6,"】，方音符號：【",D6,"】，台羅拼音：【",E6,"】。")</f>
        <v>1. 漢字：【做】，十五音標音：【高五曾】，方音符號：【ㄗㄜˊ】，台羅拼音：【tso5】。</v>
      </c>
      <c r="C9" s="227"/>
      <c r="D9" s="227"/>
      <c r="E9" s="227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</row>
    <row r="10" spans="2:42" ht="30" customHeight="1">
      <c r="B10" s="95" t="str">
        <f xml:space="preserve"> _xlfn.CONCAT("   - 字母（韻母）：字母【",F6,"】，以方音符號【",G6,"】代，用按鍵：【", LEFT(N6,P6-1),"】輸入； ")</f>
        <v xml:space="preserve">   - 字母（韻母）：字母【高（舒）】，以方音符號【ㄜ】代，用按鍵：【k】輸入； </v>
      </c>
      <c r="C10" s="227"/>
      <c r="D10" s="227"/>
      <c r="E10" s="227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</row>
    <row r="11" spans="2:42" ht="30" customHeight="1">
      <c r="B11" s="95" t="str">
        <f xml:space="preserve"> _xlfn.CONCAT("   - 八音（音調）：八音【",MID($C$6,2,1),"】，以方音符號【",I6,"】代，用按鍵：【",J6,"】輸入；")</f>
        <v xml:space="preserve">   - 八音（音調）：八音【五】，以方音符號【ˊ】代，用按鍵：【6】輸入；</v>
      </c>
      <c r="C11" s="227"/>
      <c r="D11" s="227"/>
      <c r="E11" s="227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</row>
    <row r="12" spans="2:42" ht="30" customHeight="1">
      <c r="B12" s="95" t="str">
        <f xml:space="preserve"> _xlfn.CONCAT("   - 切音（聲母）：切音【",RIGHT($C$6,1),"】，以方音符號【",K6,"】代，用按鍵：【",RIGHT(N6,O6-P6),"】輸入。")</f>
        <v xml:space="preserve">   - 切音（聲母）：切音【曾】，以方音符號【ㄗ】代，用按鍵：【y】輸入。</v>
      </c>
      <c r="C12" s="227"/>
      <c r="D12" s="227"/>
      <c r="E12" s="227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</row>
    <row r="13" spans="2:42" ht="30" customHeight="1">
      <c r="B13" s="95"/>
      <c r="C13" s="227"/>
      <c r="D13" s="227"/>
      <c r="E13" s="227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</row>
    <row r="14" spans="2:42" ht="30" customHeight="1">
      <c r="B14" s="95"/>
      <c r="C14" s="227"/>
      <c r="D14" s="227"/>
      <c r="E14" s="227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</row>
    <row r="15" spans="2:42" ht="30" customHeight="1">
      <c r="B15" s="95"/>
      <c r="C15" s="227"/>
      <c r="D15" s="227"/>
      <c r="E15" s="227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</row>
    <row r="16" spans="2:42" ht="30" customHeight="1">
      <c r="B16" s="95"/>
      <c r="C16" s="227"/>
      <c r="D16" s="227"/>
      <c r="E16" s="227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</row>
    <row r="17" spans="2:42" ht="30" customHeight="1">
      <c r="B17" s="95"/>
      <c r="C17" s="227"/>
      <c r="D17" s="227"/>
      <c r="E17" s="227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</row>
    <row r="18" spans="2:42" ht="30" customHeight="1">
      <c r="B18" s="95"/>
      <c r="C18" s="227"/>
      <c r="D18" s="227"/>
      <c r="E18" s="227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spans="2:42" ht="30" customHeight="1">
      <c r="B19" s="95"/>
      <c r="C19" s="227"/>
      <c r="D19" s="227"/>
      <c r="E19" s="227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</row>
    <row r="20" spans="2:42" ht="30" customHeight="1">
      <c r="B20" s="95"/>
      <c r="C20" s="227"/>
      <c r="D20" s="227"/>
      <c r="E20" s="227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</row>
    <row r="21" spans="2:42" ht="30" customHeight="1">
      <c r="B21" s="95"/>
      <c r="C21" s="227"/>
      <c r="D21" s="227"/>
      <c r="E21" s="227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</row>
    <row r="22" spans="2:42" ht="30" customHeight="1">
      <c r="B22" s="95"/>
      <c r="C22" s="227"/>
      <c r="D22" s="227"/>
      <c r="E22" s="227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</row>
    <row r="23" spans="2:42" ht="30" customHeight="1">
      <c r="B23" s="95"/>
      <c r="C23" s="227"/>
      <c r="D23" s="227"/>
      <c r="E23" s="227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</row>
    <row r="24" spans="2:42" ht="30" customHeight="1">
      <c r="B24" s="95"/>
      <c r="C24" s="227"/>
      <c r="D24" s="227"/>
      <c r="E24" s="227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</row>
    <row r="25" spans="2:42" ht="30" customHeight="1">
      <c r="B25" s="95"/>
      <c r="C25" s="227"/>
      <c r="D25" s="227"/>
      <c r="E25" s="227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</row>
    <row r="26" spans="2:42" ht="30" customHeight="1">
      <c r="B26" s="95"/>
      <c r="C26" s="227"/>
      <c r="D26" s="227"/>
      <c r="E26" s="227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</row>
    <row r="27" spans="2:42" ht="30" customHeight="1">
      <c r="B27" s="95"/>
      <c r="C27" s="227"/>
      <c r="D27" s="227"/>
      <c r="E27" s="227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</row>
    <row r="28" spans="2:42" ht="30" customHeight="1">
      <c r="B28" s="95"/>
      <c r="C28" s="227"/>
      <c r="D28" s="227"/>
      <c r="E28" s="227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</row>
    <row r="29" spans="2:42" ht="30" customHeight="1">
      <c r="B29" s="95"/>
      <c r="C29" s="227"/>
      <c r="D29" s="227"/>
      <c r="E29" s="227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</row>
    <row r="30" spans="2:42" ht="30" customHeight="1">
      <c r="B30" s="95"/>
      <c r="C30" s="227"/>
      <c r="D30" s="227"/>
      <c r="E30" s="227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</row>
    <row r="31" spans="2:42" ht="30" customHeight="1">
      <c r="B31" s="95"/>
      <c r="C31" s="227"/>
      <c r="D31" s="227"/>
      <c r="E31" s="227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</row>
    <row r="32" spans="2:42" ht="30" customHeight="1">
      <c r="B32" s="95"/>
      <c r="C32" s="227"/>
      <c r="D32" s="227"/>
      <c r="E32" s="227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</row>
    <row r="33" spans="2:42" ht="30" customHeight="1">
      <c r="B33" s="95"/>
      <c r="C33" s="227"/>
      <c r="D33" s="227"/>
      <c r="E33" s="227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</row>
    <row r="34" spans="2:42" ht="30" customHeight="1">
      <c r="B34" s="95"/>
      <c r="C34" s="227"/>
      <c r="D34" s="227"/>
      <c r="E34" s="227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</row>
    <row r="35" spans="2:42" ht="30" customHeight="1">
      <c r="B35" s="95"/>
      <c r="C35" s="227"/>
      <c r="D35" s="227"/>
      <c r="E35" s="227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</row>
    <row r="36" spans="2:42" ht="30" customHeight="1">
      <c r="B36" s="95"/>
      <c r="C36" s="227"/>
      <c r="D36" s="227"/>
      <c r="E36" s="227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</row>
    <row r="37" spans="2:42" ht="30" customHeight="1">
      <c r="B37" s="95"/>
      <c r="C37" s="227"/>
      <c r="D37" s="227"/>
      <c r="E37" s="227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</row>
    <row r="38" spans="2:42" ht="30" customHeight="1">
      <c r="B38" s="95"/>
      <c r="C38" s="227"/>
      <c r="D38" s="227"/>
      <c r="E38" s="227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</row>
    <row r="39" spans="2:42" ht="30" customHeight="1">
      <c r="B39" s="95"/>
      <c r="C39" s="227"/>
      <c r="D39" s="227"/>
      <c r="E39" s="227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</row>
    <row r="40" spans="2:42" ht="30" customHeight="1">
      <c r="B40" s="95"/>
      <c r="C40" s="227"/>
      <c r="D40" s="227"/>
      <c r="E40" s="227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</row>
    <row r="41" spans="2:42" ht="30" customHeight="1">
      <c r="B41" s="95"/>
      <c r="C41" s="227"/>
      <c r="D41" s="227"/>
      <c r="E41" s="227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</row>
    <row r="42" spans="2:42" ht="30" customHeight="1">
      <c r="B42" s="95"/>
      <c r="C42" s="227"/>
      <c r="D42" s="227"/>
      <c r="E42" s="227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</row>
    <row r="43" spans="2:42" ht="30" customHeight="1">
      <c r="B43" s="95"/>
      <c r="C43" s="227"/>
      <c r="D43" s="227"/>
      <c r="E43" s="227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</row>
    <row r="44" spans="2:42" ht="30" customHeight="1">
      <c r="B44" s="95"/>
      <c r="C44" s="227"/>
      <c r="D44" s="227"/>
      <c r="E44" s="227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</row>
    <row r="45" spans="2:42" ht="30" customHeight="1">
      <c r="B45" s="95"/>
      <c r="C45" s="227"/>
      <c r="D45" s="227"/>
      <c r="E45" s="227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</row>
    <row r="46" spans="2:42" ht="30" customHeight="1">
      <c r="B46" s="95"/>
      <c r="C46" s="227"/>
      <c r="D46" s="227"/>
      <c r="E46" s="227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</row>
    <row r="47" spans="2:42" ht="30" customHeight="1">
      <c r="B47" s="95"/>
      <c r="C47" s="227"/>
      <c r="D47" s="227"/>
      <c r="E47" s="227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</row>
    <row r="48" spans="2:42" ht="30" customHeight="1">
      <c r="B48" s="95"/>
      <c r="C48" s="227"/>
      <c r="D48" s="227"/>
      <c r="E48" s="227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</row>
    <row r="49" spans="2:42" ht="30" customHeight="1">
      <c r="B49" s="95"/>
      <c r="C49" s="227"/>
      <c r="D49" s="227"/>
      <c r="E49" s="227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</row>
    <row r="50" spans="2:42" ht="30" customHeight="1">
      <c r="B50" s="95"/>
      <c r="C50" s="227"/>
      <c r="D50" s="227"/>
      <c r="E50" s="227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</row>
    <row r="51" spans="2:42" ht="30" customHeight="1">
      <c r="B51" s="95"/>
      <c r="C51" s="227"/>
      <c r="D51" s="227"/>
      <c r="E51" s="227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</row>
    <row r="52" spans="2:42" ht="30" customHeight="1">
      <c r="B52" s="95"/>
      <c r="C52" s="227"/>
      <c r="D52" s="227"/>
      <c r="E52" s="227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</row>
    <row r="53" spans="2:42" ht="30" customHeight="1">
      <c r="B53" s="95"/>
      <c r="C53" s="227"/>
      <c r="D53" s="227"/>
      <c r="E53" s="227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</row>
    <row r="54" spans="2:42" ht="30" customHeight="1">
      <c r="B54" s="95"/>
      <c r="C54" s="227"/>
      <c r="D54" s="227"/>
      <c r="E54" s="227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</row>
    <row r="55" spans="2:42" ht="30" customHeight="1">
      <c r="B55" s="95"/>
      <c r="C55" s="227"/>
      <c r="D55" s="227"/>
      <c r="E55" s="227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</row>
    <row r="56" spans="2:42" ht="30" customHeight="1">
      <c r="B56" s="95"/>
      <c r="C56" s="227"/>
      <c r="D56" s="227"/>
      <c r="E56" s="227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</row>
    <row r="57" spans="2:42" ht="30" customHeight="1">
      <c r="B57" s="95"/>
      <c r="C57" s="227"/>
      <c r="D57" s="227"/>
      <c r="E57" s="227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</row>
    <row r="58" spans="2:42" ht="30" customHeight="1">
      <c r="B58" s="95"/>
      <c r="C58" s="227"/>
      <c r="D58" s="227"/>
      <c r="E58" s="227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</row>
    <row r="59" spans="2:42" ht="30" customHeight="1">
      <c r="B59" s="95"/>
      <c r="C59" s="227"/>
      <c r="D59" s="227"/>
      <c r="E59" s="227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</row>
    <row r="60" spans="2:42" ht="30" customHeight="1">
      <c r="B60" s="95"/>
      <c r="C60" s="227"/>
      <c r="D60" s="227"/>
      <c r="E60" s="227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</row>
    <row r="61" spans="2:42" ht="30" customHeight="1">
      <c r="B61" s="95"/>
      <c r="C61" s="227"/>
      <c r="D61" s="227"/>
      <c r="E61" s="227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</row>
    <row r="62" spans="2:42" ht="30" customHeight="1">
      <c r="B62" s="95"/>
      <c r="C62" s="227"/>
      <c r="D62" s="227"/>
      <c r="E62" s="227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</row>
    <row r="63" spans="2:42" ht="30" customHeight="1">
      <c r="B63" s="95"/>
      <c r="C63" s="227"/>
      <c r="D63" s="227"/>
      <c r="E63" s="227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</row>
    <row r="64" spans="2:42" ht="30" customHeight="1">
      <c r="B64" s="95"/>
      <c r="C64" s="227"/>
      <c r="D64" s="227"/>
      <c r="E64" s="227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</row>
    <row r="65" spans="2:42" ht="30" customHeight="1">
      <c r="B65" s="95"/>
      <c r="C65" s="227"/>
      <c r="D65" s="227"/>
      <c r="E65" s="227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</row>
    <row r="66" spans="2:42" ht="30" customHeight="1">
      <c r="B66" s="95"/>
      <c r="C66" s="227"/>
      <c r="D66" s="227"/>
      <c r="E66" s="227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</row>
    <row r="67" spans="2:42" ht="30" customHeight="1">
      <c r="B67" s="95"/>
      <c r="C67" s="227"/>
      <c r="D67" s="227"/>
      <c r="E67" s="227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</row>
    <row r="68" spans="2:42" ht="30" customHeight="1">
      <c r="B68" s="95"/>
      <c r="C68" s="227"/>
      <c r="D68" s="227"/>
      <c r="E68" s="227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</row>
    <row r="69" spans="2:42" ht="30" customHeight="1">
      <c r="B69" s="95"/>
      <c r="C69" s="227"/>
      <c r="D69" s="227"/>
      <c r="E69" s="227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</row>
    <row r="70" spans="2:42" ht="30" customHeight="1">
      <c r="B70" s="95"/>
      <c r="C70" s="227"/>
      <c r="D70" s="227"/>
      <c r="E70" s="227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</row>
    <row r="71" spans="2:42" ht="30" customHeight="1">
      <c r="B71" s="95"/>
      <c r="C71" s="227"/>
      <c r="D71" s="227"/>
      <c r="E71" s="227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</row>
    <row r="72" spans="2:42" ht="30" customHeight="1">
      <c r="B72" s="95"/>
      <c r="C72" s="227"/>
      <c r="D72" s="227"/>
      <c r="E72" s="227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</row>
    <row r="73" spans="2:42" ht="30" customHeight="1">
      <c r="B73" s="95"/>
      <c r="C73" s="227"/>
      <c r="D73" s="227"/>
      <c r="E73" s="227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</row>
    <row r="74" spans="2:42" ht="30" customHeight="1">
      <c r="B74" s="95"/>
      <c r="C74" s="227"/>
      <c r="D74" s="227"/>
      <c r="E74" s="227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</row>
    <row r="75" spans="2:42" ht="30" customHeight="1">
      <c r="B75" s="95"/>
      <c r="C75" s="227"/>
      <c r="D75" s="227"/>
      <c r="E75" s="227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</row>
    <row r="76" spans="2:42" ht="30" customHeight="1">
      <c r="B76" s="95"/>
      <c r="C76" s="227"/>
      <c r="D76" s="227"/>
      <c r="E76" s="227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</row>
    <row r="77" spans="2:42" ht="30" customHeight="1">
      <c r="B77" s="95"/>
      <c r="C77" s="227"/>
      <c r="D77" s="227"/>
      <c r="E77" s="227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</row>
    <row r="78" spans="2:42" ht="30" customHeight="1">
      <c r="B78" s="95"/>
      <c r="C78" s="227"/>
      <c r="D78" s="227"/>
      <c r="E78" s="227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</row>
    <row r="79" spans="2:42" ht="30" customHeight="1">
      <c r="B79" s="95"/>
      <c r="C79" s="227"/>
      <c r="D79" s="227"/>
      <c r="E79" s="227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</row>
    <row r="80" spans="2:42" ht="30" customHeight="1">
      <c r="B80" s="95"/>
      <c r="C80" s="227"/>
      <c r="D80" s="227"/>
      <c r="E80" s="227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</row>
    <row r="81" spans="2:42" ht="30" customHeight="1">
      <c r="B81" s="95"/>
      <c r="C81" s="227"/>
      <c r="D81" s="227"/>
      <c r="E81" s="227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</row>
    <row r="82" spans="2:42" ht="30" customHeight="1">
      <c r="B82" s="95"/>
      <c r="C82" s="227"/>
      <c r="D82" s="227"/>
      <c r="E82" s="227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</row>
    <row r="83" spans="2:42" ht="30" customHeight="1">
      <c r="B83" s="95"/>
      <c r="C83" s="227"/>
      <c r="D83" s="227"/>
      <c r="E83" s="227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</row>
    <row r="84" spans="2:42" ht="30" customHeight="1">
      <c r="B84" s="95"/>
      <c r="C84" s="227"/>
      <c r="D84" s="227"/>
      <c r="E84" s="227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</row>
    <row r="85" spans="2:42" ht="30" customHeight="1">
      <c r="B85" s="95"/>
      <c r="C85" s="227"/>
      <c r="D85" s="227"/>
      <c r="E85" s="227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</row>
    <row r="86" spans="2:42" ht="30" customHeight="1">
      <c r="B86" s="95"/>
      <c r="C86" s="227"/>
      <c r="D86" s="227"/>
      <c r="E86" s="227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</row>
    <row r="87" spans="2:42" ht="30" customHeight="1">
      <c r="B87" s="95"/>
      <c r="C87" s="227"/>
      <c r="D87" s="227"/>
      <c r="E87" s="227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</row>
    <row r="88" spans="2:42" ht="30" customHeight="1">
      <c r="B88" s="95"/>
      <c r="C88" s="227"/>
      <c r="D88" s="227"/>
      <c r="E88" s="227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</row>
    <row r="89" spans="2:42" ht="30" customHeight="1">
      <c r="B89" s="95"/>
      <c r="C89" s="227"/>
      <c r="D89" s="227"/>
      <c r="E89" s="227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</row>
    <row r="90" spans="2:42" ht="30" customHeight="1">
      <c r="B90" s="95"/>
      <c r="C90" s="227"/>
      <c r="D90" s="227"/>
      <c r="E90" s="227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</row>
    <row r="91" spans="2:42" ht="30" customHeight="1">
      <c r="B91" s="95"/>
      <c r="C91" s="227"/>
      <c r="D91" s="227"/>
      <c r="E91" s="227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</row>
    <row r="92" spans="2:42" ht="30" customHeight="1">
      <c r="B92" s="95"/>
      <c r="C92" s="227"/>
      <c r="D92" s="227"/>
      <c r="E92" s="227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</row>
    <row r="93" spans="2:42" ht="30" customHeight="1">
      <c r="B93" s="95"/>
      <c r="C93" s="227"/>
      <c r="D93" s="227"/>
      <c r="E93" s="227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</row>
    <row r="94" spans="2:42" ht="30" customHeight="1">
      <c r="B94" s="95"/>
      <c r="C94" s="227"/>
      <c r="D94" s="227"/>
      <c r="E94" s="227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</row>
    <row r="95" spans="2:42" ht="30" customHeight="1">
      <c r="B95" s="95"/>
      <c r="C95" s="227"/>
      <c r="D95" s="227"/>
      <c r="E95" s="227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</row>
    <row r="96" spans="2:42" ht="30" customHeight="1">
      <c r="B96" s="95"/>
      <c r="C96" s="227"/>
      <c r="D96" s="227"/>
      <c r="E96" s="227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</row>
    <row r="97" spans="2:42" ht="30" customHeight="1">
      <c r="B97" s="95"/>
      <c r="C97" s="227"/>
      <c r="D97" s="227"/>
      <c r="E97" s="227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</row>
    <row r="98" spans="2:42" ht="30" customHeight="1">
      <c r="B98" s="95"/>
      <c r="C98" s="227"/>
      <c r="D98" s="227"/>
      <c r="E98" s="227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</row>
    <row r="99" spans="2:42" ht="30" customHeight="1">
      <c r="B99" s="95"/>
      <c r="C99" s="227"/>
      <c r="D99" s="227"/>
      <c r="E99" s="227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</row>
    <row r="100" spans="2:42" ht="30" customHeight="1">
      <c r="B100" s="95"/>
      <c r="C100" s="227"/>
      <c r="D100" s="227"/>
      <c r="E100" s="227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</row>
    <row r="101" spans="2:42" ht="30" customHeight="1">
      <c r="B101" s="95"/>
      <c r="C101" s="227"/>
      <c r="D101" s="227"/>
      <c r="E101" s="227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</row>
    <row r="102" spans="2:42" ht="30" customHeight="1">
      <c r="B102" s="95"/>
      <c r="C102" s="227"/>
      <c r="D102" s="227"/>
      <c r="E102" s="227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</row>
    <row r="103" spans="2:42" ht="30" customHeight="1">
      <c r="B103" s="95"/>
      <c r="C103" s="227"/>
      <c r="D103" s="227"/>
      <c r="E103" s="227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</row>
    <row r="104" spans="2:42">
      <c r="B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:42">
      <c r="B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:42">
      <c r="B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:42">
      <c r="B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:42">
      <c r="B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:42">
      <c r="B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:42">
      <c r="B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:42">
      <c r="B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:42">
      <c r="B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:42">
      <c r="B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:42">
      <c r="B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:42">
      <c r="B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:42">
      <c r="B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:42">
      <c r="B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:42">
      <c r="B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:42">
      <c r="B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:42">
      <c r="B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:42">
      <c r="B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:42">
      <c r="B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:42">
      <c r="B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:42">
      <c r="B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:42">
      <c r="B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:42">
      <c r="B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:42">
      <c r="B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:42">
      <c r="B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:42">
      <c r="B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:42">
      <c r="B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:42">
      <c r="B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:42">
      <c r="B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:42">
      <c r="B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:42">
      <c r="B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:42">
      <c r="B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:42">
      <c r="B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:42">
      <c r="B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:42">
      <c r="B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:42">
      <c r="B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:42">
      <c r="B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:42">
      <c r="B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:42">
      <c r="B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:42">
      <c r="B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:42">
      <c r="B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:42">
      <c r="B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:42">
      <c r="B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:42">
      <c r="B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:42">
      <c r="B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:42">
      <c r="B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:42">
      <c r="B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:42">
      <c r="B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:42">
      <c r="B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:42">
      <c r="B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:42">
      <c r="B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:42">
      <c r="B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:42">
      <c r="B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:42">
      <c r="B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:42">
      <c r="B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:42">
      <c r="B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:42">
      <c r="B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:42">
      <c r="B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:42">
      <c r="B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:42">
      <c r="B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:42">
      <c r="B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:42">
      <c r="B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:42">
      <c r="B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:42">
      <c r="B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:42">
      <c r="B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:42">
      <c r="B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:42">
      <c r="B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:42">
      <c r="B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:42">
      <c r="B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:42">
      <c r="B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:42">
      <c r="B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:42">
      <c r="B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:42">
      <c r="B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:42">
      <c r="B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:42">
      <c r="B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:42">
      <c r="B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:42">
      <c r="B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:42">
      <c r="B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:42">
      <c r="B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:42">
      <c r="B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:42">
      <c r="B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:42">
      <c r="B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:42">
      <c r="B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:42">
      <c r="B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:42">
      <c r="B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2:42">
      <c r="B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2:42">
      <c r="B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2:42">
      <c r="B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2:42">
      <c r="B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2:42">
      <c r="B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2:42">
      <c r="B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2:42">
      <c r="B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2:42">
      <c r="B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2:42">
      <c r="B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2:42">
      <c r="B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2:42">
      <c r="B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2:42">
      <c r="B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</row>
    <row r="201" spans="2:42">
      <c r="B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</row>
    <row r="202" spans="2:42">
      <c r="B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</row>
    <row r="203" spans="2:42">
      <c r="B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</row>
    <row r="204" spans="2:42">
      <c r="B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</row>
    <row r="205" spans="2:42">
      <c r="B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</row>
    <row r="206" spans="2:42">
      <c r="B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</row>
    <row r="207" spans="2:42">
      <c r="B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</row>
    <row r="208" spans="2:42">
      <c r="B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</row>
    <row r="209" spans="2:42">
      <c r="B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</row>
    <row r="210" spans="2:42">
      <c r="B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</row>
    <row r="211" spans="2:42">
      <c r="B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</row>
    <row r="212" spans="2:42">
      <c r="B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</row>
    <row r="213" spans="2:42">
      <c r="B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</row>
    <row r="214" spans="2:42">
      <c r="B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</row>
    <row r="215" spans="2:42">
      <c r="B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</row>
    <row r="216" spans="2:42">
      <c r="B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</row>
    <row r="217" spans="2:42">
      <c r="B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</row>
    <row r="218" spans="2:42">
      <c r="B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</row>
    <row r="219" spans="2:42">
      <c r="B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</row>
    <row r="220" spans="2:42">
      <c r="B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</row>
    <row r="221" spans="2:42">
      <c r="B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</row>
    <row r="222" spans="2:42">
      <c r="B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</row>
    <row r="223" spans="2:42">
      <c r="B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</row>
    <row r="224" spans="2:42">
      <c r="B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</row>
    <row r="225" spans="2:42">
      <c r="B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</row>
    <row r="226" spans="2:42">
      <c r="B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</row>
    <row r="227" spans="2:42">
      <c r="B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</row>
    <row r="228" spans="2:42">
      <c r="B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</row>
    <row r="229" spans="2:42">
      <c r="B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</row>
    <row r="230" spans="2:42">
      <c r="B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</row>
    <row r="231" spans="2:42">
      <c r="B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</row>
    <row r="232" spans="2:42">
      <c r="B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</row>
    <row r="233" spans="2:42">
      <c r="B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</row>
    <row r="234" spans="2:42">
      <c r="B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</row>
    <row r="235" spans="2:42">
      <c r="B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</row>
    <row r="236" spans="2:42">
      <c r="B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</row>
    <row r="237" spans="2:42">
      <c r="B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</row>
    <row r="238" spans="2:42">
      <c r="B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</row>
    <row r="239" spans="2:42">
      <c r="B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</row>
    <row r="240" spans="2:42">
      <c r="B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</row>
    <row r="241" spans="2:42">
      <c r="B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</row>
    <row r="242" spans="2:42">
      <c r="B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</row>
    <row r="243" spans="2:42">
      <c r="B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</row>
    <row r="244" spans="2:42">
      <c r="B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</row>
    <row r="245" spans="2:42">
      <c r="B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</row>
    <row r="246" spans="2:42">
      <c r="B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</row>
    <row r="247" spans="2:42">
      <c r="B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</row>
    <row r="248" spans="2:42">
      <c r="B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</row>
    <row r="249" spans="2:42">
      <c r="B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</row>
    <row r="250" spans="2:42">
      <c r="B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</row>
    <row r="251" spans="2:42">
      <c r="B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</row>
    <row r="252" spans="2:42">
      <c r="B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</row>
    <row r="253" spans="2:42">
      <c r="B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</row>
    <row r="254" spans="2:42">
      <c r="B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</row>
    <row r="255" spans="2:42">
      <c r="B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</row>
    <row r="256" spans="2:42">
      <c r="B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</row>
    <row r="257" spans="2:42">
      <c r="B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</row>
    <row r="258" spans="2:42">
      <c r="B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</row>
    <row r="259" spans="2:42">
      <c r="B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</row>
    <row r="260" spans="2:42">
      <c r="B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</row>
    <row r="261" spans="2:42">
      <c r="B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</row>
    <row r="262" spans="2:42">
      <c r="B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</row>
    <row r="263" spans="2:42">
      <c r="B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</row>
    <row r="264" spans="2:42">
      <c r="B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</row>
    <row r="265" spans="2:42">
      <c r="B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</row>
    <row r="266" spans="2:42">
      <c r="B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</row>
    <row r="267" spans="2:42">
      <c r="B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</row>
    <row r="268" spans="2:42">
      <c r="B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</row>
    <row r="269" spans="2:42">
      <c r="B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</row>
    <row r="270" spans="2:42">
      <c r="B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</row>
    <row r="271" spans="2:42">
      <c r="B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</row>
    <row r="272" spans="2:42">
      <c r="B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</row>
    <row r="273" spans="2:42">
      <c r="B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</row>
    <row r="274" spans="2:42">
      <c r="B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</row>
    <row r="275" spans="2:42">
      <c r="B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</row>
    <row r="276" spans="2:42">
      <c r="B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</row>
    <row r="277" spans="2:42">
      <c r="B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</row>
    <row r="278" spans="2:42">
      <c r="B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</row>
    <row r="279" spans="2:42">
      <c r="B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</row>
    <row r="280" spans="2:42">
      <c r="B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</row>
    <row r="281" spans="2:42">
      <c r="B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</row>
    <row r="282" spans="2:42">
      <c r="B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</row>
    <row r="283" spans="2:42">
      <c r="B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</row>
    <row r="284" spans="2:42">
      <c r="B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</row>
    <row r="285" spans="2:42">
      <c r="B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</row>
    <row r="286" spans="2:42">
      <c r="B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</row>
    <row r="287" spans="2:42">
      <c r="B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</row>
    <row r="288" spans="2:42">
      <c r="B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</row>
    <row r="289" spans="2:42">
      <c r="B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</row>
    <row r="290" spans="2:42">
      <c r="B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</row>
    <row r="291" spans="2:42">
      <c r="B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</row>
    <row r="292" spans="2:42">
      <c r="B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</row>
    <row r="293" spans="2:42">
      <c r="B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</row>
    <row r="294" spans="2:42">
      <c r="B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</row>
    <row r="295" spans="2:42">
      <c r="B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</row>
    <row r="296" spans="2:42">
      <c r="B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</row>
    <row r="297" spans="2:42">
      <c r="B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</row>
    <row r="298" spans="2:42">
      <c r="B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</row>
    <row r="299" spans="2:42">
      <c r="B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</row>
    <row r="300" spans="2:42">
      <c r="B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</row>
    <row r="301" spans="2:42">
      <c r="B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</row>
    <row r="302" spans="2:42">
      <c r="B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</row>
    <row r="303" spans="2:42">
      <c r="B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</row>
    <row r="304" spans="2:42">
      <c r="B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</row>
    <row r="305" spans="2:42">
      <c r="B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</row>
    <row r="306" spans="2:42">
      <c r="B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</row>
    <row r="307" spans="2:42">
      <c r="B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</row>
    <row r="308" spans="2:42">
      <c r="B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</row>
    <row r="309" spans="2:42">
      <c r="B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</row>
    <row r="310" spans="2:42">
      <c r="B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</row>
    <row r="311" spans="2:42">
      <c r="B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</row>
    <row r="312" spans="2:42">
      <c r="B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</row>
    <row r="313" spans="2:42">
      <c r="B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</row>
    <row r="314" spans="2:42">
      <c r="B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</row>
    <row r="315" spans="2:42">
      <c r="B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</row>
    <row r="316" spans="2:42">
      <c r="B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</row>
    <row r="317" spans="2:42">
      <c r="B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</row>
    <row r="318" spans="2:42">
      <c r="B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</row>
    <row r="319" spans="2:42">
      <c r="B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</row>
    <row r="320" spans="2:42">
      <c r="B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</row>
    <row r="321" spans="2:42">
      <c r="B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</row>
    <row r="322" spans="2:42">
      <c r="B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</row>
    <row r="323" spans="2:42">
      <c r="B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</row>
    <row r="324" spans="2:42">
      <c r="B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</row>
    <row r="325" spans="2:42">
      <c r="B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</row>
    <row r="326" spans="2:42">
      <c r="B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</row>
    <row r="327" spans="2:42">
      <c r="B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</row>
    <row r="328" spans="2:42">
      <c r="B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</row>
    <row r="329" spans="2:42">
      <c r="B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</row>
    <row r="330" spans="2:42">
      <c r="B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</row>
    <row r="331" spans="2:42">
      <c r="B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</row>
    <row r="332" spans="2:42">
      <c r="B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</row>
    <row r="333" spans="2:42">
      <c r="B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</row>
    <row r="334" spans="2:42">
      <c r="B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</row>
    <row r="335" spans="2:42">
      <c r="B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</row>
    <row r="336" spans="2:42">
      <c r="B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</row>
    <row r="337" spans="2:42">
      <c r="B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</row>
    <row r="338" spans="2:42">
      <c r="B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</row>
    <row r="339" spans="2:42">
      <c r="B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</row>
    <row r="340" spans="2:42">
      <c r="B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</row>
    <row r="341" spans="2:42">
      <c r="B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</row>
    <row r="342" spans="2:42">
      <c r="B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</row>
    <row r="343" spans="2:42">
      <c r="B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</row>
    <row r="344" spans="2:42">
      <c r="B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</row>
    <row r="345" spans="2:42">
      <c r="B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</row>
    <row r="346" spans="2:42">
      <c r="B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</row>
    <row r="347" spans="2:42">
      <c r="B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</row>
    <row r="348" spans="2:42">
      <c r="B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</row>
    <row r="349" spans="2:42">
      <c r="B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</row>
    <row r="350" spans="2:42">
      <c r="B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</row>
    <row r="351" spans="2:42">
      <c r="B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</row>
    <row r="352" spans="2:42">
      <c r="B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</row>
    <row r="353" spans="2:42">
      <c r="B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</row>
    <row r="354" spans="2:42">
      <c r="B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</row>
    <row r="355" spans="2:42">
      <c r="B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</row>
    <row r="356" spans="2:42">
      <c r="B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</row>
    <row r="357" spans="2:42">
      <c r="B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</row>
    <row r="358" spans="2:42">
      <c r="B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</row>
    <row r="359" spans="2:42">
      <c r="B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</row>
    <row r="360" spans="2:42">
      <c r="B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</row>
    <row r="361" spans="2:42">
      <c r="B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</row>
    <row r="362" spans="2:42">
      <c r="B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</row>
    <row r="363" spans="2:42">
      <c r="B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</row>
    <row r="364" spans="2:42">
      <c r="B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</row>
    <row r="365" spans="2:42">
      <c r="B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</row>
    <row r="366" spans="2:42">
      <c r="B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</row>
    <row r="367" spans="2:42">
      <c r="B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</row>
    <row r="368" spans="2:42">
      <c r="B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</row>
    <row r="369" spans="2:42">
      <c r="B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</row>
    <row r="370" spans="2:42">
      <c r="B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</row>
    <row r="371" spans="2:42">
      <c r="B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</row>
    <row r="372" spans="2:42">
      <c r="B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</row>
    <row r="373" spans="2:42">
      <c r="B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</row>
    <row r="374" spans="2:42">
      <c r="B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</row>
    <row r="375" spans="2:42">
      <c r="B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</row>
    <row r="376" spans="2:42">
      <c r="B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</row>
    <row r="377" spans="2:42">
      <c r="B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</row>
    <row r="378" spans="2:42">
      <c r="B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</row>
    <row r="379" spans="2:42">
      <c r="B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</row>
    <row r="380" spans="2:42">
      <c r="B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</row>
    <row r="381" spans="2:42">
      <c r="B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</row>
    <row r="382" spans="2:42">
      <c r="B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</row>
    <row r="383" spans="2:42">
      <c r="B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</row>
    <row r="384" spans="2:42">
      <c r="B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</row>
    <row r="385" spans="2:42">
      <c r="B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</row>
    <row r="386" spans="2:42">
      <c r="B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</row>
    <row r="387" spans="2:42">
      <c r="B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</row>
    <row r="388" spans="2:42">
      <c r="B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</row>
    <row r="389" spans="2:42">
      <c r="B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</row>
    <row r="390" spans="2:42">
      <c r="B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</row>
    <row r="391" spans="2:42">
      <c r="B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</row>
    <row r="392" spans="2:42">
      <c r="B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</row>
    <row r="393" spans="2:42">
      <c r="B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</row>
    <row r="394" spans="2:42">
      <c r="B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</row>
    <row r="395" spans="2:42">
      <c r="B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</row>
    <row r="396" spans="2:42">
      <c r="B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</row>
    <row r="397" spans="2:42">
      <c r="B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</row>
    <row r="398" spans="2:42">
      <c r="B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</row>
    <row r="399" spans="2:42">
      <c r="B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</row>
    <row r="400" spans="2:42">
      <c r="B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</row>
    <row r="401" spans="2:42">
      <c r="B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</row>
    <row r="402" spans="2:42">
      <c r="B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</row>
    <row r="403" spans="2:42">
      <c r="B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</row>
    <row r="404" spans="2:42">
      <c r="B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</row>
    <row r="405" spans="2:42">
      <c r="B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</row>
    <row r="406" spans="2:42">
      <c r="B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</row>
    <row r="407" spans="2:42">
      <c r="B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</row>
    <row r="408" spans="2:42">
      <c r="B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</row>
    <row r="409" spans="2:42">
      <c r="B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</row>
    <row r="410" spans="2:42">
      <c r="B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</row>
    <row r="411" spans="2:42">
      <c r="B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</row>
    <row r="412" spans="2:42">
      <c r="B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</row>
    <row r="413" spans="2:42">
      <c r="B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</row>
    <row r="414" spans="2:42">
      <c r="B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</row>
    <row r="415" spans="2:42">
      <c r="B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</row>
    <row r="416" spans="2:42">
      <c r="B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</row>
    <row r="417" spans="2:42">
      <c r="B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</row>
    <row r="418" spans="2:42">
      <c r="B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</row>
    <row r="419" spans="2:42">
      <c r="B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</row>
    <row r="420" spans="2:42">
      <c r="B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</row>
    <row r="421" spans="2:42">
      <c r="B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</row>
    <row r="422" spans="2:42">
      <c r="B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</row>
    <row r="423" spans="2:42">
      <c r="B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</row>
    <row r="424" spans="2:42">
      <c r="B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</row>
    <row r="425" spans="2:42">
      <c r="B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</row>
    <row r="426" spans="2:42">
      <c r="B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</row>
    <row r="427" spans="2:42">
      <c r="B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</row>
    <row r="428" spans="2:42">
      <c r="B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</row>
    <row r="429" spans="2:42">
      <c r="B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</row>
    <row r="430" spans="2:42">
      <c r="B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</row>
    <row r="431" spans="2:42">
      <c r="B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</row>
    <row r="432" spans="2:42">
      <c r="B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</row>
    <row r="433" spans="2:42">
      <c r="B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</row>
    <row r="434" spans="2:42">
      <c r="B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</row>
    <row r="435" spans="2:42">
      <c r="B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</row>
    <row r="436" spans="2:42">
      <c r="B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</row>
    <row r="437" spans="2:42">
      <c r="B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</row>
    <row r="438" spans="2:42">
      <c r="B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</row>
    <row r="439" spans="2:42">
      <c r="B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</row>
    <row r="440" spans="2:42">
      <c r="B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</row>
    <row r="441" spans="2:42">
      <c r="B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</row>
    <row r="442" spans="2:42">
      <c r="B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</row>
    <row r="443" spans="2:42">
      <c r="B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</row>
    <row r="444" spans="2:42">
      <c r="B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</row>
    <row r="445" spans="2:42">
      <c r="B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</row>
    <row r="446" spans="2:42">
      <c r="B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</row>
    <row r="447" spans="2:42">
      <c r="B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</row>
    <row r="448" spans="2:42">
      <c r="B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</row>
    <row r="449" spans="2:42">
      <c r="B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</row>
    <row r="450" spans="2:42">
      <c r="B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</row>
    <row r="451" spans="2:42">
      <c r="B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</row>
    <row r="452" spans="2:42">
      <c r="B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</row>
    <row r="453" spans="2:42">
      <c r="B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</row>
    <row r="454" spans="2:42">
      <c r="B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</row>
    <row r="455" spans="2:42">
      <c r="B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</row>
    <row r="456" spans="2:42">
      <c r="B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</row>
    <row r="457" spans="2:42">
      <c r="B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</row>
    <row r="458" spans="2:42">
      <c r="B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</row>
    <row r="459" spans="2:42">
      <c r="B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</row>
    <row r="460" spans="2:42">
      <c r="B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</row>
    <row r="461" spans="2:42">
      <c r="B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</row>
    <row r="462" spans="2:42">
      <c r="B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</row>
    <row r="463" spans="2:42">
      <c r="B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</row>
    <row r="464" spans="2:42">
      <c r="B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</row>
    <row r="465" spans="2:42">
      <c r="B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</row>
    <row r="466" spans="2:42">
      <c r="B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</row>
    <row r="467" spans="2:42">
      <c r="B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</row>
    <row r="468" spans="2:42">
      <c r="B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</row>
    <row r="469" spans="2:42">
      <c r="B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</row>
    <row r="470" spans="2:42">
      <c r="B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</row>
    <row r="471" spans="2:42">
      <c r="B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</row>
    <row r="472" spans="2:42">
      <c r="B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</row>
    <row r="473" spans="2:42">
      <c r="B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</row>
    <row r="474" spans="2:42">
      <c r="B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</row>
    <row r="475" spans="2:42">
      <c r="B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</row>
    <row r="476" spans="2:42">
      <c r="B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</row>
    <row r="477" spans="2:42">
      <c r="B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</row>
    <row r="478" spans="2:42">
      <c r="B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</row>
    <row r="479" spans="2:42">
      <c r="B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</row>
    <row r="480" spans="2:42">
      <c r="B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</row>
    <row r="481" spans="2:42">
      <c r="B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</row>
    <row r="482" spans="2:42">
      <c r="B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</row>
    <row r="483" spans="2:42">
      <c r="B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</row>
    <row r="484" spans="2:42">
      <c r="B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</row>
    <row r="485" spans="2:42">
      <c r="B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</row>
    <row r="486" spans="2:42">
      <c r="B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</row>
    <row r="487" spans="2:42">
      <c r="B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</row>
    <row r="488" spans="2:42">
      <c r="B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</row>
    <row r="489" spans="2:42">
      <c r="B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</row>
    <row r="490" spans="2:42">
      <c r="B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</row>
    <row r="491" spans="2:42">
      <c r="B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</row>
    <row r="492" spans="2:42">
      <c r="B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</row>
    <row r="493" spans="2:42">
      <c r="B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</row>
    <row r="494" spans="2:42">
      <c r="B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</row>
    <row r="495" spans="2:42">
      <c r="B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</row>
    <row r="496" spans="2:42">
      <c r="B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</row>
    <row r="497" spans="2:42">
      <c r="B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</row>
    <row r="498" spans="2:42">
      <c r="B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</row>
    <row r="499" spans="2:42">
      <c r="B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</row>
    <row r="500" spans="2:42">
      <c r="B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</row>
    <row r="501" spans="2:42">
      <c r="B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</row>
    <row r="502" spans="2:42">
      <c r="B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</row>
    <row r="503" spans="2:42">
      <c r="B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</row>
    <row r="504" spans="2:42">
      <c r="B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</row>
    <row r="505" spans="2:42">
      <c r="B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</row>
    <row r="506" spans="2:42">
      <c r="B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</row>
    <row r="507" spans="2:42">
      <c r="B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</row>
    <row r="508" spans="2:42">
      <c r="B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</row>
    <row r="509" spans="2:42">
      <c r="B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</row>
    <row r="510" spans="2:42">
      <c r="B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</row>
    <row r="511" spans="2:42">
      <c r="B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</row>
    <row r="512" spans="2:42">
      <c r="B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</row>
    <row r="513" spans="2:42">
      <c r="B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</row>
    <row r="514" spans="2:42">
      <c r="B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</row>
    <row r="515" spans="2:42">
      <c r="B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</row>
    <row r="516" spans="2:42">
      <c r="B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</row>
    <row r="517" spans="2:42">
      <c r="B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</row>
    <row r="518" spans="2:42">
      <c r="B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</row>
    <row r="519" spans="2:42">
      <c r="B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</row>
    <row r="520" spans="2:42">
      <c r="B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</row>
    <row r="521" spans="2:42">
      <c r="B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</row>
    <row r="522" spans="2:42">
      <c r="B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</row>
    <row r="523" spans="2:42">
      <c r="B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</row>
    <row r="524" spans="2:42">
      <c r="B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</row>
    <row r="525" spans="2:42">
      <c r="B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</row>
    <row r="526" spans="2:42">
      <c r="B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</row>
    <row r="527" spans="2:42">
      <c r="B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</row>
    <row r="528" spans="2:42">
      <c r="B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</row>
    <row r="529" spans="2:42">
      <c r="B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</row>
    <row r="530" spans="2:42">
      <c r="B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</row>
    <row r="531" spans="2:42">
      <c r="B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</row>
    <row r="532" spans="2:42">
      <c r="B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</row>
    <row r="533" spans="2:42">
      <c r="B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</row>
    <row r="534" spans="2:42">
      <c r="B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</row>
    <row r="535" spans="2:42">
      <c r="B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</row>
    <row r="536" spans="2:42">
      <c r="B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</row>
    <row r="537" spans="2:42">
      <c r="B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</row>
    <row r="538" spans="2:42">
      <c r="B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</row>
    <row r="539" spans="2:42">
      <c r="B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</row>
    <row r="540" spans="2:42">
      <c r="B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</row>
    <row r="541" spans="2:42">
      <c r="B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</row>
    <row r="542" spans="2:42">
      <c r="B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</row>
    <row r="543" spans="2:42">
      <c r="B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</row>
    <row r="544" spans="2:42">
      <c r="B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</row>
    <row r="545" spans="2:42">
      <c r="B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</row>
    <row r="546" spans="2:42">
      <c r="B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</row>
    <row r="547" spans="2:42">
      <c r="B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</row>
    <row r="548" spans="2:42">
      <c r="B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</row>
    <row r="549" spans="2:42">
      <c r="B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</row>
    <row r="550" spans="2:42">
      <c r="B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</row>
    <row r="551" spans="2:42">
      <c r="B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</row>
    <row r="552" spans="2:42">
      <c r="B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</row>
    <row r="553" spans="2:42">
      <c r="B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</row>
    <row r="554" spans="2:42">
      <c r="B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</row>
    <row r="555" spans="2:42">
      <c r="B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</row>
    <row r="556" spans="2:42">
      <c r="B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</row>
    <row r="557" spans="2:42">
      <c r="B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</row>
    <row r="558" spans="2:42">
      <c r="B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</row>
    <row r="559" spans="2:42">
      <c r="B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</row>
    <row r="560" spans="2:42">
      <c r="B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</row>
    <row r="561" spans="2:42">
      <c r="B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</row>
    <row r="562" spans="2:42">
      <c r="B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</row>
    <row r="563" spans="2:42">
      <c r="B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</row>
    <row r="564" spans="2:42">
      <c r="B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</row>
    <row r="565" spans="2:42">
      <c r="B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</row>
    <row r="566" spans="2:42">
      <c r="B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</row>
    <row r="567" spans="2:42">
      <c r="B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</row>
    <row r="568" spans="2:42">
      <c r="B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</row>
    <row r="569" spans="2:42">
      <c r="B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</row>
    <row r="570" spans="2:42">
      <c r="B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</row>
    <row r="571" spans="2:42">
      <c r="B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</row>
    <row r="572" spans="2:42">
      <c r="B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</row>
    <row r="573" spans="2:42">
      <c r="B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</row>
    <row r="574" spans="2:42">
      <c r="B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</row>
    <row r="575" spans="2:42">
      <c r="B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</row>
    <row r="576" spans="2:42">
      <c r="B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</row>
    <row r="577" spans="2:42">
      <c r="B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</row>
    <row r="578" spans="2:42">
      <c r="B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</row>
    <row r="579" spans="2:42">
      <c r="B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</row>
    <row r="580" spans="2:42">
      <c r="B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</row>
    <row r="581" spans="2:42">
      <c r="B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</row>
    <row r="582" spans="2:42">
      <c r="B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</row>
    <row r="583" spans="2:42">
      <c r="B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</row>
    <row r="584" spans="2:42">
      <c r="B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</row>
    <row r="585" spans="2:42">
      <c r="B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</row>
    <row r="586" spans="2:42">
      <c r="B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</row>
    <row r="587" spans="2:42">
      <c r="B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</row>
    <row r="588" spans="2:42">
      <c r="B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</row>
    <row r="589" spans="2:42">
      <c r="B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</row>
    <row r="590" spans="2:42">
      <c r="B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</row>
    <row r="591" spans="2:42">
      <c r="B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</row>
    <row r="592" spans="2:42">
      <c r="B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</row>
    <row r="593" spans="2:42">
      <c r="B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</row>
    <row r="594" spans="2:42">
      <c r="B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</row>
    <row r="595" spans="2:42">
      <c r="B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</row>
    <row r="596" spans="2:42">
      <c r="B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</row>
    <row r="597" spans="2:42">
      <c r="B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</row>
    <row r="598" spans="2:42">
      <c r="B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</row>
    <row r="599" spans="2:42">
      <c r="B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</row>
    <row r="600" spans="2:42">
      <c r="B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</row>
    <row r="601" spans="2:42">
      <c r="B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</row>
    <row r="602" spans="2:42">
      <c r="B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</row>
    <row r="603" spans="2:42">
      <c r="B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</row>
    <row r="604" spans="2:42">
      <c r="B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</row>
    <row r="605" spans="2:42">
      <c r="B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</row>
    <row r="606" spans="2:42">
      <c r="B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</row>
    <row r="607" spans="2:42">
      <c r="B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</row>
    <row r="608" spans="2:42">
      <c r="B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</row>
    <row r="609" spans="2:42">
      <c r="B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</row>
    <row r="610" spans="2:42">
      <c r="B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</row>
    <row r="611" spans="2:42">
      <c r="B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</row>
    <row r="612" spans="2:42">
      <c r="B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</row>
    <row r="613" spans="2:42">
      <c r="B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</row>
    <row r="614" spans="2:42">
      <c r="B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</row>
    <row r="615" spans="2:42">
      <c r="B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</row>
    <row r="616" spans="2:42">
      <c r="B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</row>
    <row r="617" spans="2:42">
      <c r="B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</row>
    <row r="618" spans="2:42">
      <c r="B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</row>
    <row r="619" spans="2:42">
      <c r="B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</row>
    <row r="620" spans="2:42">
      <c r="B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</row>
    <row r="621" spans="2:42">
      <c r="B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</row>
    <row r="622" spans="2:42">
      <c r="B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</row>
    <row r="623" spans="2:42">
      <c r="B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</row>
    <row r="624" spans="2:42">
      <c r="B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</row>
    <row r="625" spans="2:42">
      <c r="B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</row>
    <row r="626" spans="2:42">
      <c r="B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</row>
    <row r="627" spans="2:42">
      <c r="B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</row>
    <row r="628" spans="2:42">
      <c r="B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</row>
    <row r="629" spans="2:42">
      <c r="B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</row>
    <row r="630" spans="2:42">
      <c r="B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</row>
    <row r="631" spans="2:42">
      <c r="B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</row>
    <row r="632" spans="2:42">
      <c r="B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</row>
    <row r="633" spans="2:42">
      <c r="B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</row>
    <row r="634" spans="2:42">
      <c r="B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</row>
    <row r="635" spans="2:42">
      <c r="B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</row>
    <row r="636" spans="2:42">
      <c r="B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</row>
    <row r="637" spans="2:42">
      <c r="B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</row>
    <row r="638" spans="2:42">
      <c r="B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</row>
    <row r="639" spans="2:42">
      <c r="B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</row>
    <row r="640" spans="2:42">
      <c r="B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</row>
    <row r="641" spans="2:42">
      <c r="B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</row>
    <row r="642" spans="2:42">
      <c r="B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</row>
    <row r="643" spans="2:42">
      <c r="B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</row>
    <row r="644" spans="2:42">
      <c r="B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</row>
    <row r="645" spans="2:42">
      <c r="B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</row>
    <row r="646" spans="2:42">
      <c r="B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</row>
    <row r="647" spans="2:42">
      <c r="B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</row>
    <row r="648" spans="2:42">
      <c r="B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</row>
    <row r="649" spans="2:42">
      <c r="B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</row>
    <row r="650" spans="2:42">
      <c r="B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</row>
    <row r="651" spans="2:42">
      <c r="B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</row>
    <row r="652" spans="2:42">
      <c r="B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</row>
    <row r="653" spans="2:42">
      <c r="B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</row>
    <row r="654" spans="2:42">
      <c r="B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</row>
    <row r="655" spans="2:42">
      <c r="B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</row>
    <row r="656" spans="2:42">
      <c r="B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</row>
    <row r="657" spans="2:42">
      <c r="B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</row>
    <row r="658" spans="2:42">
      <c r="B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</row>
    <row r="659" spans="2:42">
      <c r="B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</row>
    <row r="660" spans="2:42">
      <c r="B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</row>
    <row r="661" spans="2:42">
      <c r="B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</row>
    <row r="662" spans="2:42">
      <c r="B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</row>
    <row r="663" spans="2:42">
      <c r="B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</row>
    <row r="664" spans="2:42">
      <c r="B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</row>
    <row r="665" spans="2:42">
      <c r="B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</row>
    <row r="666" spans="2:42">
      <c r="B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</row>
    <row r="667" spans="2:42">
      <c r="B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</row>
    <row r="668" spans="2:42">
      <c r="B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</row>
    <row r="669" spans="2:42">
      <c r="B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</row>
    <row r="670" spans="2:42">
      <c r="B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</row>
    <row r="671" spans="2:42">
      <c r="B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</row>
    <row r="672" spans="2:42">
      <c r="B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</row>
    <row r="673" spans="2:42">
      <c r="B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</row>
    <row r="674" spans="2:42">
      <c r="B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</row>
    <row r="675" spans="2:42">
      <c r="B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</row>
    <row r="676" spans="2:42">
      <c r="B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</row>
    <row r="677" spans="2:42">
      <c r="B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</row>
    <row r="678" spans="2:42">
      <c r="B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</row>
    <row r="679" spans="2:42">
      <c r="B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</row>
    <row r="680" spans="2:42">
      <c r="B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</row>
    <row r="681" spans="2:42">
      <c r="B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</row>
    <row r="682" spans="2:42">
      <c r="B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</row>
    <row r="683" spans="2:42">
      <c r="B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</row>
    <row r="684" spans="2:42">
      <c r="B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</row>
    <row r="685" spans="2:42">
      <c r="B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</row>
    <row r="686" spans="2:42">
      <c r="B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</row>
    <row r="687" spans="2:42">
      <c r="B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</row>
    <row r="688" spans="2:42">
      <c r="B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</row>
    <row r="689" spans="2:42">
      <c r="B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</row>
    <row r="690" spans="2:42">
      <c r="B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</row>
    <row r="691" spans="2:42">
      <c r="B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</row>
    <row r="692" spans="2:42">
      <c r="B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</row>
    <row r="693" spans="2:42">
      <c r="B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</row>
    <row r="694" spans="2:42">
      <c r="B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</row>
    <row r="695" spans="2:42">
      <c r="B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</row>
    <row r="696" spans="2:42">
      <c r="B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</row>
    <row r="697" spans="2:42">
      <c r="B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</row>
    <row r="698" spans="2:42">
      <c r="B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</row>
    <row r="699" spans="2:42">
      <c r="B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</row>
    <row r="700" spans="2:42">
      <c r="B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</row>
    <row r="701" spans="2:42">
      <c r="B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</row>
    <row r="702" spans="2:42">
      <c r="B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</row>
    <row r="703" spans="2:42">
      <c r="B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</row>
    <row r="704" spans="2:42">
      <c r="B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</row>
    <row r="705" spans="2:42">
      <c r="B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</row>
    <row r="706" spans="2:42">
      <c r="B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</row>
    <row r="707" spans="2:42">
      <c r="B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</row>
    <row r="708" spans="2:42">
      <c r="B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</row>
    <row r="709" spans="2:42">
      <c r="B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</row>
    <row r="710" spans="2:42">
      <c r="B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</row>
    <row r="711" spans="2:42">
      <c r="B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</row>
    <row r="712" spans="2:42">
      <c r="B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</row>
    <row r="713" spans="2:42">
      <c r="B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</row>
    <row r="714" spans="2:42">
      <c r="B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</row>
    <row r="715" spans="2:42">
      <c r="B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</row>
    <row r="716" spans="2:42">
      <c r="B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</row>
    <row r="717" spans="2:42">
      <c r="B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</row>
    <row r="718" spans="2:42">
      <c r="B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</row>
    <row r="719" spans="2:42">
      <c r="B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</row>
    <row r="720" spans="2:42">
      <c r="B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</row>
    <row r="721" spans="2:42">
      <c r="B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</row>
    <row r="722" spans="2:42">
      <c r="B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</row>
    <row r="723" spans="2:42">
      <c r="B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</row>
    <row r="724" spans="2:42">
      <c r="B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</row>
    <row r="725" spans="2:42">
      <c r="B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</row>
    <row r="726" spans="2:42">
      <c r="B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</row>
    <row r="727" spans="2:42">
      <c r="B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</row>
    <row r="728" spans="2:42">
      <c r="B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</row>
    <row r="729" spans="2:42">
      <c r="B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</row>
    <row r="730" spans="2:42">
      <c r="B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</row>
    <row r="731" spans="2:42">
      <c r="B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</row>
    <row r="732" spans="2:42">
      <c r="B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</row>
    <row r="733" spans="2:42">
      <c r="B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</row>
    <row r="734" spans="2:42">
      <c r="B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</row>
    <row r="735" spans="2:42">
      <c r="B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</row>
    <row r="736" spans="2:42">
      <c r="B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</row>
    <row r="737" spans="2:42">
      <c r="B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</row>
    <row r="738" spans="2:42">
      <c r="B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</row>
    <row r="739" spans="2:42">
      <c r="B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</row>
    <row r="740" spans="2:42">
      <c r="B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</row>
    <row r="741" spans="2:42">
      <c r="B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</row>
    <row r="742" spans="2:42">
      <c r="B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</row>
    <row r="743" spans="2:42">
      <c r="B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</row>
    <row r="744" spans="2:42">
      <c r="B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</row>
    <row r="745" spans="2:42">
      <c r="B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</row>
    <row r="746" spans="2:42">
      <c r="B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</row>
    <row r="747" spans="2:42">
      <c r="B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</row>
    <row r="748" spans="2:42">
      <c r="B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</row>
    <row r="749" spans="2:42">
      <c r="B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</row>
    <row r="750" spans="2:42">
      <c r="B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</row>
    <row r="751" spans="2:42">
      <c r="B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</row>
    <row r="752" spans="2:42">
      <c r="B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</row>
    <row r="753" spans="2:42">
      <c r="B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</row>
    <row r="754" spans="2:42">
      <c r="B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</row>
    <row r="755" spans="2:42">
      <c r="B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</row>
    <row r="756" spans="2:42">
      <c r="B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</row>
    <row r="757" spans="2:42">
      <c r="B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</row>
    <row r="758" spans="2:42">
      <c r="B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</row>
    <row r="759" spans="2:42">
      <c r="B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</row>
    <row r="760" spans="2:42">
      <c r="B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</row>
    <row r="761" spans="2:42">
      <c r="B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</row>
    <row r="762" spans="2:42">
      <c r="B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</row>
    <row r="763" spans="2:42">
      <c r="B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</row>
    <row r="764" spans="2:42">
      <c r="B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</row>
    <row r="765" spans="2:42">
      <c r="B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</row>
    <row r="766" spans="2:42">
      <c r="B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</row>
    <row r="767" spans="2:42">
      <c r="B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</row>
    <row r="768" spans="2:42">
      <c r="B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</row>
    <row r="769" spans="2:42">
      <c r="B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</row>
    <row r="770" spans="2:42">
      <c r="B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</row>
    <row r="771" spans="2:42">
      <c r="B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</row>
    <row r="772" spans="2:42">
      <c r="B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</row>
    <row r="773" spans="2:42">
      <c r="B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</row>
    <row r="774" spans="2:42">
      <c r="B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</row>
    <row r="775" spans="2:42">
      <c r="B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</row>
    <row r="776" spans="2:42">
      <c r="B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</row>
    <row r="777" spans="2:42">
      <c r="B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</row>
    <row r="778" spans="2:42">
      <c r="B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</row>
    <row r="779" spans="2:42">
      <c r="B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</row>
    <row r="780" spans="2:42">
      <c r="B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</row>
    <row r="781" spans="2:42">
      <c r="B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</row>
    <row r="782" spans="2:42">
      <c r="B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</row>
    <row r="783" spans="2:42">
      <c r="B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</row>
    <row r="784" spans="2:42">
      <c r="B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</row>
    <row r="785" spans="2:42">
      <c r="B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</row>
    <row r="786" spans="2:42">
      <c r="B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</row>
    <row r="787" spans="2:42">
      <c r="B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</row>
    <row r="788" spans="2:42">
      <c r="B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</row>
    <row r="789" spans="2:42">
      <c r="B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</row>
    <row r="790" spans="2:42">
      <c r="B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</row>
    <row r="791" spans="2:42">
      <c r="B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</row>
    <row r="792" spans="2:42">
      <c r="B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</row>
    <row r="793" spans="2:42">
      <c r="B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</row>
    <row r="794" spans="2:42">
      <c r="B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</row>
    <row r="795" spans="2:42">
      <c r="B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</row>
    <row r="796" spans="2:42">
      <c r="B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</row>
    <row r="797" spans="2:42">
      <c r="B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</row>
    <row r="798" spans="2:42">
      <c r="B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</row>
    <row r="799" spans="2:42">
      <c r="B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</row>
    <row r="800" spans="2:42">
      <c r="B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</row>
    <row r="801" spans="2:42">
      <c r="B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</row>
    <row r="802" spans="2:42">
      <c r="B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</row>
    <row r="803" spans="2:42">
      <c r="B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</row>
    <row r="804" spans="2:42">
      <c r="B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</row>
    <row r="805" spans="2:42">
      <c r="B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</row>
    <row r="806" spans="2:42">
      <c r="B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</row>
    <row r="807" spans="2:42">
      <c r="B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</row>
    <row r="808" spans="2:42">
      <c r="B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</row>
    <row r="809" spans="2:42">
      <c r="B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</row>
    <row r="810" spans="2:42">
      <c r="B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</row>
    <row r="811" spans="2:42">
      <c r="B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</row>
    <row r="812" spans="2:42">
      <c r="B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</row>
    <row r="813" spans="2:42">
      <c r="B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</row>
    <row r="814" spans="2:42">
      <c r="B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</row>
    <row r="815" spans="2:42">
      <c r="B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</row>
    <row r="816" spans="2:42">
      <c r="B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</row>
    <row r="817" spans="2:42">
      <c r="B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</row>
    <row r="818" spans="2:42">
      <c r="B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</row>
    <row r="819" spans="2:42">
      <c r="B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</row>
    <row r="820" spans="2:42">
      <c r="B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</row>
    <row r="821" spans="2:42">
      <c r="B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</row>
    <row r="822" spans="2:42">
      <c r="B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</row>
    <row r="823" spans="2:42">
      <c r="B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</row>
    <row r="824" spans="2:42">
      <c r="B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</row>
    <row r="825" spans="2:42">
      <c r="B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</row>
    <row r="826" spans="2:42">
      <c r="B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</row>
    <row r="827" spans="2:42">
      <c r="B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</row>
    <row r="828" spans="2:42">
      <c r="B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</row>
    <row r="829" spans="2:42">
      <c r="B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</row>
    <row r="830" spans="2:42">
      <c r="B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</row>
    <row r="831" spans="2:42">
      <c r="B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</row>
    <row r="832" spans="2:42">
      <c r="B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</row>
    <row r="833" spans="2:42">
      <c r="B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</row>
    <row r="834" spans="2:42">
      <c r="B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</row>
    <row r="835" spans="2:42">
      <c r="B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</row>
    <row r="836" spans="2:42">
      <c r="B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</row>
    <row r="837" spans="2:42">
      <c r="B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</row>
    <row r="838" spans="2:42">
      <c r="B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</row>
    <row r="839" spans="2:42">
      <c r="B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</row>
    <row r="840" spans="2:42">
      <c r="B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</row>
    <row r="841" spans="2:42">
      <c r="B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</row>
    <row r="842" spans="2:42">
      <c r="B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</row>
    <row r="843" spans="2:42">
      <c r="B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</row>
    <row r="844" spans="2:42">
      <c r="B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</row>
    <row r="845" spans="2:42">
      <c r="B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</row>
    <row r="846" spans="2:42">
      <c r="B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</row>
    <row r="847" spans="2:42">
      <c r="B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</row>
    <row r="848" spans="2:42">
      <c r="B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</row>
    <row r="849" spans="2:42">
      <c r="B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</row>
    <row r="850" spans="2:42">
      <c r="B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</row>
    <row r="851" spans="2:42">
      <c r="B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</row>
    <row r="852" spans="2:42">
      <c r="B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</row>
    <row r="853" spans="2:42">
      <c r="B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</row>
    <row r="854" spans="2:42">
      <c r="B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</row>
    <row r="855" spans="2:42">
      <c r="B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</row>
    <row r="856" spans="2:42">
      <c r="B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</row>
    <row r="857" spans="2:42">
      <c r="B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</row>
    <row r="858" spans="2:42">
      <c r="B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</row>
    <row r="859" spans="2:42">
      <c r="B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</row>
    <row r="860" spans="2:42">
      <c r="B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</row>
    <row r="861" spans="2:42">
      <c r="B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</row>
    <row r="862" spans="2:42">
      <c r="B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</row>
    <row r="863" spans="2:42">
      <c r="B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</row>
    <row r="864" spans="2:42">
      <c r="B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</row>
    <row r="865" spans="2:42">
      <c r="B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</row>
    <row r="866" spans="2:42">
      <c r="B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</row>
    <row r="867" spans="2:42">
      <c r="B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</row>
    <row r="868" spans="2:42">
      <c r="B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</row>
    <row r="869" spans="2:42">
      <c r="B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</row>
    <row r="870" spans="2:42">
      <c r="B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</row>
    <row r="871" spans="2:42">
      <c r="B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</row>
    <row r="872" spans="2:42">
      <c r="B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</row>
    <row r="873" spans="2:42">
      <c r="B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</row>
    <row r="874" spans="2:42">
      <c r="B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</row>
    <row r="875" spans="2:42">
      <c r="B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</row>
    <row r="876" spans="2:42">
      <c r="B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</row>
    <row r="877" spans="2:42">
      <c r="B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</row>
    <row r="878" spans="2:42">
      <c r="B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</row>
    <row r="879" spans="2:42">
      <c r="B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</row>
    <row r="880" spans="2:42">
      <c r="B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</row>
    <row r="881" spans="2:42">
      <c r="B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</row>
    <row r="882" spans="2:42">
      <c r="B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</row>
    <row r="883" spans="2:42">
      <c r="B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</row>
    <row r="884" spans="2:42">
      <c r="B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</row>
    <row r="885" spans="2:42">
      <c r="B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</row>
    <row r="886" spans="2:42">
      <c r="B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</row>
    <row r="887" spans="2:42">
      <c r="B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</row>
    <row r="888" spans="2:42">
      <c r="B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</row>
    <row r="889" spans="2:42">
      <c r="B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</row>
    <row r="890" spans="2:42">
      <c r="B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</row>
    <row r="891" spans="2:42">
      <c r="B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</row>
    <row r="892" spans="2:42">
      <c r="B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</row>
    <row r="893" spans="2:42">
      <c r="B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</row>
    <row r="894" spans="2:42">
      <c r="B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</row>
    <row r="895" spans="2:42">
      <c r="B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</row>
    <row r="896" spans="2:42">
      <c r="B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</row>
    <row r="897" spans="2:42">
      <c r="B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</row>
    <row r="898" spans="2:42">
      <c r="B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</row>
    <row r="899" spans="2:42">
      <c r="B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</row>
    <row r="900" spans="2:42">
      <c r="B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</row>
    <row r="901" spans="2:42">
      <c r="B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</row>
    <row r="902" spans="2:42">
      <c r="B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</row>
    <row r="903" spans="2:42">
      <c r="B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</row>
    <row r="904" spans="2:42">
      <c r="B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</row>
    <row r="905" spans="2:42">
      <c r="B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</row>
    <row r="906" spans="2:42">
      <c r="B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</row>
    <row r="907" spans="2:42">
      <c r="B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</row>
    <row r="908" spans="2:42">
      <c r="B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</row>
    <row r="909" spans="2:42">
      <c r="B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</row>
    <row r="910" spans="2:42">
      <c r="B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</row>
    <row r="911" spans="2:42">
      <c r="B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</row>
    <row r="912" spans="2:42">
      <c r="B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</row>
    <row r="913" spans="2:42">
      <c r="B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</row>
    <row r="914" spans="2:42">
      <c r="B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</row>
    <row r="915" spans="2:42">
      <c r="B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</row>
    <row r="916" spans="2:42">
      <c r="B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</row>
    <row r="917" spans="2:42">
      <c r="B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</row>
    <row r="918" spans="2:42">
      <c r="B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</row>
    <row r="919" spans="2:42">
      <c r="B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</row>
    <row r="920" spans="2:42">
      <c r="B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</row>
    <row r="921" spans="2:42">
      <c r="B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</row>
    <row r="922" spans="2:42">
      <c r="B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</row>
    <row r="923" spans="2:42">
      <c r="B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</row>
    <row r="924" spans="2:42">
      <c r="B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</row>
    <row r="925" spans="2:42">
      <c r="B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</row>
    <row r="926" spans="2:42">
      <c r="B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</row>
    <row r="927" spans="2:42">
      <c r="B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</row>
    <row r="928" spans="2:42">
      <c r="B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</row>
    <row r="929" spans="2:42">
      <c r="B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</row>
    <row r="930" spans="2:42">
      <c r="B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</row>
    <row r="931" spans="2:42">
      <c r="B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</row>
    <row r="932" spans="2:42">
      <c r="B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</row>
    <row r="933" spans="2:42">
      <c r="B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</row>
    <row r="934" spans="2:42">
      <c r="B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</row>
    <row r="935" spans="2:42">
      <c r="B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</row>
    <row r="936" spans="2:42">
      <c r="B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</row>
    <row r="937" spans="2:42">
      <c r="B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</row>
    <row r="938" spans="2:42">
      <c r="B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</row>
    <row r="939" spans="2:42">
      <c r="B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</row>
    <row r="940" spans="2:42">
      <c r="B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</row>
    <row r="941" spans="2:42">
      <c r="B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</row>
    <row r="942" spans="2:42">
      <c r="B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</row>
    <row r="943" spans="2:42">
      <c r="B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</row>
    <row r="944" spans="2:42">
      <c r="B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</row>
    <row r="945" spans="2:42">
      <c r="B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</row>
    <row r="946" spans="2:42">
      <c r="B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</row>
    <row r="947" spans="2:42">
      <c r="B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</row>
    <row r="948" spans="2:42">
      <c r="B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</row>
    <row r="949" spans="2:42">
      <c r="B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</row>
    <row r="950" spans="2:42">
      <c r="B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</row>
    <row r="951" spans="2:42">
      <c r="B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</row>
    <row r="952" spans="2:42">
      <c r="B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</row>
    <row r="953" spans="2:42">
      <c r="B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</row>
    <row r="954" spans="2:42">
      <c r="B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</row>
    <row r="955" spans="2:42">
      <c r="B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</row>
    <row r="956" spans="2:42">
      <c r="B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</row>
    <row r="957" spans="2:42">
      <c r="B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</row>
    <row r="958" spans="2:42">
      <c r="B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</row>
    <row r="959" spans="2:42">
      <c r="B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</row>
    <row r="960" spans="2:42">
      <c r="B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</row>
    <row r="961" spans="2:42">
      <c r="B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</row>
    <row r="962" spans="2:42">
      <c r="B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</row>
    <row r="963" spans="2:42">
      <c r="B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</row>
    <row r="964" spans="2:42">
      <c r="B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</row>
    <row r="965" spans="2:42">
      <c r="B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</row>
    <row r="966" spans="2:42">
      <c r="B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</row>
    <row r="967" spans="2:42">
      <c r="B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</row>
    <row r="968" spans="2:42">
      <c r="B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</row>
    <row r="969" spans="2:42">
      <c r="B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</row>
    <row r="970" spans="2:42">
      <c r="B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</row>
    <row r="971" spans="2:42">
      <c r="B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</row>
    <row r="972" spans="2:42">
      <c r="B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</row>
    <row r="973" spans="2:42">
      <c r="B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</row>
    <row r="974" spans="2:42">
      <c r="B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</row>
    <row r="975" spans="2:42">
      <c r="B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</row>
    <row r="976" spans="2:42">
      <c r="B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</row>
    <row r="977" spans="2:42">
      <c r="B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</row>
    <row r="978" spans="2:42">
      <c r="B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</row>
    <row r="979" spans="2:42">
      <c r="B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</row>
    <row r="980" spans="2:42">
      <c r="B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</row>
    <row r="981" spans="2:42">
      <c r="B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</row>
    <row r="982" spans="2:42">
      <c r="B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</row>
    <row r="983" spans="2:42">
      <c r="B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</row>
    <row r="984" spans="2:42">
      <c r="B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</row>
    <row r="985" spans="2:42">
      <c r="B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</row>
    <row r="986" spans="2:42">
      <c r="B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</row>
    <row r="987" spans="2:42">
      <c r="B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</row>
    <row r="988" spans="2:42">
      <c r="B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</row>
    <row r="989" spans="2:42">
      <c r="B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</row>
    <row r="990" spans="2:42">
      <c r="B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</row>
    <row r="991" spans="2:42">
      <c r="B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</row>
    <row r="992" spans="2:42">
      <c r="B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</row>
    <row r="993" spans="2:42">
      <c r="B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</row>
    <row r="994" spans="2:42">
      <c r="B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</row>
    <row r="995" spans="2:42">
      <c r="B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</row>
    <row r="996" spans="2:42">
      <c r="B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</row>
    <row r="997" spans="2:42">
      <c r="B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</row>
    <row r="998" spans="2:42">
      <c r="B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</row>
    <row r="999" spans="2:42">
      <c r="B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</row>
    <row r="1000" spans="2:42">
      <c r="B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</row>
    <row r="1001" spans="2:42">
      <c r="B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</row>
    <row r="1002" spans="2:42">
      <c r="B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</row>
    <row r="1003" spans="2:42">
      <c r="B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</row>
    <row r="1004" spans="2:42">
      <c r="B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</row>
    <row r="1005" spans="2:42">
      <c r="B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</row>
    <row r="1006" spans="2:42">
      <c r="B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</row>
    <row r="1007" spans="2:42">
      <c r="B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</row>
    <row r="1008" spans="2:42">
      <c r="B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</row>
    <row r="1009" spans="2:42">
      <c r="B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</row>
    <row r="1010" spans="2:42">
      <c r="B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</row>
    <row r="1011" spans="2:42">
      <c r="B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</row>
    <row r="1012" spans="2:42">
      <c r="B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</row>
    <row r="1013" spans="2:42">
      <c r="B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</row>
    <row r="1014" spans="2:42">
      <c r="B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</row>
    <row r="1015" spans="2:42">
      <c r="B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</row>
    <row r="1016" spans="2:42">
      <c r="B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</row>
    <row r="1017" spans="2:42">
      <c r="B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</row>
    <row r="1018" spans="2:42">
      <c r="B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</row>
    <row r="1019" spans="2:42">
      <c r="B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</row>
    <row r="1020" spans="2:42">
      <c r="B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</row>
    <row r="1021" spans="2:42">
      <c r="B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</row>
    <row r="1022" spans="2:42">
      <c r="B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</row>
    <row r="1023" spans="2:42">
      <c r="B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</row>
    <row r="1024" spans="2:42">
      <c r="B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</row>
    <row r="1025" spans="2:42">
      <c r="B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</row>
    <row r="1026" spans="2:42">
      <c r="B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</row>
    <row r="1027" spans="2:42">
      <c r="B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</row>
    <row r="1028" spans="2:42">
      <c r="B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</row>
    <row r="1029" spans="2:42">
      <c r="B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</row>
    <row r="1030" spans="2:42">
      <c r="B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</row>
    <row r="1031" spans="2:42">
      <c r="B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</row>
    <row r="1032" spans="2:42">
      <c r="B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</row>
    <row r="1033" spans="2:42">
      <c r="B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</row>
    <row r="1034" spans="2:42">
      <c r="B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</row>
    <row r="1035" spans="2:42">
      <c r="B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</row>
    <row r="1036" spans="2:42">
      <c r="B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</row>
    <row r="1037" spans="2:42">
      <c r="B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</row>
    <row r="1038" spans="2:42">
      <c r="B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</row>
    <row r="1039" spans="2:42">
      <c r="B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</row>
    <row r="1040" spans="2:42">
      <c r="B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</row>
    <row r="1041" spans="2:42">
      <c r="B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</row>
    <row r="1042" spans="2:42">
      <c r="B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</row>
    <row r="1043" spans="2:42">
      <c r="B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</row>
    <row r="1044" spans="2:42">
      <c r="B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</row>
    <row r="1045" spans="2:42">
      <c r="B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</row>
    <row r="1046" spans="2:42">
      <c r="B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</row>
    <row r="1047" spans="2:42">
      <c r="B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</row>
    <row r="1048" spans="2:42">
      <c r="B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</row>
    <row r="1049" spans="2:42">
      <c r="B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</row>
    <row r="1050" spans="2:42">
      <c r="B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</row>
    <row r="1051" spans="2:42">
      <c r="B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</row>
    <row r="1052" spans="2:42">
      <c r="B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</row>
    <row r="1053" spans="2:42">
      <c r="B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</row>
    <row r="1054" spans="2:42">
      <c r="B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</row>
    <row r="1055" spans="2:42">
      <c r="B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</row>
    <row r="1056" spans="2:42">
      <c r="B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</row>
    <row r="1057" spans="2:42">
      <c r="B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</row>
    <row r="1058" spans="2:42">
      <c r="B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</row>
    <row r="1059" spans="2:42">
      <c r="B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</row>
    <row r="1060" spans="2:42">
      <c r="B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</row>
    <row r="1061" spans="2:42">
      <c r="B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</row>
    <row r="1062" spans="2:42">
      <c r="B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</row>
    <row r="1063" spans="2:42">
      <c r="B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</row>
    <row r="1064" spans="2:42">
      <c r="B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</row>
    <row r="1065" spans="2:42">
      <c r="B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</row>
    <row r="1066" spans="2:42">
      <c r="B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</row>
    <row r="1067" spans="2:42">
      <c r="B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</row>
    <row r="1068" spans="2:42">
      <c r="B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</row>
    <row r="1069" spans="2:42">
      <c r="B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</row>
    <row r="1070" spans="2:42">
      <c r="B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</row>
    <row r="1071" spans="2:42">
      <c r="B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</row>
    <row r="1072" spans="2:42">
      <c r="B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</row>
    <row r="1073" spans="2:42">
      <c r="B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</row>
    <row r="1074" spans="2:42">
      <c r="B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</row>
    <row r="1075" spans="2:42">
      <c r="B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</row>
    <row r="1076" spans="2:42">
      <c r="B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</row>
    <row r="1077" spans="2:42">
      <c r="B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</row>
    <row r="1078" spans="2:42">
      <c r="B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</row>
    <row r="1079" spans="2:42">
      <c r="B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</row>
    <row r="1080" spans="2:42">
      <c r="B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</row>
    <row r="1081" spans="2:42">
      <c r="B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</row>
    <row r="1082" spans="2:42">
      <c r="B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</row>
    <row r="1083" spans="2:42">
      <c r="B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</row>
    <row r="1084" spans="2:42">
      <c r="B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</row>
    <row r="1085" spans="2:42">
      <c r="B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</row>
    <row r="1086" spans="2:42">
      <c r="B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</row>
    <row r="1087" spans="2:42">
      <c r="B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</row>
    <row r="1088" spans="2:42">
      <c r="B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</row>
    <row r="1089" spans="2:42">
      <c r="B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</row>
    <row r="1090" spans="2:42">
      <c r="B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</row>
    <row r="1091" spans="2:42">
      <c r="B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</row>
    <row r="1092" spans="2:42">
      <c r="B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</row>
    <row r="1093" spans="2:42">
      <c r="B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</row>
    <row r="1094" spans="2:42">
      <c r="B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</row>
    <row r="1095" spans="2:42">
      <c r="B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</row>
    <row r="1096" spans="2:42">
      <c r="B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</row>
    <row r="1097" spans="2:42">
      <c r="B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</row>
    <row r="1098" spans="2:42">
      <c r="B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</row>
    <row r="1099" spans="2:42">
      <c r="B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</row>
    <row r="1100" spans="2:42">
      <c r="B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</row>
    <row r="1101" spans="2:42">
      <c r="B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</row>
    <row r="1102" spans="2:42">
      <c r="B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</row>
    <row r="1103" spans="2:42">
      <c r="B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</row>
    <row r="1104" spans="2:42">
      <c r="B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</row>
    <row r="1105" spans="2:42">
      <c r="B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</row>
    <row r="1106" spans="2:42">
      <c r="B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</row>
    <row r="1107" spans="2:42">
      <c r="B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</row>
    <row r="1108" spans="2:42">
      <c r="B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</row>
    <row r="1109" spans="2:42">
      <c r="B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</row>
    <row r="1110" spans="2:42">
      <c r="B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</row>
    <row r="1111" spans="2:42">
      <c r="B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</row>
    <row r="1112" spans="2:42">
      <c r="B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</row>
    <row r="1113" spans="2:42">
      <c r="B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</row>
    <row r="1114" spans="2:42">
      <c r="B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</row>
    <row r="1115" spans="2:42">
      <c r="B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</row>
    <row r="1116" spans="2:42">
      <c r="B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</row>
    <row r="1117" spans="2:42">
      <c r="B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</row>
    <row r="1118" spans="2:42">
      <c r="B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</row>
    <row r="1119" spans="2:42">
      <c r="B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</row>
    <row r="1120" spans="2:42">
      <c r="B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</row>
    <row r="1121" spans="2:42">
      <c r="B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</row>
    <row r="1122" spans="2:42">
      <c r="B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</row>
    <row r="1123" spans="2:42">
      <c r="B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</row>
    <row r="1124" spans="2:42">
      <c r="B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</row>
    <row r="1125" spans="2:42">
      <c r="B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</row>
    <row r="1126" spans="2:42">
      <c r="B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</row>
    <row r="1127" spans="2:42">
      <c r="B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</row>
    <row r="1128" spans="2:42">
      <c r="B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</row>
    <row r="1129" spans="2:42">
      <c r="B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</row>
    <row r="1130" spans="2:42">
      <c r="B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</row>
    <row r="1131" spans="2:42">
      <c r="B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</row>
    <row r="1132" spans="2:42">
      <c r="B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</row>
    <row r="1133" spans="2:42">
      <c r="B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</row>
    <row r="1134" spans="2:42">
      <c r="B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</row>
    <row r="1135" spans="2:42">
      <c r="B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</row>
    <row r="1136" spans="2:42">
      <c r="B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</row>
    <row r="1137" spans="2:42">
      <c r="B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</row>
    <row r="1138" spans="2:42">
      <c r="B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</row>
    <row r="1139" spans="2:42">
      <c r="B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</row>
    <row r="1140" spans="2:42">
      <c r="B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</row>
    <row r="1141" spans="2:42">
      <c r="B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</row>
    <row r="1142" spans="2:42">
      <c r="B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</row>
    <row r="1143" spans="2:42">
      <c r="B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</row>
    <row r="1144" spans="2:42">
      <c r="B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</row>
    <row r="1145" spans="2:42">
      <c r="B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</row>
    <row r="1146" spans="2:42">
      <c r="B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</row>
    <row r="1147" spans="2:42">
      <c r="B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</row>
    <row r="1148" spans="2:42">
      <c r="B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</row>
    <row r="1149" spans="2:42">
      <c r="B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</row>
    <row r="1150" spans="2:42">
      <c r="B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</row>
    <row r="1151" spans="2:42">
      <c r="B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</row>
    <row r="1152" spans="2:42">
      <c r="B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</row>
    <row r="1153" spans="2:42">
      <c r="B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</row>
    <row r="1154" spans="2:42">
      <c r="B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</row>
    <row r="1155" spans="2:42">
      <c r="B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</row>
    <row r="1156" spans="2:42">
      <c r="B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</row>
    <row r="1157" spans="2:42">
      <c r="B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</row>
    <row r="1158" spans="2:42">
      <c r="B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</row>
    <row r="1159" spans="2:42">
      <c r="B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</row>
    <row r="1160" spans="2:42">
      <c r="B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</row>
    <row r="1161" spans="2:42">
      <c r="B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</row>
    <row r="1162" spans="2:42">
      <c r="B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</row>
    <row r="1163" spans="2:42">
      <c r="B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</row>
    <row r="1164" spans="2:42">
      <c r="B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</row>
    <row r="1165" spans="2:42">
      <c r="B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</row>
    <row r="1166" spans="2:42">
      <c r="B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</row>
    <row r="1167" spans="2:42">
      <c r="B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</row>
    <row r="1168" spans="2:42">
      <c r="B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</row>
    <row r="1169" spans="2:42">
      <c r="B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</row>
    <row r="1170" spans="2:42">
      <c r="B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</row>
    <row r="1171" spans="2:42">
      <c r="B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</row>
    <row r="1172" spans="2:42">
      <c r="B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</row>
    <row r="1173" spans="2:42">
      <c r="B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</row>
    <row r="1174" spans="2:42">
      <c r="B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</row>
    <row r="1175" spans="2:42">
      <c r="B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</row>
    <row r="1176" spans="2:42">
      <c r="B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</row>
    <row r="1177" spans="2:42">
      <c r="B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</row>
    <row r="1178" spans="2:42">
      <c r="B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</row>
    <row r="1179" spans="2:42">
      <c r="B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</row>
    <row r="1180" spans="2:42">
      <c r="B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</row>
    <row r="1181" spans="2:42">
      <c r="B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</row>
    <row r="1182" spans="2:42">
      <c r="B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</row>
    <row r="1183" spans="2:42">
      <c r="B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</row>
    <row r="1184" spans="2:42">
      <c r="B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</row>
    <row r="1185" spans="2:42">
      <c r="B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</row>
    <row r="1186" spans="2:42">
      <c r="B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</row>
    <row r="1187" spans="2:42">
      <c r="B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</row>
    <row r="1188" spans="2:42">
      <c r="B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</row>
    <row r="1189" spans="2:42">
      <c r="B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</row>
    <row r="1190" spans="2:42">
      <c r="B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</row>
    <row r="1191" spans="2:42">
      <c r="B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</row>
    <row r="1192" spans="2:42">
      <c r="B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</row>
    <row r="1193" spans="2:42">
      <c r="B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</row>
    <row r="1194" spans="2:42">
      <c r="B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</row>
    <row r="1195" spans="2:42">
      <c r="B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</row>
    <row r="1196" spans="2:42">
      <c r="B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</row>
    <row r="1197" spans="2:42">
      <c r="B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</row>
    <row r="1198" spans="2:42">
      <c r="B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</row>
    <row r="1199" spans="2:42">
      <c r="B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</row>
    <row r="1200" spans="2:42">
      <c r="B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</row>
    <row r="1201" spans="2:42">
      <c r="B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</row>
    <row r="1202" spans="2:42">
      <c r="B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</row>
    <row r="1203" spans="2:42">
      <c r="B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</row>
    <row r="1204" spans="2:42">
      <c r="B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</row>
    <row r="1205" spans="2:42">
      <c r="B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</row>
    <row r="1206" spans="2:42">
      <c r="B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</row>
    <row r="1207" spans="2:42">
      <c r="B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</row>
    <row r="1208" spans="2:42">
      <c r="B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</row>
    <row r="1209" spans="2:42">
      <c r="B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</row>
    <row r="1210" spans="2:42">
      <c r="B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</row>
    <row r="1211" spans="2:42">
      <c r="B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</row>
    <row r="1212" spans="2:42">
      <c r="B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</row>
    <row r="1213" spans="2:42">
      <c r="B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</row>
    <row r="1214" spans="2:42">
      <c r="B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</row>
    <row r="1215" spans="2:42">
      <c r="B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</row>
    <row r="1216" spans="2:42">
      <c r="B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</row>
    <row r="1217" spans="2:42">
      <c r="B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</row>
    <row r="1218" spans="2:42">
      <c r="B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</row>
    <row r="1219" spans="2:42">
      <c r="B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</row>
    <row r="1220" spans="2:42">
      <c r="B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</row>
    <row r="1221" spans="2:42">
      <c r="B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</row>
    <row r="1222" spans="2:42">
      <c r="B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</row>
    <row r="1223" spans="2:42">
      <c r="B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</row>
    <row r="1224" spans="2:42">
      <c r="B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</row>
    <row r="1225" spans="2:42">
      <c r="B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</row>
    <row r="1226" spans="2:42">
      <c r="B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</row>
    <row r="1227" spans="2:42">
      <c r="B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</row>
    <row r="1228" spans="2:42">
      <c r="B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</row>
    <row r="1229" spans="2:42">
      <c r="B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</row>
    <row r="1230" spans="2:42">
      <c r="B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</row>
    <row r="1231" spans="2:42">
      <c r="B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</row>
    <row r="1232" spans="2:42">
      <c r="B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</row>
    <row r="1233" spans="2:42">
      <c r="B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</row>
    <row r="1234" spans="2:42">
      <c r="B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</row>
    <row r="1235" spans="2:42">
      <c r="B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</row>
    <row r="1236" spans="2:42">
      <c r="B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</row>
    <row r="1237" spans="2:42">
      <c r="B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</row>
    <row r="1238" spans="2:42">
      <c r="B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</row>
    <row r="1239" spans="2:42">
      <c r="B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</row>
    <row r="1240" spans="2:42">
      <c r="B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</row>
    <row r="1241" spans="2:42">
      <c r="B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</row>
    <row r="1242" spans="2:42">
      <c r="B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</row>
    <row r="1243" spans="2:42">
      <c r="B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</row>
    <row r="1244" spans="2:42">
      <c r="B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</row>
    <row r="1245" spans="2:42">
      <c r="B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</row>
    <row r="1246" spans="2:42">
      <c r="B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</row>
    <row r="1247" spans="2:42">
      <c r="B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</row>
    <row r="1248" spans="2:42">
      <c r="B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</row>
    <row r="1249" spans="2:42">
      <c r="B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</row>
    <row r="1250" spans="2:42">
      <c r="B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</row>
    <row r="1251" spans="2:42">
      <c r="B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</row>
    <row r="1252" spans="2:42">
      <c r="B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</row>
    <row r="1253" spans="2:42">
      <c r="B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</row>
    <row r="1254" spans="2:42">
      <c r="B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</row>
    <row r="1255" spans="2:42">
      <c r="B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</row>
    <row r="1256" spans="2:42">
      <c r="B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</row>
    <row r="1257" spans="2:42">
      <c r="B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</row>
    <row r="1258" spans="2:42">
      <c r="B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</row>
    <row r="1259" spans="2:42">
      <c r="B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</row>
    <row r="1260" spans="2:42">
      <c r="B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</row>
    <row r="1261" spans="2:42">
      <c r="B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</row>
    <row r="1262" spans="2:42">
      <c r="B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</row>
    <row r="1263" spans="2:42">
      <c r="B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</row>
    <row r="1264" spans="2:42">
      <c r="B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</row>
    <row r="1265" spans="2:42">
      <c r="B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</row>
    <row r="1266" spans="2:42">
      <c r="B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</row>
    <row r="1267" spans="2:42">
      <c r="B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</row>
    <row r="1268" spans="2:42">
      <c r="B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</row>
    <row r="1269" spans="2:42">
      <c r="B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</row>
    <row r="1270" spans="2:42">
      <c r="B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</row>
    <row r="1271" spans="2:42">
      <c r="B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</row>
    <row r="1272" spans="2:42">
      <c r="B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</row>
    <row r="1273" spans="2:42">
      <c r="B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</row>
    <row r="1274" spans="2:42">
      <c r="B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</row>
    <row r="1275" spans="2:42">
      <c r="B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</row>
    <row r="1276" spans="2:42">
      <c r="B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</row>
    <row r="1277" spans="2:42">
      <c r="B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</row>
    <row r="1278" spans="2:42">
      <c r="B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</row>
    <row r="1279" spans="2:42">
      <c r="B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</row>
    <row r="1280" spans="2:42">
      <c r="B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</row>
    <row r="1281" spans="2:42">
      <c r="B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</row>
    <row r="1282" spans="2:42">
      <c r="B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</row>
    <row r="1283" spans="2:42">
      <c r="B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</row>
    <row r="1284" spans="2:42">
      <c r="B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</row>
    <row r="1285" spans="2:42">
      <c r="B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</row>
    <row r="1286" spans="2:42">
      <c r="B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</row>
    <row r="1287" spans="2:42">
      <c r="B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</row>
    <row r="1288" spans="2:42">
      <c r="B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</row>
    <row r="1289" spans="2:42">
      <c r="B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</row>
    <row r="1290" spans="2:42">
      <c r="B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</row>
    <row r="1291" spans="2:42">
      <c r="B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</row>
    <row r="1292" spans="2:42">
      <c r="B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</row>
    <row r="1293" spans="2:42">
      <c r="B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</row>
    <row r="1294" spans="2:42">
      <c r="B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</row>
    <row r="1295" spans="2:42">
      <c r="B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</row>
    <row r="1296" spans="2:42">
      <c r="B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</row>
    <row r="1297" spans="2:42">
      <c r="B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</row>
    <row r="1298" spans="2:42">
      <c r="B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</row>
    <row r="1299" spans="2:42">
      <c r="B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</row>
    <row r="1300" spans="2:42">
      <c r="B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</row>
    <row r="1301" spans="2:42">
      <c r="B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</row>
    <row r="1302" spans="2:42">
      <c r="B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</row>
    <row r="1303" spans="2:42">
      <c r="B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</row>
    <row r="1304" spans="2:42">
      <c r="B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</row>
    <row r="1305" spans="2:42">
      <c r="B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</row>
    <row r="1306" spans="2:42">
      <c r="B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</row>
    <row r="1307" spans="2:42">
      <c r="B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</row>
    <row r="1308" spans="2:42">
      <c r="B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</row>
    <row r="1309" spans="2:42">
      <c r="B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</row>
    <row r="1310" spans="2:42">
      <c r="B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</row>
    <row r="1311" spans="2:42">
      <c r="B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</row>
    <row r="1312" spans="2:42">
      <c r="B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</row>
    <row r="1313" spans="2:42">
      <c r="B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</row>
    <row r="1314" spans="2:42">
      <c r="B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</row>
    <row r="1315" spans="2:42">
      <c r="B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</row>
    <row r="1316" spans="2:42">
      <c r="B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</row>
    <row r="1317" spans="2:42">
      <c r="B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</row>
    <row r="1318" spans="2:42">
      <c r="B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</row>
    <row r="1319" spans="2:42">
      <c r="B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</row>
    <row r="1320" spans="2:42">
      <c r="B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</row>
    <row r="1321" spans="2:42">
      <c r="B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</row>
    <row r="1322" spans="2:42">
      <c r="B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</row>
    <row r="1323" spans="2:42">
      <c r="B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</row>
    <row r="1324" spans="2:42">
      <c r="B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</row>
    <row r="1325" spans="2:42">
      <c r="B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</row>
    <row r="1326" spans="2:42">
      <c r="B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</row>
    <row r="1327" spans="2:42">
      <c r="B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</row>
    <row r="1328" spans="2:42">
      <c r="B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</row>
    <row r="1329" spans="2:42">
      <c r="B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</row>
    <row r="1330" spans="2:42">
      <c r="B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</row>
    <row r="1331" spans="2:42">
      <c r="B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</row>
    <row r="1332" spans="2:42">
      <c r="B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</row>
    <row r="1333" spans="2:42">
      <c r="B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</row>
    <row r="1334" spans="2:42">
      <c r="B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</row>
    <row r="1335" spans="2:42">
      <c r="B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</row>
    <row r="1336" spans="2:42">
      <c r="B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</row>
    <row r="1337" spans="2:42">
      <c r="B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</row>
    <row r="1338" spans="2:42">
      <c r="B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</row>
    <row r="1339" spans="2:42">
      <c r="B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</row>
    <row r="1340" spans="2:42">
      <c r="B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</row>
    <row r="1341" spans="2:42">
      <c r="B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</row>
    <row r="1342" spans="2:42">
      <c r="B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</row>
    <row r="1343" spans="2:42">
      <c r="B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</row>
    <row r="1344" spans="2:42">
      <c r="B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</row>
    <row r="1345" spans="2:42">
      <c r="B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</row>
    <row r="1346" spans="2:42">
      <c r="B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</row>
    <row r="1347" spans="2:42">
      <c r="B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</row>
    <row r="1348" spans="2:42">
      <c r="B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</row>
    <row r="1349" spans="2:42">
      <c r="B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</row>
    <row r="1350" spans="2:42">
      <c r="B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</row>
    <row r="1351" spans="2:42">
      <c r="B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</row>
    <row r="1352" spans="2:42">
      <c r="B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</row>
    <row r="1353" spans="2:42">
      <c r="B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</row>
    <row r="1354" spans="2:42">
      <c r="B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</row>
    <row r="1355" spans="2:42">
      <c r="B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</row>
    <row r="1356" spans="2:42">
      <c r="B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</row>
    <row r="1357" spans="2:42">
      <c r="B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</row>
    <row r="1358" spans="2:42">
      <c r="B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</row>
    <row r="1359" spans="2:42">
      <c r="B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</row>
    <row r="1360" spans="2:42">
      <c r="B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</row>
    <row r="1361" spans="2:42">
      <c r="B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</row>
    <row r="1362" spans="2:42">
      <c r="B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</row>
    <row r="1363" spans="2:42">
      <c r="B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</row>
    <row r="1364" spans="2:42">
      <c r="B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</row>
    <row r="1365" spans="2:42">
      <c r="B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</row>
    <row r="1366" spans="2:42">
      <c r="B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</row>
    <row r="1367" spans="2:42">
      <c r="B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</row>
    <row r="1368" spans="2:42">
      <c r="B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</row>
    <row r="1369" spans="2:42">
      <c r="B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</row>
    <row r="1370" spans="2:42">
      <c r="B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</row>
    <row r="1371" spans="2:42">
      <c r="B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</row>
    <row r="1372" spans="2:42">
      <c r="B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</row>
    <row r="1373" spans="2:42">
      <c r="B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</row>
    <row r="1374" spans="2:42">
      <c r="B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</row>
    <row r="1375" spans="2:42">
      <c r="B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</row>
    <row r="1376" spans="2:42">
      <c r="B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</row>
    <row r="1377" spans="2:42">
      <c r="B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</row>
    <row r="1378" spans="2:42">
      <c r="B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</row>
    <row r="1379" spans="2:42">
      <c r="B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</row>
    <row r="1380" spans="2:42">
      <c r="B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</row>
    <row r="1381" spans="2:42">
      <c r="B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</row>
    <row r="1382" spans="2:42">
      <c r="B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</row>
    <row r="1383" spans="2:42">
      <c r="B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</row>
    <row r="1384" spans="2:42">
      <c r="B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</row>
    <row r="1385" spans="2:42">
      <c r="B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</row>
    <row r="1386" spans="2:42">
      <c r="B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</row>
    <row r="1387" spans="2:42">
      <c r="B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</row>
    <row r="1388" spans="2:42">
      <c r="B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</row>
    <row r="1389" spans="2:42">
      <c r="B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</row>
    <row r="1390" spans="2:42">
      <c r="B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</row>
    <row r="1391" spans="2:42">
      <c r="B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</row>
    <row r="1392" spans="2:42">
      <c r="B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</row>
    <row r="1393" spans="2:42">
      <c r="B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</row>
    <row r="1394" spans="2:42">
      <c r="B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</row>
    <row r="1395" spans="2:42">
      <c r="B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</row>
    <row r="1396" spans="2:42">
      <c r="B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</row>
    <row r="1397" spans="2:42">
      <c r="B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</row>
    <row r="1398" spans="2:42">
      <c r="B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</row>
    <row r="1399" spans="2:42">
      <c r="B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</row>
    <row r="1400" spans="2:42">
      <c r="B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</row>
    <row r="1401" spans="2:42">
      <c r="B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</row>
    <row r="1402" spans="2:42">
      <c r="B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</row>
    <row r="1403" spans="2:42">
      <c r="B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</row>
    <row r="1404" spans="2:42">
      <c r="B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</row>
    <row r="1405" spans="2:42">
      <c r="B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</row>
    <row r="1406" spans="2:42">
      <c r="B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</row>
    <row r="1407" spans="2:42">
      <c r="B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</row>
    <row r="1408" spans="2:42">
      <c r="B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</row>
    <row r="1409" spans="2:42">
      <c r="B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</row>
    <row r="1410" spans="2:42">
      <c r="B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</row>
    <row r="1411" spans="2:42">
      <c r="B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</row>
    <row r="1412" spans="2:42">
      <c r="B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</row>
    <row r="1413" spans="2:42">
      <c r="B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</row>
    <row r="1414" spans="2:42">
      <c r="B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</row>
    <row r="1415" spans="2:42">
      <c r="B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</row>
    <row r="1416" spans="2:42">
      <c r="B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</row>
    <row r="1417" spans="2:42">
      <c r="B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</row>
    <row r="1418" spans="2:42">
      <c r="B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</row>
    <row r="1419" spans="2:42">
      <c r="B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</row>
    <row r="1420" spans="2:42">
      <c r="B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</row>
    <row r="1421" spans="2:42">
      <c r="B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</row>
    <row r="1422" spans="2:42">
      <c r="B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</row>
    <row r="1423" spans="2:42">
      <c r="B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</row>
    <row r="1424" spans="2:42">
      <c r="B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</row>
    <row r="1425" spans="2:42">
      <c r="B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</row>
    <row r="1426" spans="2:42">
      <c r="B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</row>
    <row r="1427" spans="2:42">
      <c r="B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</row>
    <row r="1428" spans="2:42">
      <c r="B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</row>
    <row r="1429" spans="2:42">
      <c r="B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</row>
    <row r="1430" spans="2:42">
      <c r="B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</row>
    <row r="1431" spans="2:42">
      <c r="B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</row>
    <row r="1432" spans="2:42">
      <c r="B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</row>
    <row r="1433" spans="2:42">
      <c r="B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</row>
    <row r="1434" spans="2:42">
      <c r="B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</row>
    <row r="1435" spans="2:42">
      <c r="B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</row>
    <row r="1436" spans="2:42">
      <c r="B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</row>
    <row r="1437" spans="2:42">
      <c r="B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</row>
    <row r="1438" spans="2:42">
      <c r="B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</row>
    <row r="1439" spans="2:42">
      <c r="B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</row>
    <row r="1440" spans="2:42">
      <c r="B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</row>
    <row r="1441" spans="2:42">
      <c r="B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</row>
    <row r="1442" spans="2:42">
      <c r="B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</row>
    <row r="1443" spans="2:42">
      <c r="B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</row>
    <row r="1444" spans="2:42">
      <c r="B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</row>
    <row r="1445" spans="2:42">
      <c r="B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</row>
    <row r="1446" spans="2:42">
      <c r="B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</row>
    <row r="1447" spans="2:42">
      <c r="B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</row>
    <row r="1448" spans="2:42">
      <c r="B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</row>
    <row r="1449" spans="2:42">
      <c r="B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</row>
    <row r="1450" spans="2:42">
      <c r="B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</row>
    <row r="1451" spans="2:42">
      <c r="B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</row>
    <row r="1452" spans="2:42">
      <c r="B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</row>
    <row r="1453" spans="2:42">
      <c r="B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</row>
    <row r="1454" spans="2:42">
      <c r="B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</row>
    <row r="1455" spans="2:42">
      <c r="B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</row>
    <row r="1456" spans="2:42">
      <c r="B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</row>
    <row r="1457" spans="2:42">
      <c r="B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</row>
    <row r="1458" spans="2:42">
      <c r="B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</row>
    <row r="1459" spans="2:42">
      <c r="B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</row>
    <row r="1460" spans="2:42">
      <c r="B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</row>
    <row r="1461" spans="2:42">
      <c r="B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</row>
    <row r="1462" spans="2:42">
      <c r="B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</row>
    <row r="1463" spans="2:42">
      <c r="B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</row>
    <row r="1464" spans="2:42">
      <c r="B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</row>
    <row r="1465" spans="2:42">
      <c r="B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</row>
    <row r="1466" spans="2:42">
      <c r="B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</row>
    <row r="1467" spans="2:42">
      <c r="B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</row>
    <row r="1468" spans="2:42">
      <c r="B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</row>
    <row r="1469" spans="2:42">
      <c r="B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</row>
    <row r="1470" spans="2:42">
      <c r="B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</row>
    <row r="1471" spans="2:42">
      <c r="B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</row>
    <row r="1472" spans="2:42">
      <c r="B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</row>
    <row r="1473" spans="2:42">
      <c r="B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</row>
    <row r="1474" spans="2:42">
      <c r="B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</row>
    <row r="1475" spans="2:42">
      <c r="B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</row>
    <row r="1476" spans="2:42">
      <c r="B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</row>
    <row r="1477" spans="2:42">
      <c r="B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</row>
    <row r="1478" spans="2:42">
      <c r="B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</row>
    <row r="1479" spans="2:42">
      <c r="B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</row>
    <row r="1480" spans="2:42">
      <c r="B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</row>
    <row r="1481" spans="2:42">
      <c r="B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</row>
    <row r="1482" spans="2:42">
      <c r="B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</row>
    <row r="1483" spans="2:42">
      <c r="B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</row>
    <row r="1484" spans="2:42">
      <c r="B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</row>
    <row r="1485" spans="2:42">
      <c r="B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</row>
    <row r="1486" spans="2:42">
      <c r="B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</row>
    <row r="1487" spans="2:42">
      <c r="B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</row>
    <row r="1488" spans="2:42">
      <c r="B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</row>
    <row r="1489" spans="2:42">
      <c r="B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</row>
    <row r="1490" spans="2:42">
      <c r="B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</row>
    <row r="1491" spans="2:42">
      <c r="B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</row>
    <row r="1492" spans="2:42">
      <c r="B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</row>
    <row r="1493" spans="2:42">
      <c r="B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</row>
    <row r="1494" spans="2:42">
      <c r="B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</row>
    <row r="1495" spans="2:42">
      <c r="B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</row>
    <row r="1496" spans="2:42">
      <c r="B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</row>
    <row r="1497" spans="2:42">
      <c r="B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</row>
    <row r="1498" spans="2:42">
      <c r="B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</row>
    <row r="1499" spans="2:42">
      <c r="B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</row>
    <row r="1500" spans="2:42">
      <c r="B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</row>
    <row r="1501" spans="2:42">
      <c r="B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</row>
    <row r="1502" spans="2:42">
      <c r="B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</row>
    <row r="1503" spans="2:42">
      <c r="B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</row>
    <row r="1504" spans="2:42">
      <c r="B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</row>
    <row r="1505" spans="2:42">
      <c r="B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</row>
    <row r="1506" spans="2:42">
      <c r="B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</row>
    <row r="1507" spans="2:42">
      <c r="B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</row>
    <row r="1508" spans="2:42">
      <c r="B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</row>
    <row r="1509" spans="2:42">
      <c r="B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</row>
    <row r="1510" spans="2:42">
      <c r="B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</row>
    <row r="1511" spans="2:42">
      <c r="B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</row>
    <row r="1512" spans="2:42">
      <c r="B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</row>
    <row r="1513" spans="2:42">
      <c r="B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</row>
    <row r="1514" spans="2:42">
      <c r="B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</row>
    <row r="1515" spans="2:42">
      <c r="B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</row>
    <row r="1516" spans="2:42">
      <c r="B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</row>
    <row r="1517" spans="2:42">
      <c r="B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</row>
    <row r="1518" spans="2:42">
      <c r="B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</row>
    <row r="1519" spans="2:42">
      <c r="B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</row>
    <row r="1520" spans="2:42">
      <c r="B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</row>
    <row r="1521" spans="2:42">
      <c r="B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</row>
    <row r="1522" spans="2:42">
      <c r="B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</row>
    <row r="1523" spans="2:42">
      <c r="B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</row>
    <row r="1524" spans="2:42">
      <c r="B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</row>
    <row r="1525" spans="2:42">
      <c r="B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</row>
    <row r="1526" spans="2:42">
      <c r="B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</row>
    <row r="1527" spans="2:42">
      <c r="B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</row>
    <row r="1528" spans="2:42">
      <c r="B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</row>
    <row r="1529" spans="2:42">
      <c r="B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</row>
    <row r="1530" spans="2:42">
      <c r="B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</row>
    <row r="1531" spans="2:42">
      <c r="B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</row>
    <row r="1532" spans="2:42">
      <c r="B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</row>
    <row r="1533" spans="2:42">
      <c r="B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</row>
    <row r="1534" spans="2:42">
      <c r="B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</row>
    <row r="1535" spans="2:42">
      <c r="B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</row>
    <row r="1536" spans="2:42">
      <c r="B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</row>
    <row r="1537" spans="2:42">
      <c r="B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</row>
    <row r="1538" spans="2:42">
      <c r="B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</row>
    <row r="1539" spans="2:42">
      <c r="B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</row>
    <row r="1540" spans="2:42">
      <c r="B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</row>
    <row r="1541" spans="2:42">
      <c r="B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</row>
    <row r="1542" spans="2:42">
      <c r="B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</row>
    <row r="1543" spans="2:42">
      <c r="B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</row>
    <row r="1544" spans="2:42">
      <c r="B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</row>
    <row r="1545" spans="2:42">
      <c r="B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</row>
    <row r="1546" spans="2:42">
      <c r="B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</row>
    <row r="1547" spans="2:42">
      <c r="B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</row>
    <row r="1548" spans="2:42">
      <c r="B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</row>
    <row r="1549" spans="2:42">
      <c r="B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</row>
    <row r="1550" spans="2:42">
      <c r="B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</row>
    <row r="1551" spans="2:42">
      <c r="B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</row>
    <row r="1552" spans="2:42">
      <c r="B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</row>
    <row r="1553" spans="2:42">
      <c r="B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</row>
    <row r="1554" spans="2:42">
      <c r="B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</row>
    <row r="1555" spans="2:42">
      <c r="B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</row>
    <row r="1556" spans="2:42">
      <c r="B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</row>
    <row r="1557" spans="2:42">
      <c r="B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</row>
    <row r="1558" spans="2:42">
      <c r="B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</row>
    <row r="1559" spans="2:42">
      <c r="B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</row>
    <row r="1560" spans="2:42">
      <c r="B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</row>
    <row r="1561" spans="2:42">
      <c r="B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</row>
    <row r="1562" spans="2:42">
      <c r="B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</row>
    <row r="1563" spans="2:42">
      <c r="B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</row>
    <row r="1564" spans="2:42">
      <c r="B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</row>
    <row r="1565" spans="2:42">
      <c r="B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</row>
    <row r="1566" spans="2:42">
      <c r="B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</row>
    <row r="1567" spans="2:42">
      <c r="B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</row>
    <row r="1568" spans="2:42">
      <c r="B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</row>
    <row r="1569" spans="2:42">
      <c r="B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</row>
    <row r="1570" spans="2:42">
      <c r="B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</row>
    <row r="1571" spans="2:42">
      <c r="B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</row>
    <row r="1572" spans="2:42">
      <c r="B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</row>
    <row r="1573" spans="2:42">
      <c r="B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</row>
    <row r="1574" spans="2:42">
      <c r="B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</row>
    <row r="1575" spans="2:42">
      <c r="B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</row>
    <row r="1576" spans="2:42">
      <c r="B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</row>
    <row r="1577" spans="2:42">
      <c r="B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</row>
    <row r="1578" spans="2:42">
      <c r="B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</row>
    <row r="1579" spans="2:42">
      <c r="B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</row>
    <row r="1580" spans="2:42">
      <c r="B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</row>
    <row r="1581" spans="2:42">
      <c r="B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</row>
    <row r="1582" spans="2:42">
      <c r="B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</row>
    <row r="1583" spans="2:42">
      <c r="B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</row>
    <row r="1584" spans="2:42">
      <c r="B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</row>
    <row r="1585" spans="2:42">
      <c r="B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</row>
    <row r="1586" spans="2:42">
      <c r="B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</row>
    <row r="1587" spans="2:42">
      <c r="B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</row>
    <row r="1588" spans="2:42">
      <c r="B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</row>
    <row r="1589" spans="2:42">
      <c r="B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</row>
    <row r="1590" spans="2:42">
      <c r="B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</row>
    <row r="1591" spans="2:42">
      <c r="B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</row>
    <row r="1592" spans="2:42">
      <c r="B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</row>
    <row r="1593" spans="2:42">
      <c r="B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</row>
    <row r="1594" spans="2:42">
      <c r="B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</row>
    <row r="1595" spans="2:42">
      <c r="B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</row>
    <row r="1596" spans="2:42">
      <c r="B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</row>
    <row r="1597" spans="2:42">
      <c r="B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</row>
    <row r="1598" spans="2:42">
      <c r="B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</row>
    <row r="1599" spans="2:42">
      <c r="B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</row>
    <row r="1600" spans="2:42">
      <c r="B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</row>
    <row r="1601" spans="2:42">
      <c r="B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</row>
    <row r="1602" spans="2:42">
      <c r="B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</row>
    <row r="1603" spans="2:42">
      <c r="B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</row>
    <row r="1604" spans="2:42">
      <c r="B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</row>
    <row r="1605" spans="2:42">
      <c r="B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</row>
    <row r="1606" spans="2:42">
      <c r="B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</row>
    <row r="1607" spans="2:42">
      <c r="B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</row>
    <row r="1608" spans="2:42">
      <c r="B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</row>
    <row r="1609" spans="2:42">
      <c r="B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</row>
    <row r="1610" spans="2:42">
      <c r="B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</row>
    <row r="1611" spans="2:42">
      <c r="B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</row>
    <row r="1612" spans="2:42">
      <c r="B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</row>
    <row r="1613" spans="2:42">
      <c r="B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</row>
    <row r="1614" spans="2:42">
      <c r="B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</row>
    <row r="1615" spans="2:42">
      <c r="B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</row>
    <row r="1616" spans="2:42">
      <c r="B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</row>
    <row r="1617" spans="2:42">
      <c r="B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</row>
    <row r="1618" spans="2:42">
      <c r="B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</row>
    <row r="1619" spans="2:42">
      <c r="B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</row>
    <row r="1620" spans="2:42">
      <c r="B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</row>
    <row r="1621" spans="2:42">
      <c r="B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</row>
    <row r="1622" spans="2:42">
      <c r="B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</row>
    <row r="1623" spans="2:42">
      <c r="B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</row>
    <row r="1624" spans="2:42">
      <c r="B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</row>
    <row r="1625" spans="2:42">
      <c r="B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</row>
    <row r="1626" spans="2:42">
      <c r="B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</row>
    <row r="1627" spans="2:42">
      <c r="B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</row>
    <row r="1628" spans="2:42">
      <c r="B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</row>
    <row r="1629" spans="2:42">
      <c r="B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</row>
    <row r="1630" spans="2:42">
      <c r="B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</row>
    <row r="1631" spans="2:42">
      <c r="B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</row>
    <row r="1632" spans="2:42">
      <c r="B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</row>
    <row r="1633" spans="2:42">
      <c r="B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</row>
    <row r="1634" spans="2:42">
      <c r="B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</row>
    <row r="1635" spans="2:42">
      <c r="B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</row>
    <row r="1636" spans="2:42">
      <c r="B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</row>
    <row r="1637" spans="2:42">
      <c r="B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</row>
    <row r="1638" spans="2:42">
      <c r="B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</row>
    <row r="1639" spans="2:42">
      <c r="B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</row>
    <row r="1640" spans="2:42">
      <c r="B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</row>
    <row r="1641" spans="2:42">
      <c r="B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</row>
    <row r="1642" spans="2:42">
      <c r="B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</row>
    <row r="1643" spans="2:42">
      <c r="B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</row>
    <row r="1644" spans="2:42">
      <c r="B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</row>
    <row r="1645" spans="2:42">
      <c r="B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</row>
    <row r="1646" spans="2:42">
      <c r="B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</row>
    <row r="1647" spans="2:42">
      <c r="B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</row>
    <row r="1648" spans="2:42">
      <c r="B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</row>
    <row r="1649" spans="2:42">
      <c r="B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</row>
    <row r="1650" spans="2:42">
      <c r="B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</row>
    <row r="1651" spans="2:42">
      <c r="B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</row>
    <row r="1652" spans="2:42">
      <c r="B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</row>
    <row r="1653" spans="2:42">
      <c r="B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</row>
    <row r="1654" spans="2:42">
      <c r="B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</row>
    <row r="1655" spans="2:42">
      <c r="B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</row>
    <row r="1656" spans="2:42">
      <c r="B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</row>
    <row r="1657" spans="2:42">
      <c r="B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</row>
    <row r="1658" spans="2:42">
      <c r="B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</row>
    <row r="1659" spans="2:42">
      <c r="B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</row>
    <row r="1660" spans="2:42">
      <c r="B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</row>
    <row r="1661" spans="2:42">
      <c r="B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</row>
    <row r="1662" spans="2:42">
      <c r="B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</row>
    <row r="1663" spans="2:42">
      <c r="B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</row>
    <row r="1664" spans="2:42">
      <c r="B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</row>
    <row r="1665" spans="2:42">
      <c r="B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</row>
    <row r="1666" spans="2:42">
      <c r="B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</row>
    <row r="1667" spans="2:42">
      <c r="B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</row>
    <row r="1668" spans="2:42">
      <c r="B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</row>
    <row r="1669" spans="2:42">
      <c r="B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</row>
    <row r="1670" spans="2:42">
      <c r="B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</row>
    <row r="1671" spans="2:42">
      <c r="B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</row>
    <row r="1672" spans="2:42">
      <c r="B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</row>
    <row r="1673" spans="2:42">
      <c r="B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</row>
    <row r="1674" spans="2:42">
      <c r="B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</row>
    <row r="1675" spans="2:42">
      <c r="B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</row>
    <row r="1676" spans="2:42">
      <c r="B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</row>
    <row r="1677" spans="2:42">
      <c r="B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</row>
    <row r="1678" spans="2:42">
      <c r="B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</row>
    <row r="1679" spans="2:42">
      <c r="B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</row>
    <row r="1680" spans="2:42">
      <c r="B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</row>
    <row r="1681" spans="2:42">
      <c r="B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</row>
    <row r="1682" spans="2:42">
      <c r="B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</row>
    <row r="1683" spans="2:42">
      <c r="B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</row>
    <row r="1684" spans="2:42">
      <c r="B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</row>
    <row r="1685" spans="2:42">
      <c r="B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</row>
    <row r="1686" spans="2:42">
      <c r="B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</row>
    <row r="1687" spans="2:42">
      <c r="B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</row>
    <row r="1688" spans="2:42">
      <c r="B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</row>
    <row r="1689" spans="2:42">
      <c r="B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</row>
    <row r="1690" spans="2:42">
      <c r="B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</row>
    <row r="1691" spans="2:42">
      <c r="B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</row>
    <row r="1692" spans="2:42">
      <c r="B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</row>
    <row r="1693" spans="2:42">
      <c r="B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</row>
    <row r="1694" spans="2:42">
      <c r="B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</row>
    <row r="1695" spans="2:42">
      <c r="B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</row>
    <row r="1696" spans="2:42">
      <c r="B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</row>
    <row r="1697" spans="2:42">
      <c r="B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</row>
    <row r="1698" spans="2:42">
      <c r="B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</row>
    <row r="1699" spans="2:42">
      <c r="B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</row>
    <row r="1700" spans="2:42">
      <c r="B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</row>
    <row r="1701" spans="2:42">
      <c r="B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</row>
    <row r="1702" spans="2:42">
      <c r="B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</row>
    <row r="1703" spans="2:42">
      <c r="B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</row>
    <row r="1704" spans="2:42">
      <c r="B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</row>
    <row r="1705" spans="2:42">
      <c r="B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</row>
    <row r="1706" spans="2:42">
      <c r="B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</row>
    <row r="1707" spans="2:42">
      <c r="B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</row>
    <row r="1708" spans="2:42">
      <c r="B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</row>
    <row r="1709" spans="2:42">
      <c r="B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</row>
    <row r="1710" spans="2:42">
      <c r="B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</row>
    <row r="1711" spans="2:42">
      <c r="B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</row>
    <row r="1712" spans="2:42">
      <c r="B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</row>
    <row r="1713" spans="2:42">
      <c r="B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</row>
    <row r="1714" spans="2:42">
      <c r="B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</row>
    <row r="1715" spans="2:42">
      <c r="B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</row>
    <row r="1716" spans="2:42">
      <c r="B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</row>
    <row r="1717" spans="2:42">
      <c r="B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</row>
    <row r="1718" spans="2:42">
      <c r="B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</row>
    <row r="1719" spans="2:42">
      <c r="B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</row>
    <row r="1720" spans="2:42">
      <c r="B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</row>
    <row r="1721" spans="2:42">
      <c r="B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</row>
    <row r="1722" spans="2:42">
      <c r="B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</row>
    <row r="1723" spans="2:42">
      <c r="B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</row>
    <row r="1724" spans="2:42">
      <c r="B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</row>
    <row r="1725" spans="2:42">
      <c r="B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</row>
    <row r="1726" spans="2:42">
      <c r="B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</row>
    <row r="1727" spans="2:42">
      <c r="B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</row>
    <row r="1728" spans="2:42">
      <c r="B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</row>
    <row r="1729" spans="2:42">
      <c r="B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</row>
    <row r="1730" spans="2:42">
      <c r="B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</row>
    <row r="1731" spans="2:42">
      <c r="B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</row>
    <row r="1732" spans="2:42">
      <c r="B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</row>
    <row r="1733" spans="2:42">
      <c r="B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</row>
    <row r="1734" spans="2:42">
      <c r="B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</row>
    <row r="1735" spans="2:42">
      <c r="B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</row>
    <row r="1736" spans="2:42">
      <c r="B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</row>
    <row r="1737" spans="2:42">
      <c r="B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</row>
    <row r="1738" spans="2:42">
      <c r="B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</row>
    <row r="1739" spans="2:42">
      <c r="B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</row>
    <row r="1740" spans="2:42">
      <c r="B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</row>
    <row r="1741" spans="2:42">
      <c r="B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</row>
    <row r="1742" spans="2:42">
      <c r="B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</row>
    <row r="1743" spans="2:42">
      <c r="B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</row>
    <row r="1744" spans="2:42">
      <c r="B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</row>
    <row r="1745" spans="2:42">
      <c r="B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</row>
    <row r="1746" spans="2:42">
      <c r="B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</row>
    <row r="1747" spans="2:42">
      <c r="B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</row>
    <row r="1748" spans="2:42">
      <c r="B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</row>
    <row r="1749" spans="2:42">
      <c r="B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</row>
    <row r="1750" spans="2:42">
      <c r="B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</row>
    <row r="1751" spans="2:42">
      <c r="B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</row>
    <row r="1752" spans="2:42">
      <c r="B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</row>
    <row r="1753" spans="2:42">
      <c r="B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</row>
    <row r="1754" spans="2:42">
      <c r="B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</row>
    <row r="1755" spans="2:42">
      <c r="B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</row>
    <row r="1756" spans="2:42">
      <c r="B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</row>
    <row r="1757" spans="2:42">
      <c r="B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</row>
    <row r="1758" spans="2:42">
      <c r="B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</row>
    <row r="1759" spans="2:42">
      <c r="B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</row>
    <row r="1760" spans="2:42">
      <c r="B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</row>
    <row r="1761" spans="2:42">
      <c r="B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</row>
    <row r="1762" spans="2:42">
      <c r="B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</row>
    <row r="1763" spans="2:42">
      <c r="B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</row>
    <row r="1764" spans="2:42">
      <c r="B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</row>
    <row r="1765" spans="2:42">
      <c r="B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</row>
    <row r="1766" spans="2:42">
      <c r="B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</row>
    <row r="1767" spans="2:42">
      <c r="B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</row>
    <row r="1768" spans="2:42">
      <c r="B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</row>
    <row r="1769" spans="2:42">
      <c r="B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</row>
    <row r="1770" spans="2:42">
      <c r="B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</row>
    <row r="1771" spans="2:42">
      <c r="B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</row>
    <row r="1772" spans="2:42">
      <c r="B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</row>
    <row r="1773" spans="2:42">
      <c r="B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</row>
    <row r="1774" spans="2:42">
      <c r="B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</row>
    <row r="1775" spans="2:42">
      <c r="B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</row>
    <row r="1776" spans="2:42">
      <c r="B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</row>
    <row r="1777" spans="2:42">
      <c r="B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</row>
    <row r="1778" spans="2:42">
      <c r="B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</row>
    <row r="1779" spans="2:42">
      <c r="B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</row>
    <row r="1780" spans="2:42">
      <c r="B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</row>
    <row r="1781" spans="2:42">
      <c r="B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</row>
    <row r="1782" spans="2:42">
      <c r="B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</row>
    <row r="1783" spans="2:42">
      <c r="B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</row>
    <row r="1784" spans="2:42">
      <c r="B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</row>
    <row r="1785" spans="2:42">
      <c r="B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</row>
    <row r="1786" spans="2:42">
      <c r="B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</row>
    <row r="1787" spans="2:42">
      <c r="B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</row>
    <row r="1788" spans="2:42">
      <c r="B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</row>
    <row r="1789" spans="2:42">
      <c r="B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</row>
    <row r="1790" spans="2:42">
      <c r="B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</row>
    <row r="1791" spans="2:42">
      <c r="B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</row>
    <row r="1792" spans="2:42">
      <c r="B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</row>
    <row r="1793" spans="2:42">
      <c r="B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</row>
    <row r="1794" spans="2:42">
      <c r="B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</row>
    <row r="1795" spans="2:42">
      <c r="B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</row>
    <row r="1796" spans="2:42">
      <c r="B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</row>
    <row r="1797" spans="2:42">
      <c r="B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</row>
    <row r="1798" spans="2:42">
      <c r="B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</row>
    <row r="1799" spans="2:42">
      <c r="B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</row>
    <row r="1800" spans="2:42">
      <c r="B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</row>
    <row r="1801" spans="2:42">
      <c r="B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</row>
    <row r="1802" spans="2:42">
      <c r="B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</row>
    <row r="1803" spans="2:42">
      <c r="B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</row>
    <row r="1804" spans="2:42">
      <c r="B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</row>
    <row r="1805" spans="2:42">
      <c r="B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</row>
    <row r="1806" spans="2:42">
      <c r="B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</row>
    <row r="1807" spans="2:42">
      <c r="B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</row>
    <row r="1808" spans="2:42">
      <c r="B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</row>
    <row r="1809" spans="2:42">
      <c r="B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</row>
    <row r="1810" spans="2:42">
      <c r="B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</row>
    <row r="1811" spans="2:42">
      <c r="B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</row>
    <row r="1812" spans="2:42">
      <c r="B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</row>
    <row r="1813" spans="2:42">
      <c r="B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</row>
    <row r="1814" spans="2:42">
      <c r="B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</row>
    <row r="1815" spans="2:42">
      <c r="B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</row>
    <row r="1816" spans="2:42">
      <c r="B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</row>
    <row r="1817" spans="2:42">
      <c r="B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</row>
    <row r="1818" spans="2:42">
      <c r="B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</row>
    <row r="1819" spans="2:42">
      <c r="B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</row>
    <row r="1820" spans="2:42">
      <c r="B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</row>
    <row r="1821" spans="2:42">
      <c r="B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</row>
    <row r="1822" spans="2:42">
      <c r="B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</row>
    <row r="1823" spans="2:42">
      <c r="B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</row>
    <row r="1824" spans="2:42">
      <c r="B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</row>
    <row r="1825" spans="2:42">
      <c r="B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</row>
    <row r="1826" spans="2:42">
      <c r="B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</row>
    <row r="1827" spans="2:42">
      <c r="B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</row>
    <row r="1828" spans="2:42">
      <c r="B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</row>
    <row r="1829" spans="2:42">
      <c r="B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</row>
    <row r="1830" spans="2:42">
      <c r="B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</row>
    <row r="1831" spans="2:42">
      <c r="B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</row>
    <row r="1832" spans="2:42">
      <c r="B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</row>
    <row r="1833" spans="2:42">
      <c r="B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</row>
    <row r="1834" spans="2:42">
      <c r="B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</row>
    <row r="1835" spans="2:42">
      <c r="B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</row>
    <row r="1836" spans="2:42">
      <c r="B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</row>
    <row r="1837" spans="2:42">
      <c r="B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</row>
    <row r="1838" spans="2:42">
      <c r="B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</row>
    <row r="1839" spans="2:42">
      <c r="B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</row>
    <row r="1840" spans="2:42">
      <c r="B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</row>
    <row r="1841" spans="2:42">
      <c r="B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</row>
    <row r="1842" spans="2:42">
      <c r="B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</row>
    <row r="1843" spans="2:42">
      <c r="B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</row>
    <row r="1844" spans="2:42">
      <c r="B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</row>
    <row r="1845" spans="2:42">
      <c r="B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</row>
    <row r="1846" spans="2:42">
      <c r="B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</row>
    <row r="1847" spans="2:42">
      <c r="B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</row>
    <row r="1848" spans="2:42">
      <c r="B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</row>
    <row r="1849" spans="2:42">
      <c r="B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</row>
    <row r="1850" spans="2:42">
      <c r="B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</row>
    <row r="1851" spans="2:42">
      <c r="B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</row>
    <row r="1852" spans="2:42">
      <c r="B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</row>
    <row r="1853" spans="2:42">
      <c r="B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</row>
    <row r="1854" spans="2:42">
      <c r="B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</row>
    <row r="1855" spans="2:42">
      <c r="B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</row>
    <row r="1856" spans="2:42">
      <c r="B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</row>
    <row r="1857" spans="2:42">
      <c r="B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</row>
    <row r="1858" spans="2:42">
      <c r="B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</row>
    <row r="1859" spans="2:42">
      <c r="B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</row>
    <row r="1860" spans="2:42">
      <c r="B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</row>
    <row r="1861" spans="2:42">
      <c r="B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</row>
    <row r="1862" spans="2:42">
      <c r="B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</row>
    <row r="1863" spans="2:42">
      <c r="B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</row>
    <row r="1864" spans="2:42">
      <c r="B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</row>
    <row r="1865" spans="2:42">
      <c r="B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</row>
    <row r="1866" spans="2:42">
      <c r="B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</row>
    <row r="1867" spans="2:42">
      <c r="B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</row>
    <row r="1868" spans="2:42">
      <c r="B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</row>
    <row r="1869" spans="2:42">
      <c r="B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</row>
    <row r="1870" spans="2:42">
      <c r="B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</row>
    <row r="1871" spans="2:42">
      <c r="B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</row>
    <row r="1872" spans="2:42">
      <c r="B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</row>
    <row r="1873" spans="2:42">
      <c r="B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</row>
    <row r="1874" spans="2:42">
      <c r="B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</row>
    <row r="1875" spans="2:42">
      <c r="B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</row>
    <row r="1876" spans="2:42">
      <c r="B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</row>
    <row r="1877" spans="2:42">
      <c r="B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</row>
    <row r="1878" spans="2:42">
      <c r="B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</row>
    <row r="1879" spans="2:42">
      <c r="B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</row>
    <row r="1880" spans="2:42">
      <c r="B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</row>
    <row r="1881" spans="2:42">
      <c r="B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</row>
    <row r="1882" spans="2:42">
      <c r="B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</row>
    <row r="1883" spans="2:42">
      <c r="B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</row>
    <row r="1884" spans="2:42">
      <c r="B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</row>
    <row r="1885" spans="2:42">
      <c r="B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</row>
    <row r="1886" spans="2:42">
      <c r="B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</row>
    <row r="1887" spans="2:42">
      <c r="B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</row>
    <row r="1888" spans="2:42">
      <c r="B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</row>
    <row r="1889" spans="2:42">
      <c r="B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</row>
    <row r="1890" spans="2:42">
      <c r="B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</row>
    <row r="1891" spans="2:42">
      <c r="B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</row>
    <row r="1892" spans="2:42">
      <c r="B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</row>
    <row r="1893" spans="2:42">
      <c r="B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</row>
    <row r="1894" spans="2:42">
      <c r="B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</row>
    <row r="1895" spans="2:42">
      <c r="B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</row>
    <row r="1896" spans="2:42">
      <c r="B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</row>
    <row r="1897" spans="2:42">
      <c r="B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</row>
    <row r="1898" spans="2:42">
      <c r="B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</row>
    <row r="1899" spans="2:42">
      <c r="B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</row>
    <row r="1900" spans="2:42">
      <c r="B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</row>
    <row r="1901" spans="2:42">
      <c r="B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</row>
    <row r="1902" spans="2:42">
      <c r="B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</row>
    <row r="1903" spans="2:42">
      <c r="B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</row>
    <row r="1904" spans="2:42">
      <c r="B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</row>
    <row r="1905" spans="2:42">
      <c r="B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</row>
    <row r="1906" spans="2:42">
      <c r="B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</row>
    <row r="1907" spans="2:42">
      <c r="B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</row>
    <row r="1908" spans="2:42">
      <c r="B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</row>
    <row r="1909" spans="2:42">
      <c r="B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</row>
    <row r="1910" spans="2:42">
      <c r="B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</row>
    <row r="1911" spans="2:42">
      <c r="B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</row>
    <row r="1912" spans="2:42">
      <c r="B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</row>
    <row r="1913" spans="2:42">
      <c r="B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</row>
    <row r="1914" spans="2:42">
      <c r="B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</row>
    <row r="1915" spans="2:42">
      <c r="B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</row>
    <row r="1916" spans="2:42">
      <c r="B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</row>
    <row r="1917" spans="2:42">
      <c r="B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</row>
    <row r="1918" spans="2:42">
      <c r="B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</row>
    <row r="1919" spans="2:42">
      <c r="B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</row>
    <row r="1920" spans="2:42">
      <c r="B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</row>
    <row r="1921" spans="2:42">
      <c r="B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</row>
    <row r="1922" spans="2:42">
      <c r="B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</row>
    <row r="1923" spans="2:42">
      <c r="B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</row>
    <row r="1924" spans="2:42">
      <c r="B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</row>
    <row r="1925" spans="2:42">
      <c r="B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</row>
    <row r="1926" spans="2:42">
      <c r="B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</row>
    <row r="1927" spans="2:42">
      <c r="B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</row>
    <row r="1928" spans="2:42">
      <c r="B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</row>
    <row r="1929" spans="2:42">
      <c r="B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</row>
    <row r="1930" spans="2:42">
      <c r="B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</row>
    <row r="1931" spans="2:42">
      <c r="B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</row>
    <row r="1932" spans="2:42">
      <c r="B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</row>
    <row r="1933" spans="2:42">
      <c r="B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</row>
    <row r="1934" spans="2:42">
      <c r="B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</row>
    <row r="1935" spans="2:42">
      <c r="B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</row>
    <row r="1936" spans="2:42">
      <c r="B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</row>
    <row r="1937" spans="2:42">
      <c r="B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</row>
    <row r="1938" spans="2:42">
      <c r="B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</row>
    <row r="1939" spans="2:42">
      <c r="B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</row>
    <row r="1940" spans="2:42">
      <c r="B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</row>
    <row r="1941" spans="2:42">
      <c r="B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</row>
    <row r="1942" spans="2:42">
      <c r="B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</row>
    <row r="1943" spans="2:42">
      <c r="B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</row>
    <row r="1944" spans="2:42">
      <c r="B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</row>
    <row r="1945" spans="2:42">
      <c r="B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</row>
    <row r="1946" spans="2:42">
      <c r="B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</row>
    <row r="1947" spans="2:42">
      <c r="B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</row>
    <row r="1948" spans="2:42">
      <c r="B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</row>
    <row r="1949" spans="2:42">
      <c r="B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</row>
    <row r="1950" spans="2:42">
      <c r="B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</row>
    <row r="1951" spans="2:42">
      <c r="B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</row>
    <row r="1952" spans="2:42">
      <c r="B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</row>
    <row r="1953" spans="2:42">
      <c r="B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AI1953"/>
      <c r="AJ1953"/>
      <c r="AK1953"/>
      <c r="AL1953"/>
      <c r="AM1953"/>
      <c r="AN1953"/>
      <c r="AO1953"/>
      <c r="AP1953"/>
    </row>
  </sheetData>
  <mergeCells count="26">
    <mergeCell ref="AH4:AH5"/>
    <mergeCell ref="Q4:X4"/>
    <mergeCell ref="AI4:AP4"/>
    <mergeCell ref="N4:N5"/>
    <mergeCell ref="AC4:AC5"/>
    <mergeCell ref="AE4:AE5"/>
    <mergeCell ref="Z4:Z5"/>
    <mergeCell ref="AA4:AA5"/>
    <mergeCell ref="AF4:AF5"/>
    <mergeCell ref="AG4:AG5"/>
    <mergeCell ref="P4:P5"/>
    <mergeCell ref="E4:E5"/>
    <mergeCell ref="AB4:AB5"/>
    <mergeCell ref="AD4:AD5"/>
    <mergeCell ref="I4:I5"/>
    <mergeCell ref="J4:J5"/>
    <mergeCell ref="K4:K5"/>
    <mergeCell ref="L4:L5"/>
    <mergeCell ref="M4:M5"/>
    <mergeCell ref="O4:O5"/>
    <mergeCell ref="B4:B5"/>
    <mergeCell ref="C4:C5"/>
    <mergeCell ref="D4:D5"/>
    <mergeCell ref="F4:F5"/>
    <mergeCell ref="G4:G5"/>
    <mergeCell ref="H4:H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8490-536D-47EC-AB8D-1EB019508ADE}">
  <dimension ref="B1:AP1953"/>
  <sheetViews>
    <sheetView showGridLines="0" zoomScale="70" zoomScaleNormal="70" workbookViewId="0">
      <selection activeCell="K13" sqref="K13"/>
    </sheetView>
  </sheetViews>
  <sheetFormatPr defaultRowHeight="114" outlineLevelCol="1"/>
  <cols>
    <col min="1" max="1" width="2.75" style="1" customWidth="1"/>
    <col min="2" max="2" width="15.875" style="1" customWidth="1"/>
    <col min="3" max="5" width="17" style="64" customWidth="1"/>
    <col min="6" max="14" width="20" style="1" customWidth="1" outlineLevel="1"/>
    <col min="15" max="24" width="10.625" style="1" customWidth="1" outlineLevel="1"/>
    <col min="25" max="25" width="9" style="1"/>
    <col min="26" max="32" width="20" style="1" customWidth="1" outlineLevel="1"/>
    <col min="33" max="42" width="10.625" style="1" customWidth="1" outlineLevel="1"/>
    <col min="43" max="16384" width="9" style="1"/>
  </cols>
  <sheetData>
    <row r="1" spans="2:42" s="71" customFormat="1" ht="30">
      <c r="B1" s="71" t="s">
        <v>283</v>
      </c>
      <c r="C1" s="72" t="s">
        <v>324</v>
      </c>
      <c r="D1" s="72"/>
      <c r="E1" s="72"/>
      <c r="K1" s="71" t="s">
        <v>1022</v>
      </c>
      <c r="L1" s="71" t="s">
        <v>1025</v>
      </c>
      <c r="Z1" s="71" t="s">
        <v>1023</v>
      </c>
      <c r="AC1" s="71" t="s">
        <v>469</v>
      </c>
      <c r="AE1" s="71" t="s">
        <v>1022</v>
      </c>
    </row>
    <row r="2" spans="2:42" s="71" customFormat="1" ht="30">
      <c r="C2" s="72"/>
      <c r="D2" s="72"/>
      <c r="E2" s="72"/>
      <c r="F2" s="222" t="s">
        <v>255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Z2" s="225" t="s">
        <v>438</v>
      </c>
      <c r="AA2" s="226"/>
      <c r="AB2" s="226"/>
      <c r="AC2" s="226"/>
      <c r="AD2" s="226"/>
      <c r="AE2" s="226"/>
      <c r="AF2" s="226"/>
      <c r="AG2" s="226"/>
      <c r="AH2" s="226"/>
      <c r="AI2" s="225"/>
      <c r="AJ2" s="225"/>
      <c r="AK2" s="225"/>
      <c r="AL2" s="225"/>
      <c r="AM2" s="225"/>
      <c r="AN2" s="225"/>
      <c r="AO2" s="225"/>
      <c r="AP2" s="225"/>
    </row>
    <row r="3" spans="2:42" ht="21.75" customHeight="1">
      <c r="C3" s="63"/>
      <c r="D3" s="63"/>
      <c r="E3" s="63"/>
    </row>
    <row r="4" spans="2:42" ht="39">
      <c r="B4" s="210" t="s">
        <v>4</v>
      </c>
      <c r="C4" s="210" t="s">
        <v>285</v>
      </c>
      <c r="D4" s="209" t="s">
        <v>255</v>
      </c>
      <c r="E4" s="209" t="s">
        <v>1035</v>
      </c>
      <c r="F4" s="210" t="s">
        <v>8</v>
      </c>
      <c r="G4" s="210" t="s">
        <v>484</v>
      </c>
      <c r="H4" s="210" t="s">
        <v>1005</v>
      </c>
      <c r="I4" s="210" t="s">
        <v>1028</v>
      </c>
      <c r="J4" s="210" t="s">
        <v>1029</v>
      </c>
      <c r="K4" s="210" t="s">
        <v>283</v>
      </c>
      <c r="L4" s="210" t="s">
        <v>1021</v>
      </c>
      <c r="M4" s="209" t="s">
        <v>1024</v>
      </c>
      <c r="N4" s="209" t="s">
        <v>1038</v>
      </c>
      <c r="O4" s="210" t="s">
        <v>1014</v>
      </c>
      <c r="P4" s="209" t="s">
        <v>1015</v>
      </c>
      <c r="Q4" s="210" t="s">
        <v>34</v>
      </c>
      <c r="R4" s="210"/>
      <c r="S4" s="210"/>
      <c r="T4" s="210"/>
      <c r="U4" s="210"/>
      <c r="V4" s="210"/>
      <c r="W4" s="210"/>
      <c r="X4" s="210"/>
      <c r="Z4" s="210" t="s">
        <v>8</v>
      </c>
      <c r="AA4" s="210" t="s">
        <v>484</v>
      </c>
      <c r="AB4" s="210" t="s">
        <v>1021</v>
      </c>
      <c r="AC4" s="210" t="s">
        <v>1005</v>
      </c>
      <c r="AD4" s="210" t="s">
        <v>283</v>
      </c>
      <c r="AE4" s="210" t="s">
        <v>1016</v>
      </c>
      <c r="AF4" s="209" t="s">
        <v>1024</v>
      </c>
      <c r="AG4" s="210" t="s">
        <v>1014</v>
      </c>
      <c r="AH4" s="209" t="s">
        <v>1015</v>
      </c>
      <c r="AI4" s="210" t="s">
        <v>34</v>
      </c>
      <c r="AJ4" s="210"/>
      <c r="AK4" s="210"/>
      <c r="AL4" s="210"/>
      <c r="AM4" s="210"/>
      <c r="AN4" s="210"/>
      <c r="AO4" s="210"/>
      <c r="AP4" s="210"/>
    </row>
    <row r="5" spans="2:42" s="2" customFormat="1" ht="30"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09"/>
      <c r="Q5" s="65">
        <v>1</v>
      </c>
      <c r="R5" s="65">
        <v>2</v>
      </c>
      <c r="S5" s="65">
        <v>3</v>
      </c>
      <c r="T5" s="65">
        <v>4</v>
      </c>
      <c r="U5" s="65">
        <v>5</v>
      </c>
      <c r="V5" s="65">
        <v>6</v>
      </c>
      <c r="W5" s="65">
        <v>7</v>
      </c>
      <c r="X5" s="65">
        <v>8</v>
      </c>
      <c r="Z5" s="210"/>
      <c r="AA5" s="210"/>
      <c r="AB5" s="210"/>
      <c r="AC5" s="210"/>
      <c r="AD5" s="210"/>
      <c r="AE5" s="210"/>
      <c r="AF5" s="210"/>
      <c r="AG5" s="210"/>
      <c r="AH5" s="209"/>
      <c r="AI5" s="65">
        <v>1</v>
      </c>
      <c r="AJ5" s="65">
        <v>2</v>
      </c>
      <c r="AK5" s="65">
        <v>3</v>
      </c>
      <c r="AL5" s="65">
        <v>4</v>
      </c>
      <c r="AM5" s="65">
        <v>5</v>
      </c>
      <c r="AN5" s="65">
        <v>6</v>
      </c>
      <c r="AO5" s="65">
        <v>7</v>
      </c>
      <c r="AP5" s="65">
        <v>8</v>
      </c>
    </row>
    <row r="6" spans="2:42" ht="77.25">
      <c r="B6" s="201" t="s">
        <v>1036</v>
      </c>
      <c r="C6" s="67" t="s">
        <v>1037</v>
      </c>
      <c r="D6" s="66" t="str">
        <f t="shared" ref="D6:D7" si="0" xml:space="preserve"> IF(LEFT($L6)="Ø",SUBSTITUTE($L6, "Ø", ""), $L6)</f>
        <v>ㄘㆲˊ</v>
      </c>
      <c r="E6" s="66" t="str">
        <f xml:space="preserve"> _xlfn.CONCAT(AD6,AA6,AC6)</f>
        <v>tshong5</v>
      </c>
      <c r="F6" s="200" t="str">
        <f xml:space="preserve"> IF($C6="", "",  IF(OR($H6=4,$H6=8), _xlfn.CONCAT(LEFT($C6),"（促）"), _xlfn.CONCAT(LEFT($C6),"（舒）")))</f>
        <v>公（舒）</v>
      </c>
      <c r="G6" s="200" t="str">
        <f xml:space="preserve"> IF($C6="", "", _xlfn.XLOOKUP(F6, 十五音韻母表[十五音],十五音韻母表[方音符號]) )</f>
        <v>ㆲ</v>
      </c>
      <c r="H6" s="200">
        <f xml:space="preserve"> IF($C6="", "", _xlfn.XLOOKUP(MID(C6,2,1), 音調表[八音調號], 音調表[台羅調號]) )</f>
        <v>5</v>
      </c>
      <c r="I6" s="200" t="str">
        <f xml:space="preserve"> IF($C6="", "", _xlfn.XLOOKUP($H6, 音調表[台羅調號], 音調表[方音符號聲調符號]) )</f>
        <v>ˊ</v>
      </c>
      <c r="J6" s="200">
        <f xml:space="preserve"> IF($C6="", "", _xlfn.XLOOKUP(MID($C6,2,1), 音調表[八音調號], 音調表[方音符號聲調按鍵]) )</f>
        <v>6</v>
      </c>
      <c r="K6" s="200" t="str">
        <f xml:space="preserve"> IFERROR( _xlfn.XLOOKUP(RIGHT($C6), 十五音聲母表[十八音],十五音聲母表[方音符號]), "" )</f>
        <v>ㄘ</v>
      </c>
      <c r="L6" s="200" t="str">
        <f xml:space="preserve"> IF($C6="","", _xlfn.CONCAT($K6, $G6, IF(OR($I6="一", $I6="四"), "", $I6)))</f>
        <v>ㄘㆲˊ</v>
      </c>
      <c r="M6" s="69" t="str">
        <f xml:space="preserve"> IF($C6="","",IF($K6=零聲母,_xlfn.CONCAT(G6,J6,"="),_xlfn.CONCAT(G6,J6,K6)))</f>
        <v>ㆲ6ㄘ</v>
      </c>
      <c r="N6" s="69" t="str">
        <f xml:space="preserve"> _xlfn.CONCAT(Q6:X6)</f>
        <v>o6h</v>
      </c>
      <c r="O6" s="70">
        <f xml:space="preserve"> IF($C6="", "", LEN($L6))</f>
        <v>3</v>
      </c>
      <c r="P6" s="70">
        <f xml:space="preserve"> IF($C6="", "", LEN($G6)+1)</f>
        <v>2</v>
      </c>
      <c r="Q6" s="69" t="str" cm="1">
        <f t="array" ref="Q6" xml:space="preserve"> IFERROR( INDEX(按鍵位置表[鍵盤按鍵], MATCH(TRUE, EXACT(MID($M6,Q$5,1), 按鍵位置表[方音按鍵]), 0)), "" )</f>
        <v>o</v>
      </c>
      <c r="R6" s="69" cm="1">
        <f t="array" ref="R6" xml:space="preserve"> IFERROR( INDEX(按鍵位置表[鍵盤按鍵], MATCH(TRUE, EXACT(MID($M6,R$5,1), 按鍵位置表[方音按鍵]), 0)), "" )</f>
        <v>6</v>
      </c>
      <c r="S6" s="69" t="str" cm="1">
        <f t="array" ref="S6" xml:space="preserve"> IFERROR( INDEX(按鍵位置表[鍵盤按鍵], MATCH(TRUE, EXACT(MID($M6,S$5,1), 按鍵位置表[方音按鍵]), 0)), "" )</f>
        <v>h</v>
      </c>
      <c r="T6" s="69" t="str" cm="1">
        <f t="array" ref="T6" xml:space="preserve"> IFERROR( INDEX(按鍵位置表[鍵盤按鍵], MATCH(TRUE, EXACT(MID($M6,T$5,1), 按鍵位置表[方音按鍵]), 0)), "" )</f>
        <v/>
      </c>
      <c r="U6" s="69" t="str" cm="1">
        <f t="array" ref="U6" xml:space="preserve"> IFERROR( INDEX(按鍵位置表[鍵盤按鍵], MATCH(TRUE, EXACT(MID($M6,U$5,1), 按鍵位置表[方音按鍵]), 0)), "" )</f>
        <v/>
      </c>
      <c r="V6" s="69" t="str" cm="1">
        <f t="array" ref="V6" xml:space="preserve"> IFERROR( INDEX(按鍵位置表[鍵盤按鍵], MATCH(TRUE, EXACT(MID($M6,V$5,1), 按鍵位置表[方音按鍵]), 0)), "" )</f>
        <v/>
      </c>
      <c r="W6" s="69" t="str" cm="1">
        <f t="array" ref="W6" xml:space="preserve"> IFERROR( INDEX(按鍵位置表[鍵盤按鍵], MATCH(TRUE, EXACT(MID($M6,W$5,1), 按鍵位置表[方音按鍵]), 0)), "" )</f>
        <v/>
      </c>
      <c r="X6" s="69" t="str" cm="1">
        <f t="array" ref="X6" xml:space="preserve"> IFERROR( INDEX(按鍵位置表[鍵盤按鍵], MATCH(TRUE, EXACT(MID($M6,X$5,1), 按鍵位置表[方音按鍵]), 0)), "" )</f>
        <v/>
      </c>
      <c r="Z6" s="223" t="str">
        <f xml:space="preserve"> IF($C6="", "",  IF(OR($G6=4,$G6=8), _xlfn.CONCAT(LEFT($C6),"（促）"), _xlfn.CONCAT(LEFT($C6),"（舒）")))</f>
        <v>公（舒）</v>
      </c>
      <c r="AA6" s="223" t="str">
        <f xml:space="preserve"> IF($C6="", "", _xlfn.XLOOKUP(Z6, 十五音韻母表[十五音],十五音韻母表[台羅拼音]) )</f>
        <v>ong</v>
      </c>
      <c r="AB6" s="223" t="str">
        <f t="shared" ref="AB6:AB7" si="1" xml:space="preserve"> IF($C6="","", _xlfn.CONCAT($F6, $J6, $G6))</f>
        <v>公（舒）6ㆲ</v>
      </c>
      <c r="AC6" s="223">
        <f xml:space="preserve"> IF($C6="", "", _xlfn.XLOOKUP(MID($C6,2,1), 音調表[八音調號], 音調表[台羅調號]) )</f>
        <v>5</v>
      </c>
      <c r="AD6" s="223" t="str">
        <f xml:space="preserve"> IFERROR( _xlfn.XLOOKUP(RIGHT($C6), 十五音聲母表[十八音],十五音聲母表[台羅拼音]), "" )</f>
        <v>tsh</v>
      </c>
      <c r="AE6" s="223" t="str">
        <f xml:space="preserve"> IF($C6="", "", _xlfn.XLOOKUP(MID($C6,2,1), 音調表[八音調號], 音調表[羅馬拼音聲調按鍵]) )</f>
        <v>/</v>
      </c>
      <c r="AF6" s="223" t="str">
        <f xml:space="preserve"> IF($C6="","",_xlfn.CONCAT(AA6,AE6,AD6))</f>
        <v>ong/tsh</v>
      </c>
      <c r="AG6" s="224">
        <f xml:space="preserve"> IF($C6="", "", LEN($D6))</f>
        <v>3</v>
      </c>
      <c r="AH6" s="224">
        <f t="shared" ref="AH6:AH7" si="2" xml:space="preserve"> IF($C6="", "", LEN($J6)+1)</f>
        <v>2</v>
      </c>
      <c r="AI6" s="223" t="str">
        <f xml:space="preserve"> MID($AF6, VALUE(AI$5),1)</f>
        <v>o</v>
      </c>
      <c r="AJ6" s="223" t="str">
        <f t="shared" ref="AJ6:AP7" si="3" xml:space="preserve"> MID($AF6, VALUE(AJ$5),1)</f>
        <v>n</v>
      </c>
      <c r="AK6" s="223" t="str">
        <f t="shared" si="3"/>
        <v>g</v>
      </c>
      <c r="AL6" s="223" t="str">
        <f t="shared" si="3"/>
        <v>/</v>
      </c>
      <c r="AM6" s="223" t="str">
        <f t="shared" si="3"/>
        <v>t</v>
      </c>
      <c r="AN6" s="223" t="str">
        <f t="shared" si="3"/>
        <v>s</v>
      </c>
      <c r="AO6" s="223" t="str">
        <f t="shared" si="3"/>
        <v>h</v>
      </c>
      <c r="AP6" s="223" t="str">
        <f t="shared" si="3"/>
        <v/>
      </c>
    </row>
    <row r="7" spans="2:42" ht="77.25">
      <c r="B7" s="201"/>
      <c r="C7" s="67"/>
      <c r="D7" s="66" t="str">
        <f t="shared" si="0"/>
        <v/>
      </c>
      <c r="E7" s="66" t="str">
        <f xml:space="preserve"> _xlfn.CONCAT(AD7,AA7,AC7)</f>
        <v/>
      </c>
      <c r="F7" s="200" t="str">
        <f xml:space="preserve"> IF($C7="", "",  IF(OR($H7=4,$H7=8), _xlfn.CONCAT(LEFT($C7),"（促）"), _xlfn.CONCAT(LEFT($C7),"（舒）")))</f>
        <v/>
      </c>
      <c r="G7" s="200" t="str">
        <f xml:space="preserve"> IF($C7="", "", _xlfn.XLOOKUP(F7, 十五音韻母表[十五音],十五音韻母表[方音符號]) )</f>
        <v/>
      </c>
      <c r="H7" s="200" t="str">
        <f xml:space="preserve"> IF($C7="", "", _xlfn.XLOOKUP(MID(C7,2,1), 音調表[八音調號], 音調表[台羅調號]) )</f>
        <v/>
      </c>
      <c r="I7" s="200" t="str">
        <f xml:space="preserve"> IF($C7="", "", _xlfn.XLOOKUP($H7, 音調表[台羅調號], 音調表[方音符號聲調符號]) )</f>
        <v/>
      </c>
      <c r="J7" s="200" t="str">
        <f xml:space="preserve"> IF($C7="", "", _xlfn.XLOOKUP(MID($C7,2,1), 音調表[八音調號], 音調表[方音符號聲調按鍵]) )</f>
        <v/>
      </c>
      <c r="K7" s="200" t="str">
        <f xml:space="preserve"> IFERROR( _xlfn.XLOOKUP(RIGHT($C7), 十五音聲母表[十八音],十五音聲母表[方音符號]), "" )</f>
        <v/>
      </c>
      <c r="L7" s="200" t="str">
        <f xml:space="preserve"> IF($C7="","", _xlfn.CONCAT($K7, $G7, IF(OR($I7="一", $I7="四"), "", $I7)))</f>
        <v/>
      </c>
      <c r="M7" s="69" t="str">
        <f xml:space="preserve"> IF($C7="","",IF($K7=零聲母,_xlfn.CONCAT(G7,J7,"="),_xlfn.CONCAT(G7,J7,K7)))</f>
        <v/>
      </c>
      <c r="N7" s="69" t="str">
        <f xml:space="preserve"> _xlfn.CONCAT(Q7:X7)</f>
        <v/>
      </c>
      <c r="O7" s="70" t="str">
        <f xml:space="preserve"> IF($C7="", "", LEN($L7))</f>
        <v/>
      </c>
      <c r="P7" s="70" t="str">
        <f xml:space="preserve"> IF($C7="", "", LEN($G7)+1)</f>
        <v/>
      </c>
      <c r="Q7" s="69" t="str" cm="1">
        <f t="array" ref="Q7" xml:space="preserve"> IFERROR( INDEX(按鍵位置表[鍵盤按鍵], MATCH(TRUE, EXACT(MID($M7,Q$5,1), 按鍵位置表[方音按鍵]), 0)), "" )</f>
        <v/>
      </c>
      <c r="R7" s="69" t="str" cm="1">
        <f t="array" ref="R7" xml:space="preserve"> IFERROR( INDEX(按鍵位置表[鍵盤按鍵], MATCH(TRUE, EXACT(MID($M7,R$5,1), 按鍵位置表[方音按鍵]), 0)), "" )</f>
        <v/>
      </c>
      <c r="S7" s="69" t="str" cm="1">
        <f t="array" ref="S7" xml:space="preserve"> IFERROR( INDEX(按鍵位置表[鍵盤按鍵], MATCH(TRUE, EXACT(MID($M7,S$5,1), 按鍵位置表[方音按鍵]), 0)), "" )</f>
        <v/>
      </c>
      <c r="T7" s="69" t="str" cm="1">
        <f t="array" ref="T7" xml:space="preserve"> IFERROR( INDEX(按鍵位置表[鍵盤按鍵], MATCH(TRUE, EXACT(MID($M7,T$5,1), 按鍵位置表[方音按鍵]), 0)), "" )</f>
        <v/>
      </c>
      <c r="U7" s="69" t="str" cm="1">
        <f t="array" ref="U7" xml:space="preserve"> IFERROR( INDEX(按鍵位置表[鍵盤按鍵], MATCH(TRUE, EXACT(MID($M7,U$5,1), 按鍵位置表[方音按鍵]), 0)), "" )</f>
        <v/>
      </c>
      <c r="V7" s="69" t="str" cm="1">
        <f t="array" ref="V7" xml:space="preserve"> IFERROR( INDEX(按鍵位置表[鍵盤按鍵], MATCH(TRUE, EXACT(MID($M7,V$5,1), 按鍵位置表[方音按鍵]), 0)), "" )</f>
        <v/>
      </c>
      <c r="W7" s="69" t="str" cm="1">
        <f t="array" ref="W7" xml:space="preserve"> IFERROR( INDEX(按鍵位置表[鍵盤按鍵], MATCH(TRUE, EXACT(MID($M7,W$5,1), 按鍵位置表[方音按鍵]), 0)), "" )</f>
        <v/>
      </c>
      <c r="X7" s="69" t="str" cm="1">
        <f t="array" ref="X7" xml:space="preserve"> IFERROR( INDEX(按鍵位置表[鍵盤按鍵], MATCH(TRUE, EXACT(MID($M7,X$5,1), 按鍵位置表[方音按鍵]), 0)), "" )</f>
        <v/>
      </c>
      <c r="Z7" s="223" t="str">
        <f xml:space="preserve"> IF($C7="", "",  IF(OR($G7=4,$G7=8), _xlfn.CONCAT(LEFT($C7),"（促）"), _xlfn.CONCAT(LEFT($C7),"（舒）")))</f>
        <v/>
      </c>
      <c r="AA7" s="223" t="str">
        <f xml:space="preserve"> IF($C7="", "", _xlfn.XLOOKUP(Z7, 十五音韻母表[十五音],十五音韻母表[台羅拼音]) )</f>
        <v/>
      </c>
      <c r="AB7" s="223" t="str">
        <f t="shared" si="1"/>
        <v/>
      </c>
      <c r="AC7" s="223" t="str">
        <f xml:space="preserve"> IF($C7="", "", _xlfn.XLOOKUP(MID($C7,2,1), 音調表[八音調號], 音調表[台羅調號]) )</f>
        <v/>
      </c>
      <c r="AD7" s="223" t="str">
        <f xml:space="preserve"> IFERROR( _xlfn.XLOOKUP(RIGHT($C7), 十五音聲母表[十八音],十五音聲母表[台羅拼音]), "" )</f>
        <v/>
      </c>
      <c r="AE7" s="223" t="str">
        <f xml:space="preserve"> IF($C7="", "", _xlfn.XLOOKUP(MID($C7,2,1), 音調表[八音調號], 音調表[羅馬拼音聲調按鍵]) )</f>
        <v/>
      </c>
      <c r="AF7" s="223" t="str">
        <f xml:space="preserve"> IF($C7="","",_xlfn.CONCAT(AA7,AE7,AD7))</f>
        <v/>
      </c>
      <c r="AG7" s="224" t="str">
        <f xml:space="preserve"> IF($C7="", "", LEN($D7))</f>
        <v/>
      </c>
      <c r="AH7" s="224" t="str">
        <f t="shared" si="2"/>
        <v/>
      </c>
      <c r="AI7" s="223" t="str">
        <f xml:space="preserve"> MID($AF7, VALUE(AI$5),1)</f>
        <v/>
      </c>
      <c r="AJ7" s="223" t="str">
        <f t="shared" si="3"/>
        <v/>
      </c>
      <c r="AK7" s="223" t="str">
        <f t="shared" si="3"/>
        <v/>
      </c>
      <c r="AL7" s="223" t="str">
        <f t="shared" si="3"/>
        <v/>
      </c>
      <c r="AM7" s="223" t="str">
        <f t="shared" si="3"/>
        <v/>
      </c>
      <c r="AN7" s="223" t="str">
        <f t="shared" si="3"/>
        <v/>
      </c>
      <c r="AO7" s="223" t="str">
        <f t="shared" si="3"/>
        <v/>
      </c>
      <c r="AP7" s="223" t="str">
        <f t="shared" si="3"/>
        <v/>
      </c>
    </row>
    <row r="8" spans="2:42" ht="39.75" customHeight="1">
      <c r="B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2:42" ht="30" customHeight="1">
      <c r="B9" s="95" t="str">
        <f xml:space="preserve"> _xlfn.CONCAT("1. 漢字：【", B6,"】，十五音標音：【",C6,"】，方音符號：【",D6,"】，台羅拼音：【",E6,"】。")</f>
        <v>1. 漢字：【床】，十五音標音：【公五出】，方音符號：【ㄘㆲˊ】，台羅拼音：【tshong5】。</v>
      </c>
      <c r="C9" s="227"/>
      <c r="D9" s="227"/>
      <c r="E9" s="227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</row>
    <row r="10" spans="2:42" ht="30" customHeight="1">
      <c r="B10" s="95" t="str">
        <f xml:space="preserve"> _xlfn.CONCAT("   - 字母（韻母）：字母【",F6,"】，以方音符號【",G6,"】代，用按鍵：【", LEFT(N6,P6-1),"】輸入； ")</f>
        <v xml:space="preserve">   - 字母（韻母）：字母【公（舒）】，以方音符號【ㆲ】代，用按鍵：【o】輸入； </v>
      </c>
      <c r="C10" s="227"/>
      <c r="D10" s="227"/>
      <c r="E10" s="227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</row>
    <row r="11" spans="2:42" ht="30" customHeight="1">
      <c r="B11" s="95" t="str">
        <f xml:space="preserve"> _xlfn.CONCAT("   - 八音（音調）：八音【",MID($C$6,2,1),"】，以方音符號【",I6,"】代，用按鍵：【",J6,"】輸入；")</f>
        <v xml:space="preserve">   - 八音（音調）：八音【五】，以方音符號【ˊ】代，用按鍵：【6】輸入；</v>
      </c>
      <c r="C11" s="227"/>
      <c r="D11" s="227"/>
      <c r="E11" s="227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</row>
    <row r="12" spans="2:42" ht="30" customHeight="1">
      <c r="B12" s="95" t="str">
        <f xml:space="preserve"> _xlfn.CONCAT("   - 切音（聲母）：切音【",RIGHT($C$6,1),"】，以方音符號【",K6,"】代，用按鍵：【",RIGHT(N6,O6-P6),"】輸入。")</f>
        <v xml:space="preserve">   - 切音（聲母）：切音【出】，以方音符號【ㄘ】代，用按鍵：【h】輸入。</v>
      </c>
      <c r="C12" s="227"/>
      <c r="D12" s="227"/>
      <c r="E12" s="227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</row>
    <row r="13" spans="2:42" ht="30" customHeight="1">
      <c r="B13" s="95"/>
      <c r="C13" s="227"/>
      <c r="D13" s="227"/>
      <c r="E13" s="227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</row>
    <row r="14" spans="2:42" ht="30" customHeight="1">
      <c r="B14" s="95"/>
      <c r="C14" s="227"/>
      <c r="D14" s="227"/>
      <c r="E14" s="227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</row>
    <row r="15" spans="2:42" ht="30" customHeight="1">
      <c r="B15" s="95"/>
      <c r="C15" s="227"/>
      <c r="D15" s="227"/>
      <c r="E15" s="227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</row>
    <row r="16" spans="2:42" ht="30" customHeight="1">
      <c r="B16" s="95"/>
      <c r="C16" s="227"/>
      <c r="D16" s="227"/>
      <c r="E16" s="227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</row>
    <row r="17" spans="2:42" ht="30" customHeight="1">
      <c r="B17" s="95"/>
      <c r="C17" s="227"/>
      <c r="D17" s="227"/>
      <c r="E17" s="227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</row>
    <row r="18" spans="2:42" ht="30" customHeight="1">
      <c r="B18" s="95"/>
      <c r="C18" s="227"/>
      <c r="D18" s="227"/>
      <c r="E18" s="227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</row>
    <row r="19" spans="2:42" ht="30" customHeight="1">
      <c r="B19" s="95"/>
      <c r="C19" s="227"/>
      <c r="D19" s="227"/>
      <c r="E19" s="227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</row>
    <row r="20" spans="2:42" ht="30" customHeight="1">
      <c r="B20" s="95"/>
      <c r="C20" s="227"/>
      <c r="D20" s="227"/>
      <c r="E20" s="227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</row>
    <row r="21" spans="2:42" ht="30" customHeight="1">
      <c r="B21" s="95"/>
      <c r="C21" s="227"/>
      <c r="D21" s="227"/>
      <c r="E21" s="227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</row>
    <row r="22" spans="2:42" ht="30" customHeight="1">
      <c r="B22" s="95"/>
      <c r="C22" s="227"/>
      <c r="D22" s="227"/>
      <c r="E22" s="227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</row>
    <row r="23" spans="2:42" ht="30" customHeight="1">
      <c r="B23" s="95"/>
      <c r="C23" s="227"/>
      <c r="D23" s="227"/>
      <c r="E23" s="227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</row>
    <row r="24" spans="2:42" ht="30" customHeight="1">
      <c r="B24" s="95"/>
      <c r="C24" s="227"/>
      <c r="D24" s="227"/>
      <c r="E24" s="227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</row>
    <row r="25" spans="2:42" ht="30" customHeight="1">
      <c r="B25" s="95"/>
      <c r="C25" s="227"/>
      <c r="D25" s="227"/>
      <c r="E25" s="227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</row>
    <row r="26" spans="2:42" ht="30" customHeight="1">
      <c r="B26" s="95"/>
      <c r="C26" s="227"/>
      <c r="D26" s="227"/>
      <c r="E26" s="227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</row>
    <row r="27" spans="2:42" ht="30" customHeight="1">
      <c r="B27" s="95"/>
      <c r="C27" s="227"/>
      <c r="D27" s="227"/>
      <c r="E27" s="227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</row>
    <row r="28" spans="2:42" ht="30" customHeight="1">
      <c r="B28" s="95"/>
      <c r="C28" s="227"/>
      <c r="D28" s="227"/>
      <c r="E28" s="227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</row>
    <row r="29" spans="2:42" ht="30" customHeight="1">
      <c r="B29" s="95"/>
      <c r="C29" s="227"/>
      <c r="D29" s="227"/>
      <c r="E29" s="227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</row>
    <row r="30" spans="2:42" ht="30" customHeight="1">
      <c r="B30" s="95"/>
      <c r="C30" s="227"/>
      <c r="D30" s="227"/>
      <c r="E30" s="227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</row>
    <row r="31" spans="2:42" ht="30" customHeight="1">
      <c r="B31" s="95"/>
      <c r="C31" s="227"/>
      <c r="D31" s="227"/>
      <c r="E31" s="227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</row>
    <row r="32" spans="2:42" ht="30" customHeight="1">
      <c r="B32" s="95"/>
      <c r="C32" s="227"/>
      <c r="D32" s="227"/>
      <c r="E32" s="227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</row>
    <row r="33" spans="2:42" ht="30" customHeight="1">
      <c r="B33" s="95"/>
      <c r="C33" s="227"/>
      <c r="D33" s="227"/>
      <c r="E33" s="227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</row>
    <row r="34" spans="2:42" ht="30" customHeight="1">
      <c r="B34" s="95"/>
      <c r="C34" s="227"/>
      <c r="D34" s="227"/>
      <c r="E34" s="227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</row>
    <row r="35" spans="2:42" ht="30" customHeight="1">
      <c r="B35" s="95"/>
      <c r="C35" s="227"/>
      <c r="D35" s="227"/>
      <c r="E35" s="227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</row>
    <row r="36" spans="2:42" ht="30" customHeight="1">
      <c r="B36" s="95"/>
      <c r="C36" s="227"/>
      <c r="D36" s="227"/>
      <c r="E36" s="227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</row>
    <row r="37" spans="2:42" ht="30" customHeight="1">
      <c r="B37" s="95"/>
      <c r="C37" s="227"/>
      <c r="D37" s="227"/>
      <c r="E37" s="227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</row>
    <row r="38" spans="2:42" ht="30" customHeight="1">
      <c r="B38" s="95"/>
      <c r="C38" s="227"/>
      <c r="D38" s="227"/>
      <c r="E38" s="227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</row>
    <row r="39" spans="2:42" ht="30" customHeight="1">
      <c r="B39" s="95"/>
      <c r="C39" s="227"/>
      <c r="D39" s="227"/>
      <c r="E39" s="227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</row>
    <row r="40" spans="2:42" ht="30" customHeight="1">
      <c r="B40" s="95"/>
      <c r="C40" s="227"/>
      <c r="D40" s="227"/>
      <c r="E40" s="227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</row>
    <row r="41" spans="2:42" ht="30" customHeight="1">
      <c r="B41" s="95"/>
      <c r="C41" s="227"/>
      <c r="D41" s="227"/>
      <c r="E41" s="227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</row>
    <row r="42" spans="2:42" ht="30" customHeight="1">
      <c r="B42" s="95"/>
      <c r="C42" s="227"/>
      <c r="D42" s="227"/>
      <c r="E42" s="227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</row>
    <row r="43" spans="2:42" ht="30" customHeight="1">
      <c r="B43" s="95"/>
      <c r="C43" s="227"/>
      <c r="D43" s="227"/>
      <c r="E43" s="227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</row>
    <row r="44" spans="2:42" ht="30" customHeight="1">
      <c r="B44" s="95"/>
      <c r="C44" s="227"/>
      <c r="D44" s="227"/>
      <c r="E44" s="227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</row>
    <row r="45" spans="2:42" ht="30" customHeight="1">
      <c r="B45" s="95"/>
      <c r="C45" s="227"/>
      <c r="D45" s="227"/>
      <c r="E45" s="227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</row>
    <row r="46" spans="2:42" ht="30" customHeight="1">
      <c r="B46" s="95"/>
      <c r="C46" s="227"/>
      <c r="D46" s="227"/>
      <c r="E46" s="227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</row>
    <row r="47" spans="2:42" ht="30" customHeight="1">
      <c r="B47" s="95"/>
      <c r="C47" s="227"/>
      <c r="D47" s="227"/>
      <c r="E47" s="227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</row>
    <row r="48" spans="2:42" ht="30" customHeight="1">
      <c r="B48" s="95"/>
      <c r="C48" s="227"/>
      <c r="D48" s="227"/>
      <c r="E48" s="227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</row>
    <row r="49" spans="2:42" ht="30" customHeight="1">
      <c r="B49" s="95"/>
      <c r="C49" s="227"/>
      <c r="D49" s="227"/>
      <c r="E49" s="227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</row>
    <row r="50" spans="2:42" ht="30" customHeight="1">
      <c r="B50" s="95"/>
      <c r="C50" s="227"/>
      <c r="D50" s="227"/>
      <c r="E50" s="227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</row>
    <row r="51" spans="2:42" ht="30" customHeight="1">
      <c r="B51" s="95"/>
      <c r="C51" s="227"/>
      <c r="D51" s="227"/>
      <c r="E51" s="227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</row>
    <row r="52" spans="2:42" ht="30" customHeight="1">
      <c r="B52" s="95"/>
      <c r="C52" s="227"/>
      <c r="D52" s="227"/>
      <c r="E52" s="227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</row>
    <row r="53" spans="2:42" ht="30" customHeight="1">
      <c r="B53" s="95"/>
      <c r="C53" s="227"/>
      <c r="D53" s="227"/>
      <c r="E53" s="227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</row>
    <row r="54" spans="2:42" ht="30" customHeight="1">
      <c r="B54" s="95"/>
      <c r="C54" s="227"/>
      <c r="D54" s="227"/>
      <c r="E54" s="227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</row>
    <row r="55" spans="2:42" ht="30" customHeight="1">
      <c r="B55" s="95"/>
      <c r="C55" s="227"/>
      <c r="D55" s="227"/>
      <c r="E55" s="227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</row>
    <row r="56" spans="2:42" ht="30" customHeight="1">
      <c r="B56" s="95"/>
      <c r="C56" s="227"/>
      <c r="D56" s="227"/>
      <c r="E56" s="227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</row>
    <row r="57" spans="2:42" ht="30" customHeight="1">
      <c r="B57" s="95"/>
      <c r="C57" s="227"/>
      <c r="D57" s="227"/>
      <c r="E57" s="227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</row>
    <row r="58" spans="2:42" ht="30" customHeight="1">
      <c r="B58" s="95"/>
      <c r="C58" s="227"/>
      <c r="D58" s="227"/>
      <c r="E58" s="227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</row>
    <row r="59" spans="2:42" ht="30" customHeight="1">
      <c r="B59" s="95"/>
      <c r="C59" s="227"/>
      <c r="D59" s="227"/>
      <c r="E59" s="227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</row>
    <row r="60" spans="2:42" ht="30" customHeight="1">
      <c r="B60" s="95"/>
      <c r="C60" s="227"/>
      <c r="D60" s="227"/>
      <c r="E60" s="227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</row>
    <row r="61" spans="2:42" ht="30" customHeight="1">
      <c r="B61" s="95"/>
      <c r="C61" s="227"/>
      <c r="D61" s="227"/>
      <c r="E61" s="227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</row>
    <row r="62" spans="2:42" ht="30" customHeight="1">
      <c r="B62" s="95"/>
      <c r="C62" s="227"/>
      <c r="D62" s="227"/>
      <c r="E62" s="227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</row>
    <row r="63" spans="2:42" ht="30" customHeight="1">
      <c r="B63" s="95"/>
      <c r="C63" s="227"/>
      <c r="D63" s="227"/>
      <c r="E63" s="227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</row>
    <row r="64" spans="2:42" ht="30" customHeight="1">
      <c r="B64" s="95"/>
      <c r="C64" s="227"/>
      <c r="D64" s="227"/>
      <c r="E64" s="227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</row>
    <row r="65" spans="2:42" ht="30" customHeight="1">
      <c r="B65" s="95"/>
      <c r="C65" s="227"/>
      <c r="D65" s="227"/>
      <c r="E65" s="227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</row>
    <row r="66" spans="2:42" ht="30" customHeight="1">
      <c r="B66" s="95"/>
      <c r="C66" s="227"/>
      <c r="D66" s="227"/>
      <c r="E66" s="227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</row>
    <row r="67" spans="2:42" ht="30" customHeight="1">
      <c r="B67" s="95"/>
      <c r="C67" s="227"/>
      <c r="D67" s="227"/>
      <c r="E67" s="227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</row>
    <row r="68" spans="2:42" ht="30" customHeight="1">
      <c r="B68" s="95"/>
      <c r="C68" s="227"/>
      <c r="D68" s="227"/>
      <c r="E68" s="227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</row>
    <row r="69" spans="2:42" ht="30" customHeight="1">
      <c r="B69" s="95"/>
      <c r="C69" s="227"/>
      <c r="D69" s="227"/>
      <c r="E69" s="227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</row>
    <row r="70" spans="2:42" ht="30" customHeight="1">
      <c r="B70" s="95"/>
      <c r="C70" s="227"/>
      <c r="D70" s="227"/>
      <c r="E70" s="227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</row>
    <row r="71" spans="2:42" ht="30" customHeight="1">
      <c r="B71" s="95"/>
      <c r="C71" s="227"/>
      <c r="D71" s="227"/>
      <c r="E71" s="227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</row>
    <row r="72" spans="2:42" ht="30" customHeight="1">
      <c r="B72" s="95"/>
      <c r="C72" s="227"/>
      <c r="D72" s="227"/>
      <c r="E72" s="227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</row>
    <row r="73" spans="2:42" ht="30" customHeight="1">
      <c r="B73" s="95"/>
      <c r="C73" s="227"/>
      <c r="D73" s="227"/>
      <c r="E73" s="227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</row>
    <row r="74" spans="2:42" ht="30" customHeight="1">
      <c r="B74" s="95"/>
      <c r="C74" s="227"/>
      <c r="D74" s="227"/>
      <c r="E74" s="227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</row>
    <row r="75" spans="2:42" ht="30" customHeight="1">
      <c r="B75" s="95"/>
      <c r="C75" s="227"/>
      <c r="D75" s="227"/>
      <c r="E75" s="227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</row>
    <row r="76" spans="2:42" ht="30" customHeight="1">
      <c r="B76" s="95"/>
      <c r="C76" s="227"/>
      <c r="D76" s="227"/>
      <c r="E76" s="227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</row>
    <row r="77" spans="2:42" ht="30" customHeight="1">
      <c r="B77" s="95"/>
      <c r="C77" s="227"/>
      <c r="D77" s="227"/>
      <c r="E77" s="227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</row>
    <row r="78" spans="2:42" ht="30" customHeight="1">
      <c r="B78" s="95"/>
      <c r="C78" s="227"/>
      <c r="D78" s="227"/>
      <c r="E78" s="227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</row>
    <row r="79" spans="2:42" ht="30" customHeight="1">
      <c r="B79" s="95"/>
      <c r="C79" s="227"/>
      <c r="D79" s="227"/>
      <c r="E79" s="227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</row>
    <row r="80" spans="2:42" ht="30" customHeight="1">
      <c r="B80" s="95"/>
      <c r="C80" s="227"/>
      <c r="D80" s="227"/>
      <c r="E80" s="227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</row>
    <row r="81" spans="2:42" ht="30" customHeight="1">
      <c r="B81" s="95"/>
      <c r="C81" s="227"/>
      <c r="D81" s="227"/>
      <c r="E81" s="227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</row>
    <row r="82" spans="2:42" ht="30" customHeight="1">
      <c r="B82" s="95"/>
      <c r="C82" s="227"/>
      <c r="D82" s="227"/>
      <c r="E82" s="227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</row>
    <row r="83" spans="2:42" ht="30" customHeight="1">
      <c r="B83" s="95"/>
      <c r="C83" s="227"/>
      <c r="D83" s="227"/>
      <c r="E83" s="227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</row>
    <row r="84" spans="2:42" ht="30" customHeight="1">
      <c r="B84" s="95"/>
      <c r="C84" s="227"/>
      <c r="D84" s="227"/>
      <c r="E84" s="227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</row>
    <row r="85" spans="2:42" ht="30" customHeight="1">
      <c r="B85" s="95"/>
      <c r="C85" s="227"/>
      <c r="D85" s="227"/>
      <c r="E85" s="227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</row>
    <row r="86" spans="2:42" ht="30" customHeight="1">
      <c r="B86" s="95"/>
      <c r="C86" s="227"/>
      <c r="D86" s="227"/>
      <c r="E86" s="227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</row>
    <row r="87" spans="2:42" ht="30" customHeight="1">
      <c r="B87" s="95"/>
      <c r="C87" s="227"/>
      <c r="D87" s="227"/>
      <c r="E87" s="227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</row>
    <row r="88" spans="2:42" ht="30" customHeight="1">
      <c r="B88" s="95"/>
      <c r="C88" s="227"/>
      <c r="D88" s="227"/>
      <c r="E88" s="227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</row>
    <row r="89" spans="2:42" ht="30" customHeight="1">
      <c r="B89" s="95"/>
      <c r="C89" s="227"/>
      <c r="D89" s="227"/>
      <c r="E89" s="227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</row>
    <row r="90" spans="2:42" ht="30" customHeight="1">
      <c r="B90" s="95"/>
      <c r="C90" s="227"/>
      <c r="D90" s="227"/>
      <c r="E90" s="227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</row>
    <row r="91" spans="2:42" ht="30" customHeight="1">
      <c r="B91" s="95"/>
      <c r="C91" s="227"/>
      <c r="D91" s="227"/>
      <c r="E91" s="227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</row>
    <row r="92" spans="2:42" ht="30" customHeight="1">
      <c r="B92" s="95"/>
      <c r="C92" s="227"/>
      <c r="D92" s="227"/>
      <c r="E92" s="227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</row>
    <row r="93" spans="2:42" ht="30" customHeight="1">
      <c r="B93" s="95"/>
      <c r="C93" s="227"/>
      <c r="D93" s="227"/>
      <c r="E93" s="227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</row>
    <row r="94" spans="2:42" ht="30" customHeight="1">
      <c r="B94" s="95"/>
      <c r="C94" s="227"/>
      <c r="D94" s="227"/>
      <c r="E94" s="227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</row>
    <row r="95" spans="2:42" ht="30" customHeight="1">
      <c r="B95" s="95"/>
      <c r="C95" s="227"/>
      <c r="D95" s="227"/>
      <c r="E95" s="227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</row>
    <row r="96" spans="2:42" ht="30" customHeight="1">
      <c r="B96" s="95"/>
      <c r="C96" s="227"/>
      <c r="D96" s="227"/>
      <c r="E96" s="227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</row>
    <row r="97" spans="2:42" ht="30" customHeight="1">
      <c r="B97" s="95"/>
      <c r="C97" s="227"/>
      <c r="D97" s="227"/>
      <c r="E97" s="227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</row>
    <row r="98" spans="2:42" ht="30" customHeight="1">
      <c r="B98" s="95"/>
      <c r="C98" s="227"/>
      <c r="D98" s="227"/>
      <c r="E98" s="227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</row>
    <row r="99" spans="2:42" ht="30" customHeight="1">
      <c r="B99" s="95"/>
      <c r="C99" s="227"/>
      <c r="D99" s="227"/>
      <c r="E99" s="227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</row>
    <row r="100" spans="2:42" ht="30" customHeight="1">
      <c r="B100" s="95"/>
      <c r="C100" s="227"/>
      <c r="D100" s="227"/>
      <c r="E100" s="227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</row>
    <row r="101" spans="2:42" ht="30" customHeight="1">
      <c r="B101" s="95"/>
      <c r="C101" s="227"/>
      <c r="D101" s="227"/>
      <c r="E101" s="227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</row>
    <row r="102" spans="2:42" ht="30" customHeight="1">
      <c r="B102" s="95"/>
      <c r="C102" s="227"/>
      <c r="D102" s="227"/>
      <c r="E102" s="227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</row>
    <row r="103" spans="2:42" ht="30" customHeight="1">
      <c r="B103" s="95"/>
      <c r="C103" s="227"/>
      <c r="D103" s="227"/>
      <c r="E103" s="227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</row>
    <row r="104" spans="2:42">
      <c r="B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:42">
      <c r="B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:42">
      <c r="B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:42">
      <c r="B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:42">
      <c r="B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:42">
      <c r="B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:42">
      <c r="B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:42">
      <c r="B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:42">
      <c r="B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:42">
      <c r="B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:42">
      <c r="B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:42">
      <c r="B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:42">
      <c r="B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:42">
      <c r="B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:42">
      <c r="B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:42">
      <c r="B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:42">
      <c r="B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:42">
      <c r="B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:42">
      <c r="B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:42">
      <c r="B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:42">
      <c r="B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:42">
      <c r="B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:42">
      <c r="B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:42">
      <c r="B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:42">
      <c r="B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:42">
      <c r="B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:42">
      <c r="B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:42">
      <c r="B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:42">
      <c r="B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:42">
      <c r="B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:42">
      <c r="B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:42">
      <c r="B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:42">
      <c r="B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:42">
      <c r="B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:42">
      <c r="B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:42">
      <c r="B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:42">
      <c r="B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:42">
      <c r="B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:42">
      <c r="B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:42">
      <c r="B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:42">
      <c r="B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:42">
      <c r="B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:42">
      <c r="B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:42">
      <c r="B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:42">
      <c r="B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:42">
      <c r="B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:42">
      <c r="B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:42">
      <c r="B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:42">
      <c r="B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:42">
      <c r="B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:42">
      <c r="B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:42">
      <c r="B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:42">
      <c r="B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:42">
      <c r="B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:42">
      <c r="B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:42">
      <c r="B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:42">
      <c r="B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:42">
      <c r="B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:42">
      <c r="B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:42">
      <c r="B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:42">
      <c r="B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:42">
      <c r="B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:42">
      <c r="B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:42">
      <c r="B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:42">
      <c r="B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:42">
      <c r="B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:42">
      <c r="B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:42">
      <c r="B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:42">
      <c r="B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:42">
      <c r="B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:42">
      <c r="B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:42">
      <c r="B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:42">
      <c r="B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:42">
      <c r="B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:42">
      <c r="B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:42">
      <c r="B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:42">
      <c r="B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:42">
      <c r="B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:42">
      <c r="B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:42">
      <c r="B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:42">
      <c r="B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:42">
      <c r="B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:42">
      <c r="B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:42">
      <c r="B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:42">
      <c r="B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2:42">
      <c r="B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2:42">
      <c r="B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2:42">
      <c r="B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2:42">
      <c r="B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2:42">
      <c r="B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2:42">
      <c r="B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2:42">
      <c r="B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2:42">
      <c r="B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2:42">
      <c r="B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2:42">
      <c r="B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2:42">
      <c r="B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2:42">
      <c r="B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</row>
    <row r="201" spans="2:42">
      <c r="B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</row>
    <row r="202" spans="2:42">
      <c r="B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</row>
    <row r="203" spans="2:42">
      <c r="B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</row>
    <row r="204" spans="2:42">
      <c r="B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</row>
    <row r="205" spans="2:42">
      <c r="B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</row>
    <row r="206" spans="2:42">
      <c r="B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</row>
    <row r="207" spans="2:42">
      <c r="B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</row>
    <row r="208" spans="2:42">
      <c r="B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</row>
    <row r="209" spans="2:42">
      <c r="B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</row>
    <row r="210" spans="2:42">
      <c r="B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</row>
    <row r="211" spans="2:42">
      <c r="B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</row>
    <row r="212" spans="2:42">
      <c r="B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</row>
    <row r="213" spans="2:42">
      <c r="B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</row>
    <row r="214" spans="2:42">
      <c r="B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</row>
    <row r="215" spans="2:42">
      <c r="B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</row>
    <row r="216" spans="2:42">
      <c r="B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</row>
    <row r="217" spans="2:42">
      <c r="B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</row>
    <row r="218" spans="2:42">
      <c r="B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</row>
    <row r="219" spans="2:42">
      <c r="B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</row>
    <row r="220" spans="2:42">
      <c r="B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</row>
    <row r="221" spans="2:42">
      <c r="B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</row>
    <row r="222" spans="2:42">
      <c r="B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</row>
    <row r="223" spans="2:42">
      <c r="B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</row>
    <row r="224" spans="2:42">
      <c r="B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</row>
    <row r="225" spans="2:42">
      <c r="B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</row>
    <row r="226" spans="2:42">
      <c r="B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</row>
    <row r="227" spans="2:42">
      <c r="B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</row>
    <row r="228" spans="2:42">
      <c r="B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</row>
    <row r="229" spans="2:42">
      <c r="B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</row>
    <row r="230" spans="2:42">
      <c r="B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</row>
    <row r="231" spans="2:42">
      <c r="B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</row>
    <row r="232" spans="2:42">
      <c r="B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</row>
    <row r="233" spans="2:42">
      <c r="B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</row>
    <row r="234" spans="2:42">
      <c r="B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</row>
    <row r="235" spans="2:42">
      <c r="B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</row>
    <row r="236" spans="2:42">
      <c r="B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</row>
    <row r="237" spans="2:42">
      <c r="B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</row>
    <row r="238" spans="2:42">
      <c r="B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</row>
    <row r="239" spans="2:42">
      <c r="B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</row>
    <row r="240" spans="2:42">
      <c r="B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</row>
    <row r="241" spans="2:42">
      <c r="B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</row>
    <row r="242" spans="2:42">
      <c r="B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</row>
    <row r="243" spans="2:42">
      <c r="B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</row>
    <row r="244" spans="2:42">
      <c r="B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</row>
    <row r="245" spans="2:42">
      <c r="B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</row>
    <row r="246" spans="2:42">
      <c r="B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</row>
    <row r="247" spans="2:42">
      <c r="B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</row>
    <row r="248" spans="2:42">
      <c r="B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</row>
    <row r="249" spans="2:42">
      <c r="B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</row>
    <row r="250" spans="2:42">
      <c r="B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</row>
    <row r="251" spans="2:42">
      <c r="B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</row>
    <row r="252" spans="2:42">
      <c r="B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</row>
    <row r="253" spans="2:42">
      <c r="B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</row>
    <row r="254" spans="2:42">
      <c r="B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</row>
    <row r="255" spans="2:42">
      <c r="B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</row>
    <row r="256" spans="2:42">
      <c r="B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</row>
    <row r="257" spans="2:42">
      <c r="B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</row>
    <row r="258" spans="2:42">
      <c r="B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</row>
    <row r="259" spans="2:42">
      <c r="B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</row>
    <row r="260" spans="2:42">
      <c r="B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</row>
    <row r="261" spans="2:42">
      <c r="B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</row>
    <row r="262" spans="2:42">
      <c r="B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</row>
    <row r="263" spans="2:42">
      <c r="B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</row>
    <row r="264" spans="2:42">
      <c r="B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</row>
    <row r="265" spans="2:42">
      <c r="B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</row>
    <row r="266" spans="2:42">
      <c r="B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</row>
    <row r="267" spans="2:42">
      <c r="B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</row>
    <row r="268" spans="2:42">
      <c r="B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</row>
    <row r="269" spans="2:42">
      <c r="B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</row>
    <row r="270" spans="2:42">
      <c r="B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</row>
    <row r="271" spans="2:42">
      <c r="B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</row>
    <row r="272" spans="2:42">
      <c r="B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</row>
    <row r="273" spans="2:42">
      <c r="B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</row>
    <row r="274" spans="2:42">
      <c r="B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</row>
    <row r="275" spans="2:42">
      <c r="B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</row>
    <row r="276" spans="2:42">
      <c r="B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</row>
    <row r="277" spans="2:42">
      <c r="B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</row>
    <row r="278" spans="2:42">
      <c r="B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</row>
    <row r="279" spans="2:42">
      <c r="B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</row>
    <row r="280" spans="2:42">
      <c r="B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</row>
    <row r="281" spans="2:42">
      <c r="B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</row>
    <row r="282" spans="2:42">
      <c r="B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</row>
    <row r="283" spans="2:42">
      <c r="B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</row>
    <row r="284" spans="2:42">
      <c r="B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</row>
    <row r="285" spans="2:42">
      <c r="B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</row>
    <row r="286" spans="2:42">
      <c r="B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</row>
    <row r="287" spans="2:42">
      <c r="B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</row>
    <row r="288" spans="2:42">
      <c r="B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</row>
    <row r="289" spans="2:42">
      <c r="B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</row>
    <row r="290" spans="2:42">
      <c r="B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</row>
    <row r="291" spans="2:42">
      <c r="B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</row>
    <row r="292" spans="2:42">
      <c r="B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</row>
    <row r="293" spans="2:42">
      <c r="B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</row>
    <row r="294" spans="2:42">
      <c r="B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</row>
    <row r="295" spans="2:42">
      <c r="B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</row>
    <row r="296" spans="2:42">
      <c r="B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</row>
    <row r="297" spans="2:42">
      <c r="B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</row>
    <row r="298" spans="2:42">
      <c r="B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</row>
    <row r="299" spans="2:42">
      <c r="B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</row>
    <row r="300" spans="2:42">
      <c r="B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</row>
    <row r="301" spans="2:42">
      <c r="B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</row>
    <row r="302" spans="2:42">
      <c r="B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</row>
    <row r="303" spans="2:42">
      <c r="B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</row>
    <row r="304" spans="2:42">
      <c r="B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</row>
    <row r="305" spans="2:42">
      <c r="B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</row>
    <row r="306" spans="2:42">
      <c r="B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</row>
    <row r="307" spans="2:42">
      <c r="B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</row>
    <row r="308" spans="2:42">
      <c r="B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</row>
    <row r="309" spans="2:42">
      <c r="B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</row>
    <row r="310" spans="2:42">
      <c r="B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</row>
    <row r="311" spans="2:42">
      <c r="B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</row>
    <row r="312" spans="2:42">
      <c r="B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</row>
    <row r="313" spans="2:42">
      <c r="B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</row>
    <row r="314" spans="2:42">
      <c r="B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</row>
    <row r="315" spans="2:42">
      <c r="B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</row>
    <row r="316" spans="2:42">
      <c r="B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</row>
    <row r="317" spans="2:42">
      <c r="B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</row>
    <row r="318" spans="2:42">
      <c r="B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</row>
    <row r="319" spans="2:42">
      <c r="B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</row>
    <row r="320" spans="2:42">
      <c r="B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</row>
    <row r="321" spans="2:42">
      <c r="B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</row>
    <row r="322" spans="2:42">
      <c r="B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</row>
    <row r="323" spans="2:42">
      <c r="B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</row>
    <row r="324" spans="2:42">
      <c r="B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</row>
    <row r="325" spans="2:42">
      <c r="B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</row>
    <row r="326" spans="2:42">
      <c r="B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</row>
    <row r="327" spans="2:42">
      <c r="B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</row>
    <row r="328" spans="2:42">
      <c r="B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</row>
    <row r="329" spans="2:42">
      <c r="B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</row>
    <row r="330" spans="2:42">
      <c r="B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</row>
    <row r="331" spans="2:42">
      <c r="B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</row>
    <row r="332" spans="2:42">
      <c r="B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</row>
    <row r="333" spans="2:42">
      <c r="B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</row>
    <row r="334" spans="2:42">
      <c r="B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</row>
    <row r="335" spans="2:42">
      <c r="B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</row>
    <row r="336" spans="2:42">
      <c r="B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</row>
    <row r="337" spans="2:42">
      <c r="B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</row>
    <row r="338" spans="2:42">
      <c r="B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</row>
    <row r="339" spans="2:42">
      <c r="B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</row>
    <row r="340" spans="2:42">
      <c r="B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</row>
    <row r="341" spans="2:42">
      <c r="B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</row>
    <row r="342" spans="2:42">
      <c r="B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</row>
    <row r="343" spans="2:42">
      <c r="B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</row>
    <row r="344" spans="2:42">
      <c r="B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</row>
    <row r="345" spans="2:42">
      <c r="B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</row>
    <row r="346" spans="2:42">
      <c r="B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</row>
    <row r="347" spans="2:42">
      <c r="B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</row>
    <row r="348" spans="2:42">
      <c r="B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</row>
    <row r="349" spans="2:42">
      <c r="B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</row>
    <row r="350" spans="2:42">
      <c r="B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</row>
    <row r="351" spans="2:42">
      <c r="B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</row>
    <row r="352" spans="2:42">
      <c r="B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</row>
    <row r="353" spans="2:42">
      <c r="B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</row>
    <row r="354" spans="2:42">
      <c r="B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</row>
    <row r="355" spans="2:42">
      <c r="B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</row>
    <row r="356" spans="2:42">
      <c r="B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</row>
    <row r="357" spans="2:42">
      <c r="B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</row>
    <row r="358" spans="2:42">
      <c r="B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</row>
    <row r="359" spans="2:42">
      <c r="B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</row>
    <row r="360" spans="2:42">
      <c r="B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</row>
    <row r="361" spans="2:42">
      <c r="B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</row>
    <row r="362" spans="2:42">
      <c r="B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</row>
    <row r="363" spans="2:42">
      <c r="B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</row>
    <row r="364" spans="2:42">
      <c r="B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</row>
    <row r="365" spans="2:42">
      <c r="B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</row>
    <row r="366" spans="2:42">
      <c r="B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</row>
    <row r="367" spans="2:42">
      <c r="B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</row>
    <row r="368" spans="2:42">
      <c r="B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</row>
    <row r="369" spans="2:42">
      <c r="B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</row>
    <row r="370" spans="2:42">
      <c r="B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</row>
    <row r="371" spans="2:42">
      <c r="B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</row>
    <row r="372" spans="2:42">
      <c r="B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</row>
    <row r="373" spans="2:42">
      <c r="B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</row>
    <row r="374" spans="2:42">
      <c r="B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</row>
    <row r="375" spans="2:42">
      <c r="B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</row>
    <row r="376" spans="2:42">
      <c r="B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</row>
    <row r="377" spans="2:42">
      <c r="B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</row>
    <row r="378" spans="2:42">
      <c r="B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</row>
    <row r="379" spans="2:42">
      <c r="B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</row>
    <row r="380" spans="2:42">
      <c r="B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</row>
    <row r="381" spans="2:42">
      <c r="B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</row>
    <row r="382" spans="2:42">
      <c r="B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</row>
    <row r="383" spans="2:42">
      <c r="B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</row>
    <row r="384" spans="2:42">
      <c r="B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</row>
    <row r="385" spans="2:42">
      <c r="B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</row>
    <row r="386" spans="2:42">
      <c r="B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</row>
    <row r="387" spans="2:42">
      <c r="B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</row>
    <row r="388" spans="2:42">
      <c r="B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</row>
    <row r="389" spans="2:42">
      <c r="B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</row>
    <row r="390" spans="2:42">
      <c r="B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</row>
    <row r="391" spans="2:42">
      <c r="B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</row>
    <row r="392" spans="2:42">
      <c r="B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</row>
    <row r="393" spans="2:42">
      <c r="B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</row>
    <row r="394" spans="2:42">
      <c r="B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</row>
    <row r="395" spans="2:42">
      <c r="B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</row>
    <row r="396" spans="2:42">
      <c r="B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</row>
    <row r="397" spans="2:42">
      <c r="B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</row>
    <row r="398" spans="2:42">
      <c r="B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</row>
    <row r="399" spans="2:42">
      <c r="B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</row>
    <row r="400" spans="2:42">
      <c r="B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</row>
    <row r="401" spans="2:42">
      <c r="B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</row>
    <row r="402" spans="2:42">
      <c r="B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</row>
    <row r="403" spans="2:42">
      <c r="B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</row>
    <row r="404" spans="2:42">
      <c r="B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</row>
    <row r="405" spans="2:42">
      <c r="B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</row>
    <row r="406" spans="2:42">
      <c r="B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</row>
    <row r="407" spans="2:42">
      <c r="B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</row>
    <row r="408" spans="2:42">
      <c r="B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</row>
    <row r="409" spans="2:42">
      <c r="B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</row>
    <row r="410" spans="2:42">
      <c r="B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</row>
    <row r="411" spans="2:42">
      <c r="B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</row>
    <row r="412" spans="2:42">
      <c r="B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</row>
    <row r="413" spans="2:42">
      <c r="B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</row>
    <row r="414" spans="2:42">
      <c r="B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</row>
    <row r="415" spans="2:42">
      <c r="B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</row>
    <row r="416" spans="2:42">
      <c r="B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</row>
    <row r="417" spans="2:42">
      <c r="B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</row>
    <row r="418" spans="2:42">
      <c r="B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</row>
    <row r="419" spans="2:42">
      <c r="B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</row>
    <row r="420" spans="2:42">
      <c r="B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</row>
    <row r="421" spans="2:42">
      <c r="B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</row>
    <row r="422" spans="2:42">
      <c r="B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</row>
    <row r="423" spans="2:42">
      <c r="B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</row>
    <row r="424" spans="2:42">
      <c r="B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</row>
    <row r="425" spans="2:42">
      <c r="B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</row>
    <row r="426" spans="2:42">
      <c r="B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</row>
    <row r="427" spans="2:42">
      <c r="B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</row>
    <row r="428" spans="2:42">
      <c r="B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</row>
    <row r="429" spans="2:42">
      <c r="B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</row>
    <row r="430" spans="2:42">
      <c r="B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</row>
    <row r="431" spans="2:42">
      <c r="B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</row>
    <row r="432" spans="2:42">
      <c r="B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</row>
    <row r="433" spans="2:42">
      <c r="B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</row>
    <row r="434" spans="2:42">
      <c r="B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</row>
    <row r="435" spans="2:42">
      <c r="B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</row>
    <row r="436" spans="2:42">
      <c r="B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</row>
    <row r="437" spans="2:42">
      <c r="B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</row>
    <row r="438" spans="2:42">
      <c r="B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</row>
    <row r="439" spans="2:42">
      <c r="B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</row>
    <row r="440" spans="2:42">
      <c r="B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</row>
    <row r="441" spans="2:42">
      <c r="B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</row>
    <row r="442" spans="2:42">
      <c r="B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</row>
    <row r="443" spans="2:42">
      <c r="B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</row>
    <row r="444" spans="2:42">
      <c r="B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</row>
    <row r="445" spans="2:42">
      <c r="B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</row>
    <row r="446" spans="2:42">
      <c r="B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</row>
    <row r="447" spans="2:42">
      <c r="B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</row>
    <row r="448" spans="2:42">
      <c r="B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</row>
    <row r="449" spans="2:42">
      <c r="B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</row>
    <row r="450" spans="2:42">
      <c r="B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</row>
    <row r="451" spans="2:42">
      <c r="B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</row>
    <row r="452" spans="2:42">
      <c r="B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</row>
    <row r="453" spans="2:42">
      <c r="B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</row>
    <row r="454" spans="2:42">
      <c r="B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</row>
    <row r="455" spans="2:42">
      <c r="B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</row>
    <row r="456" spans="2:42">
      <c r="B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</row>
    <row r="457" spans="2:42">
      <c r="B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</row>
    <row r="458" spans="2:42">
      <c r="B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</row>
    <row r="459" spans="2:42">
      <c r="B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</row>
    <row r="460" spans="2:42">
      <c r="B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</row>
    <row r="461" spans="2:42">
      <c r="B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</row>
    <row r="462" spans="2:42">
      <c r="B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</row>
    <row r="463" spans="2:42">
      <c r="B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</row>
    <row r="464" spans="2:42">
      <c r="B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</row>
    <row r="465" spans="2:42">
      <c r="B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</row>
    <row r="466" spans="2:42">
      <c r="B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</row>
    <row r="467" spans="2:42">
      <c r="B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</row>
    <row r="468" spans="2:42">
      <c r="B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</row>
    <row r="469" spans="2:42">
      <c r="B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</row>
    <row r="470" spans="2:42">
      <c r="B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</row>
    <row r="471" spans="2:42">
      <c r="B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</row>
    <row r="472" spans="2:42">
      <c r="B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</row>
    <row r="473" spans="2:42">
      <c r="B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</row>
    <row r="474" spans="2:42">
      <c r="B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</row>
    <row r="475" spans="2:42">
      <c r="B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</row>
    <row r="476" spans="2:42">
      <c r="B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</row>
    <row r="477" spans="2:42">
      <c r="B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</row>
    <row r="478" spans="2:42">
      <c r="B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</row>
    <row r="479" spans="2:42">
      <c r="B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</row>
    <row r="480" spans="2:42">
      <c r="B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</row>
    <row r="481" spans="2:42">
      <c r="B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</row>
    <row r="482" spans="2:42">
      <c r="B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</row>
    <row r="483" spans="2:42">
      <c r="B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</row>
    <row r="484" spans="2:42">
      <c r="B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</row>
    <row r="485" spans="2:42">
      <c r="B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</row>
    <row r="486" spans="2:42">
      <c r="B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</row>
    <row r="487" spans="2:42">
      <c r="B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</row>
    <row r="488" spans="2:42">
      <c r="B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</row>
    <row r="489" spans="2:42">
      <c r="B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</row>
    <row r="490" spans="2:42">
      <c r="B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</row>
    <row r="491" spans="2:42">
      <c r="B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</row>
    <row r="492" spans="2:42">
      <c r="B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</row>
    <row r="493" spans="2:42">
      <c r="B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</row>
    <row r="494" spans="2:42">
      <c r="B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</row>
    <row r="495" spans="2:42">
      <c r="B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</row>
    <row r="496" spans="2:42">
      <c r="B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</row>
    <row r="497" spans="2:42">
      <c r="B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</row>
    <row r="498" spans="2:42">
      <c r="B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</row>
    <row r="499" spans="2:42">
      <c r="B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</row>
    <row r="500" spans="2:42">
      <c r="B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</row>
    <row r="501" spans="2:42">
      <c r="B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</row>
    <row r="502" spans="2:42">
      <c r="B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</row>
    <row r="503" spans="2:42">
      <c r="B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</row>
    <row r="504" spans="2:42">
      <c r="B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</row>
    <row r="505" spans="2:42">
      <c r="B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</row>
    <row r="506" spans="2:42">
      <c r="B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</row>
    <row r="507" spans="2:42">
      <c r="B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</row>
    <row r="508" spans="2:42">
      <c r="B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</row>
    <row r="509" spans="2:42">
      <c r="B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</row>
    <row r="510" spans="2:42">
      <c r="B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</row>
    <row r="511" spans="2:42">
      <c r="B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</row>
    <row r="512" spans="2:42">
      <c r="B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</row>
    <row r="513" spans="2:42">
      <c r="B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</row>
    <row r="514" spans="2:42">
      <c r="B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</row>
    <row r="515" spans="2:42">
      <c r="B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</row>
    <row r="516" spans="2:42">
      <c r="B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</row>
    <row r="517" spans="2:42">
      <c r="B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</row>
    <row r="518" spans="2:42">
      <c r="B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</row>
    <row r="519" spans="2:42">
      <c r="B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</row>
    <row r="520" spans="2:42">
      <c r="B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</row>
    <row r="521" spans="2:42">
      <c r="B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</row>
    <row r="522" spans="2:42">
      <c r="B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</row>
    <row r="523" spans="2:42">
      <c r="B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</row>
    <row r="524" spans="2:42">
      <c r="B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</row>
    <row r="525" spans="2:42">
      <c r="B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</row>
    <row r="526" spans="2:42">
      <c r="B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</row>
    <row r="527" spans="2:42">
      <c r="B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</row>
    <row r="528" spans="2:42">
      <c r="B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</row>
    <row r="529" spans="2:42">
      <c r="B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</row>
    <row r="530" spans="2:42">
      <c r="B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</row>
    <row r="531" spans="2:42">
      <c r="B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</row>
    <row r="532" spans="2:42">
      <c r="B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</row>
    <row r="533" spans="2:42">
      <c r="B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</row>
    <row r="534" spans="2:42">
      <c r="B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</row>
    <row r="535" spans="2:42">
      <c r="B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</row>
    <row r="536" spans="2:42">
      <c r="B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</row>
    <row r="537" spans="2:42">
      <c r="B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</row>
    <row r="538" spans="2:42">
      <c r="B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</row>
    <row r="539" spans="2:42">
      <c r="B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</row>
    <row r="540" spans="2:42">
      <c r="B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</row>
    <row r="541" spans="2:42">
      <c r="B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</row>
    <row r="542" spans="2:42">
      <c r="B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</row>
    <row r="543" spans="2:42">
      <c r="B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</row>
    <row r="544" spans="2:42">
      <c r="B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</row>
    <row r="545" spans="2:42">
      <c r="B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</row>
    <row r="546" spans="2:42">
      <c r="B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</row>
    <row r="547" spans="2:42">
      <c r="B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</row>
    <row r="548" spans="2:42">
      <c r="B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</row>
    <row r="549" spans="2:42">
      <c r="B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</row>
    <row r="550" spans="2:42">
      <c r="B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</row>
    <row r="551" spans="2:42">
      <c r="B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</row>
    <row r="552" spans="2:42">
      <c r="B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</row>
    <row r="553" spans="2:42">
      <c r="B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</row>
    <row r="554" spans="2:42">
      <c r="B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</row>
    <row r="555" spans="2:42">
      <c r="B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</row>
    <row r="556" spans="2:42">
      <c r="B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</row>
    <row r="557" spans="2:42">
      <c r="B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</row>
    <row r="558" spans="2:42">
      <c r="B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</row>
    <row r="559" spans="2:42">
      <c r="B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</row>
    <row r="560" spans="2:42">
      <c r="B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</row>
    <row r="561" spans="2:42">
      <c r="B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</row>
    <row r="562" spans="2:42">
      <c r="B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</row>
    <row r="563" spans="2:42">
      <c r="B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</row>
    <row r="564" spans="2:42">
      <c r="B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</row>
    <row r="565" spans="2:42">
      <c r="B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</row>
    <row r="566" spans="2:42">
      <c r="B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</row>
    <row r="567" spans="2:42">
      <c r="B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</row>
    <row r="568" spans="2:42">
      <c r="B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</row>
    <row r="569" spans="2:42">
      <c r="B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</row>
    <row r="570" spans="2:42">
      <c r="B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</row>
    <row r="571" spans="2:42">
      <c r="B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</row>
    <row r="572" spans="2:42">
      <c r="B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</row>
    <row r="573" spans="2:42">
      <c r="B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</row>
    <row r="574" spans="2:42">
      <c r="B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</row>
    <row r="575" spans="2:42">
      <c r="B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</row>
    <row r="576" spans="2:42">
      <c r="B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</row>
    <row r="577" spans="2:42">
      <c r="B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</row>
    <row r="578" spans="2:42">
      <c r="B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</row>
    <row r="579" spans="2:42">
      <c r="B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</row>
    <row r="580" spans="2:42">
      <c r="B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</row>
    <row r="581" spans="2:42">
      <c r="B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</row>
    <row r="582" spans="2:42">
      <c r="B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</row>
    <row r="583" spans="2:42">
      <c r="B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</row>
    <row r="584" spans="2:42">
      <c r="B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</row>
    <row r="585" spans="2:42">
      <c r="B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</row>
    <row r="586" spans="2:42">
      <c r="B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</row>
    <row r="587" spans="2:42">
      <c r="B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</row>
    <row r="588" spans="2:42">
      <c r="B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</row>
    <row r="589" spans="2:42">
      <c r="B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</row>
    <row r="590" spans="2:42">
      <c r="B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</row>
    <row r="591" spans="2:42">
      <c r="B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</row>
    <row r="592" spans="2:42">
      <c r="B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</row>
    <row r="593" spans="2:42">
      <c r="B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</row>
    <row r="594" spans="2:42">
      <c r="B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</row>
    <row r="595" spans="2:42">
      <c r="B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</row>
    <row r="596" spans="2:42">
      <c r="B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</row>
    <row r="597" spans="2:42">
      <c r="B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</row>
    <row r="598" spans="2:42">
      <c r="B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</row>
    <row r="599" spans="2:42">
      <c r="B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</row>
    <row r="600" spans="2:42">
      <c r="B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</row>
    <row r="601" spans="2:42">
      <c r="B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</row>
    <row r="602" spans="2:42">
      <c r="B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</row>
    <row r="603" spans="2:42">
      <c r="B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</row>
    <row r="604" spans="2:42">
      <c r="B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</row>
    <row r="605" spans="2:42">
      <c r="B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</row>
    <row r="606" spans="2:42">
      <c r="B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</row>
    <row r="607" spans="2:42">
      <c r="B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</row>
    <row r="608" spans="2:42">
      <c r="B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</row>
    <row r="609" spans="2:42">
      <c r="B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</row>
    <row r="610" spans="2:42">
      <c r="B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</row>
    <row r="611" spans="2:42">
      <c r="B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</row>
    <row r="612" spans="2:42">
      <c r="B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</row>
    <row r="613" spans="2:42">
      <c r="B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</row>
    <row r="614" spans="2:42">
      <c r="B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</row>
    <row r="615" spans="2:42">
      <c r="B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</row>
    <row r="616" spans="2:42">
      <c r="B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</row>
    <row r="617" spans="2:42">
      <c r="B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</row>
    <row r="618" spans="2:42">
      <c r="B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</row>
    <row r="619" spans="2:42">
      <c r="B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</row>
    <row r="620" spans="2:42">
      <c r="B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</row>
    <row r="621" spans="2:42">
      <c r="B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</row>
    <row r="622" spans="2:42">
      <c r="B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</row>
    <row r="623" spans="2:42">
      <c r="B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</row>
    <row r="624" spans="2:42">
      <c r="B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</row>
    <row r="625" spans="2:42">
      <c r="B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</row>
    <row r="626" spans="2:42">
      <c r="B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</row>
    <row r="627" spans="2:42">
      <c r="B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</row>
    <row r="628" spans="2:42">
      <c r="B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</row>
    <row r="629" spans="2:42">
      <c r="B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</row>
    <row r="630" spans="2:42">
      <c r="B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</row>
    <row r="631" spans="2:42">
      <c r="B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</row>
    <row r="632" spans="2:42">
      <c r="B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</row>
    <row r="633" spans="2:42">
      <c r="B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</row>
    <row r="634" spans="2:42">
      <c r="B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</row>
    <row r="635" spans="2:42">
      <c r="B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</row>
    <row r="636" spans="2:42">
      <c r="B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</row>
    <row r="637" spans="2:42">
      <c r="B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</row>
    <row r="638" spans="2:42">
      <c r="B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</row>
    <row r="639" spans="2:42">
      <c r="B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</row>
    <row r="640" spans="2:42">
      <c r="B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</row>
    <row r="641" spans="2:42">
      <c r="B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</row>
    <row r="642" spans="2:42">
      <c r="B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</row>
    <row r="643" spans="2:42">
      <c r="B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</row>
    <row r="644" spans="2:42">
      <c r="B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</row>
    <row r="645" spans="2:42">
      <c r="B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</row>
    <row r="646" spans="2:42">
      <c r="B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</row>
    <row r="647" spans="2:42">
      <c r="B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</row>
    <row r="648" spans="2:42">
      <c r="B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</row>
    <row r="649" spans="2:42">
      <c r="B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</row>
    <row r="650" spans="2:42">
      <c r="B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</row>
    <row r="651" spans="2:42">
      <c r="B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</row>
    <row r="652" spans="2:42">
      <c r="B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</row>
    <row r="653" spans="2:42">
      <c r="B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</row>
    <row r="654" spans="2:42">
      <c r="B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</row>
    <row r="655" spans="2:42">
      <c r="B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</row>
    <row r="656" spans="2:42">
      <c r="B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</row>
    <row r="657" spans="2:42">
      <c r="B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</row>
    <row r="658" spans="2:42">
      <c r="B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</row>
    <row r="659" spans="2:42">
      <c r="B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</row>
    <row r="660" spans="2:42">
      <c r="B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</row>
    <row r="661" spans="2:42">
      <c r="B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</row>
    <row r="662" spans="2:42">
      <c r="B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</row>
    <row r="663" spans="2:42">
      <c r="B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</row>
    <row r="664" spans="2:42">
      <c r="B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</row>
    <row r="665" spans="2:42">
      <c r="B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</row>
    <row r="666" spans="2:42">
      <c r="B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</row>
    <row r="667" spans="2:42">
      <c r="B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</row>
    <row r="668" spans="2:42">
      <c r="B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</row>
    <row r="669" spans="2:42">
      <c r="B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</row>
    <row r="670" spans="2:42">
      <c r="B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</row>
    <row r="671" spans="2:42">
      <c r="B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</row>
    <row r="672" spans="2:42">
      <c r="B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</row>
    <row r="673" spans="2:42">
      <c r="B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</row>
    <row r="674" spans="2:42">
      <c r="B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</row>
    <row r="675" spans="2:42">
      <c r="B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</row>
    <row r="676" spans="2:42">
      <c r="B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</row>
    <row r="677" spans="2:42">
      <c r="B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</row>
    <row r="678" spans="2:42">
      <c r="B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</row>
    <row r="679" spans="2:42">
      <c r="B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</row>
    <row r="680" spans="2:42">
      <c r="B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</row>
    <row r="681" spans="2:42">
      <c r="B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</row>
    <row r="682" spans="2:42">
      <c r="B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</row>
    <row r="683" spans="2:42">
      <c r="B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</row>
    <row r="684" spans="2:42">
      <c r="B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</row>
    <row r="685" spans="2:42">
      <c r="B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</row>
    <row r="686" spans="2:42">
      <c r="B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</row>
    <row r="687" spans="2:42">
      <c r="B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</row>
    <row r="688" spans="2:42">
      <c r="B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</row>
    <row r="689" spans="2:42">
      <c r="B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</row>
    <row r="690" spans="2:42">
      <c r="B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</row>
    <row r="691" spans="2:42">
      <c r="B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</row>
    <row r="692" spans="2:42">
      <c r="B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</row>
    <row r="693" spans="2:42">
      <c r="B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</row>
    <row r="694" spans="2:42">
      <c r="B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</row>
    <row r="695" spans="2:42">
      <c r="B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</row>
    <row r="696" spans="2:42">
      <c r="B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</row>
    <row r="697" spans="2:42">
      <c r="B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</row>
    <row r="698" spans="2:42">
      <c r="B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</row>
    <row r="699" spans="2:42">
      <c r="B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</row>
    <row r="700" spans="2:42">
      <c r="B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</row>
    <row r="701" spans="2:42">
      <c r="B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</row>
    <row r="702" spans="2:42">
      <c r="B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</row>
    <row r="703" spans="2:42">
      <c r="B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</row>
    <row r="704" spans="2:42">
      <c r="B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</row>
    <row r="705" spans="2:42">
      <c r="B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</row>
    <row r="706" spans="2:42">
      <c r="B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</row>
    <row r="707" spans="2:42">
      <c r="B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</row>
    <row r="708" spans="2:42">
      <c r="B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</row>
    <row r="709" spans="2:42">
      <c r="B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</row>
    <row r="710" spans="2:42">
      <c r="B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</row>
    <row r="711" spans="2:42">
      <c r="B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</row>
    <row r="712" spans="2:42">
      <c r="B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</row>
    <row r="713" spans="2:42">
      <c r="B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</row>
    <row r="714" spans="2:42">
      <c r="B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</row>
    <row r="715" spans="2:42">
      <c r="B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</row>
    <row r="716" spans="2:42">
      <c r="B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</row>
    <row r="717" spans="2:42">
      <c r="B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</row>
    <row r="718" spans="2:42">
      <c r="B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</row>
    <row r="719" spans="2:42">
      <c r="B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</row>
    <row r="720" spans="2:42">
      <c r="B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</row>
    <row r="721" spans="2:42">
      <c r="B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</row>
    <row r="722" spans="2:42">
      <c r="B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</row>
    <row r="723" spans="2:42">
      <c r="B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</row>
    <row r="724" spans="2:42">
      <c r="B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</row>
    <row r="725" spans="2:42">
      <c r="B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</row>
    <row r="726" spans="2:42">
      <c r="B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</row>
    <row r="727" spans="2:42">
      <c r="B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</row>
    <row r="728" spans="2:42">
      <c r="B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</row>
    <row r="729" spans="2:42">
      <c r="B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</row>
    <row r="730" spans="2:42">
      <c r="B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</row>
    <row r="731" spans="2:42">
      <c r="B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</row>
    <row r="732" spans="2:42">
      <c r="B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</row>
    <row r="733" spans="2:42">
      <c r="B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</row>
    <row r="734" spans="2:42">
      <c r="B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</row>
    <row r="735" spans="2:42">
      <c r="B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</row>
    <row r="736" spans="2:42">
      <c r="B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</row>
    <row r="737" spans="2:42">
      <c r="B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</row>
    <row r="738" spans="2:42">
      <c r="B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</row>
    <row r="739" spans="2:42">
      <c r="B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</row>
    <row r="740" spans="2:42">
      <c r="B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</row>
    <row r="741" spans="2:42">
      <c r="B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</row>
    <row r="742" spans="2:42">
      <c r="B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</row>
    <row r="743" spans="2:42">
      <c r="B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</row>
    <row r="744" spans="2:42">
      <c r="B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</row>
    <row r="745" spans="2:42">
      <c r="B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</row>
    <row r="746" spans="2:42">
      <c r="B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</row>
    <row r="747" spans="2:42">
      <c r="B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</row>
    <row r="748" spans="2:42">
      <c r="B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</row>
    <row r="749" spans="2:42">
      <c r="B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</row>
    <row r="750" spans="2:42">
      <c r="B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</row>
    <row r="751" spans="2:42">
      <c r="B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</row>
    <row r="752" spans="2:42">
      <c r="B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</row>
    <row r="753" spans="2:42">
      <c r="B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</row>
    <row r="754" spans="2:42">
      <c r="B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</row>
    <row r="755" spans="2:42">
      <c r="B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</row>
    <row r="756" spans="2:42">
      <c r="B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</row>
    <row r="757" spans="2:42">
      <c r="B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</row>
    <row r="758" spans="2:42">
      <c r="B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</row>
    <row r="759" spans="2:42">
      <c r="B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</row>
    <row r="760" spans="2:42">
      <c r="B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</row>
    <row r="761" spans="2:42">
      <c r="B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</row>
    <row r="762" spans="2:42">
      <c r="B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</row>
    <row r="763" spans="2:42">
      <c r="B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</row>
    <row r="764" spans="2:42">
      <c r="B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</row>
    <row r="765" spans="2:42">
      <c r="B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</row>
    <row r="766" spans="2:42">
      <c r="B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</row>
    <row r="767" spans="2:42">
      <c r="B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</row>
    <row r="768" spans="2:42">
      <c r="B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</row>
    <row r="769" spans="2:42">
      <c r="B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</row>
    <row r="770" spans="2:42">
      <c r="B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</row>
    <row r="771" spans="2:42">
      <c r="B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</row>
    <row r="772" spans="2:42">
      <c r="B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</row>
    <row r="773" spans="2:42">
      <c r="B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</row>
    <row r="774" spans="2:42">
      <c r="B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</row>
    <row r="775" spans="2:42">
      <c r="B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</row>
    <row r="776" spans="2:42">
      <c r="B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</row>
    <row r="777" spans="2:42">
      <c r="B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</row>
    <row r="778" spans="2:42">
      <c r="B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</row>
    <row r="779" spans="2:42">
      <c r="B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</row>
    <row r="780" spans="2:42">
      <c r="B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</row>
    <row r="781" spans="2:42">
      <c r="B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</row>
    <row r="782" spans="2:42">
      <c r="B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</row>
    <row r="783" spans="2:42">
      <c r="B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</row>
    <row r="784" spans="2:42">
      <c r="B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</row>
    <row r="785" spans="2:42">
      <c r="B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</row>
    <row r="786" spans="2:42">
      <c r="B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</row>
    <row r="787" spans="2:42">
      <c r="B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</row>
    <row r="788" spans="2:42">
      <c r="B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</row>
    <row r="789" spans="2:42">
      <c r="B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</row>
    <row r="790" spans="2:42">
      <c r="B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</row>
    <row r="791" spans="2:42">
      <c r="B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</row>
    <row r="792" spans="2:42">
      <c r="B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</row>
    <row r="793" spans="2:42">
      <c r="B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</row>
    <row r="794" spans="2:42">
      <c r="B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</row>
    <row r="795" spans="2:42">
      <c r="B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</row>
    <row r="796" spans="2:42">
      <c r="B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</row>
    <row r="797" spans="2:42">
      <c r="B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</row>
    <row r="798" spans="2:42">
      <c r="B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</row>
    <row r="799" spans="2:42">
      <c r="B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</row>
    <row r="800" spans="2:42">
      <c r="B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</row>
    <row r="801" spans="2:42">
      <c r="B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</row>
    <row r="802" spans="2:42">
      <c r="B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</row>
    <row r="803" spans="2:42">
      <c r="B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</row>
    <row r="804" spans="2:42">
      <c r="B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</row>
    <row r="805" spans="2:42">
      <c r="B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</row>
    <row r="806" spans="2:42">
      <c r="B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</row>
    <row r="807" spans="2:42">
      <c r="B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</row>
    <row r="808" spans="2:42">
      <c r="B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</row>
    <row r="809" spans="2:42">
      <c r="B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</row>
    <row r="810" spans="2:42">
      <c r="B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</row>
    <row r="811" spans="2:42">
      <c r="B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</row>
    <row r="812" spans="2:42">
      <c r="B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</row>
    <row r="813" spans="2:42">
      <c r="B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</row>
    <row r="814" spans="2:42">
      <c r="B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</row>
    <row r="815" spans="2:42">
      <c r="B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</row>
    <row r="816" spans="2:42">
      <c r="B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</row>
    <row r="817" spans="2:42">
      <c r="B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</row>
    <row r="818" spans="2:42">
      <c r="B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</row>
    <row r="819" spans="2:42">
      <c r="B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</row>
    <row r="820" spans="2:42">
      <c r="B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</row>
    <row r="821" spans="2:42">
      <c r="B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</row>
    <row r="822" spans="2:42">
      <c r="B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</row>
    <row r="823" spans="2:42">
      <c r="B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</row>
    <row r="824" spans="2:42">
      <c r="B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</row>
    <row r="825" spans="2:42">
      <c r="B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</row>
    <row r="826" spans="2:42">
      <c r="B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</row>
    <row r="827" spans="2:42">
      <c r="B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</row>
    <row r="828" spans="2:42">
      <c r="B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</row>
    <row r="829" spans="2:42">
      <c r="B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</row>
    <row r="830" spans="2:42">
      <c r="B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</row>
    <row r="831" spans="2:42">
      <c r="B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</row>
    <row r="832" spans="2:42">
      <c r="B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</row>
    <row r="833" spans="2:42">
      <c r="B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</row>
    <row r="834" spans="2:42">
      <c r="B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</row>
    <row r="835" spans="2:42">
      <c r="B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</row>
    <row r="836" spans="2:42">
      <c r="B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</row>
    <row r="837" spans="2:42">
      <c r="B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</row>
    <row r="838" spans="2:42">
      <c r="B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</row>
    <row r="839" spans="2:42">
      <c r="B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</row>
    <row r="840" spans="2:42">
      <c r="B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</row>
    <row r="841" spans="2:42">
      <c r="B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</row>
    <row r="842" spans="2:42">
      <c r="B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</row>
    <row r="843" spans="2:42">
      <c r="B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</row>
    <row r="844" spans="2:42">
      <c r="B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</row>
    <row r="845" spans="2:42">
      <c r="B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</row>
    <row r="846" spans="2:42">
      <c r="B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</row>
    <row r="847" spans="2:42">
      <c r="B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</row>
    <row r="848" spans="2:42">
      <c r="B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</row>
    <row r="849" spans="2:42">
      <c r="B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</row>
    <row r="850" spans="2:42">
      <c r="B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</row>
    <row r="851" spans="2:42">
      <c r="B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</row>
    <row r="852" spans="2:42">
      <c r="B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</row>
    <row r="853" spans="2:42">
      <c r="B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</row>
    <row r="854" spans="2:42">
      <c r="B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</row>
    <row r="855" spans="2:42">
      <c r="B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</row>
    <row r="856" spans="2:42">
      <c r="B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</row>
    <row r="857" spans="2:42">
      <c r="B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</row>
    <row r="858" spans="2:42">
      <c r="B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</row>
    <row r="859" spans="2:42">
      <c r="B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</row>
    <row r="860" spans="2:42">
      <c r="B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</row>
    <row r="861" spans="2:42">
      <c r="B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</row>
    <row r="862" spans="2:42">
      <c r="B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</row>
    <row r="863" spans="2:42">
      <c r="B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</row>
    <row r="864" spans="2:42">
      <c r="B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</row>
    <row r="865" spans="2:42">
      <c r="B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</row>
    <row r="866" spans="2:42">
      <c r="B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</row>
    <row r="867" spans="2:42">
      <c r="B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</row>
    <row r="868" spans="2:42">
      <c r="B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</row>
    <row r="869" spans="2:42">
      <c r="B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</row>
    <row r="870" spans="2:42">
      <c r="B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</row>
    <row r="871" spans="2:42">
      <c r="B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</row>
    <row r="872" spans="2:42">
      <c r="B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</row>
    <row r="873" spans="2:42">
      <c r="B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</row>
    <row r="874" spans="2:42">
      <c r="B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</row>
    <row r="875" spans="2:42">
      <c r="B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</row>
    <row r="876" spans="2:42">
      <c r="B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</row>
    <row r="877" spans="2:42">
      <c r="B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</row>
    <row r="878" spans="2:42">
      <c r="B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</row>
    <row r="879" spans="2:42">
      <c r="B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</row>
    <row r="880" spans="2:42">
      <c r="B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</row>
    <row r="881" spans="2:42">
      <c r="B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</row>
    <row r="882" spans="2:42">
      <c r="B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</row>
    <row r="883" spans="2:42">
      <c r="B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</row>
    <row r="884" spans="2:42">
      <c r="B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</row>
    <row r="885" spans="2:42">
      <c r="B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</row>
    <row r="886" spans="2:42">
      <c r="B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</row>
    <row r="887" spans="2:42">
      <c r="B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</row>
    <row r="888" spans="2:42">
      <c r="B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</row>
    <row r="889" spans="2:42">
      <c r="B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</row>
    <row r="890" spans="2:42">
      <c r="B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</row>
    <row r="891" spans="2:42">
      <c r="B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</row>
    <row r="892" spans="2:42">
      <c r="B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</row>
    <row r="893" spans="2:42">
      <c r="B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</row>
    <row r="894" spans="2:42">
      <c r="B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</row>
    <row r="895" spans="2:42">
      <c r="B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</row>
    <row r="896" spans="2:42">
      <c r="B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</row>
    <row r="897" spans="2:42">
      <c r="B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</row>
    <row r="898" spans="2:42">
      <c r="B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</row>
    <row r="899" spans="2:42">
      <c r="B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</row>
    <row r="900" spans="2:42">
      <c r="B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</row>
    <row r="901" spans="2:42">
      <c r="B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</row>
    <row r="902" spans="2:42">
      <c r="B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</row>
    <row r="903" spans="2:42">
      <c r="B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</row>
    <row r="904" spans="2:42">
      <c r="B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</row>
    <row r="905" spans="2:42">
      <c r="B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</row>
    <row r="906" spans="2:42">
      <c r="B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</row>
    <row r="907" spans="2:42">
      <c r="B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</row>
    <row r="908" spans="2:42">
      <c r="B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</row>
    <row r="909" spans="2:42">
      <c r="B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</row>
    <row r="910" spans="2:42">
      <c r="B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</row>
    <row r="911" spans="2:42">
      <c r="B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</row>
    <row r="912" spans="2:42">
      <c r="B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</row>
    <row r="913" spans="2:42">
      <c r="B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</row>
    <row r="914" spans="2:42">
      <c r="B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</row>
    <row r="915" spans="2:42">
      <c r="B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</row>
    <row r="916" spans="2:42">
      <c r="B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</row>
    <row r="917" spans="2:42">
      <c r="B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</row>
    <row r="918" spans="2:42">
      <c r="B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</row>
    <row r="919" spans="2:42">
      <c r="B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</row>
    <row r="920" spans="2:42">
      <c r="B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</row>
    <row r="921" spans="2:42">
      <c r="B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</row>
    <row r="922" spans="2:42">
      <c r="B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</row>
    <row r="923" spans="2:42">
      <c r="B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</row>
    <row r="924" spans="2:42">
      <c r="B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</row>
    <row r="925" spans="2:42">
      <c r="B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</row>
    <row r="926" spans="2:42">
      <c r="B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</row>
    <row r="927" spans="2:42">
      <c r="B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</row>
    <row r="928" spans="2:42">
      <c r="B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</row>
    <row r="929" spans="2:42">
      <c r="B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</row>
    <row r="930" spans="2:42">
      <c r="B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</row>
    <row r="931" spans="2:42">
      <c r="B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</row>
    <row r="932" spans="2:42">
      <c r="B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</row>
    <row r="933" spans="2:42">
      <c r="B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</row>
    <row r="934" spans="2:42">
      <c r="B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</row>
    <row r="935" spans="2:42">
      <c r="B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</row>
    <row r="936" spans="2:42">
      <c r="B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</row>
    <row r="937" spans="2:42">
      <c r="B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</row>
    <row r="938" spans="2:42">
      <c r="B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</row>
    <row r="939" spans="2:42">
      <c r="B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</row>
    <row r="940" spans="2:42">
      <c r="B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</row>
    <row r="941" spans="2:42">
      <c r="B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</row>
    <row r="942" spans="2:42">
      <c r="B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</row>
    <row r="943" spans="2:42">
      <c r="B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</row>
    <row r="944" spans="2:42">
      <c r="B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</row>
    <row r="945" spans="2:42">
      <c r="B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</row>
    <row r="946" spans="2:42">
      <c r="B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</row>
    <row r="947" spans="2:42">
      <c r="B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</row>
    <row r="948" spans="2:42">
      <c r="B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</row>
    <row r="949" spans="2:42">
      <c r="B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</row>
    <row r="950" spans="2:42">
      <c r="B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</row>
    <row r="951" spans="2:42">
      <c r="B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</row>
    <row r="952" spans="2:42">
      <c r="B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</row>
    <row r="953" spans="2:42">
      <c r="B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</row>
    <row r="954" spans="2:42">
      <c r="B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</row>
    <row r="955" spans="2:42">
      <c r="B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</row>
    <row r="956" spans="2:42">
      <c r="B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</row>
    <row r="957" spans="2:42">
      <c r="B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</row>
    <row r="958" spans="2:42">
      <c r="B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</row>
    <row r="959" spans="2:42">
      <c r="B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</row>
    <row r="960" spans="2:42">
      <c r="B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</row>
    <row r="961" spans="2:42">
      <c r="B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</row>
    <row r="962" spans="2:42">
      <c r="B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</row>
    <row r="963" spans="2:42">
      <c r="B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</row>
    <row r="964" spans="2:42">
      <c r="B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</row>
    <row r="965" spans="2:42">
      <c r="B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</row>
    <row r="966" spans="2:42">
      <c r="B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</row>
    <row r="967" spans="2:42">
      <c r="B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</row>
    <row r="968" spans="2:42">
      <c r="B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</row>
    <row r="969" spans="2:42">
      <c r="B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</row>
    <row r="970" spans="2:42">
      <c r="B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</row>
    <row r="971" spans="2:42">
      <c r="B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</row>
    <row r="972" spans="2:42">
      <c r="B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</row>
    <row r="973" spans="2:42">
      <c r="B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</row>
    <row r="974" spans="2:42">
      <c r="B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</row>
    <row r="975" spans="2:42">
      <c r="B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</row>
    <row r="976" spans="2:42">
      <c r="B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</row>
    <row r="977" spans="2:42">
      <c r="B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</row>
    <row r="978" spans="2:42">
      <c r="B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</row>
    <row r="979" spans="2:42">
      <c r="B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</row>
    <row r="980" spans="2:42">
      <c r="B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</row>
    <row r="981" spans="2:42">
      <c r="B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</row>
    <row r="982" spans="2:42">
      <c r="B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</row>
    <row r="983" spans="2:42">
      <c r="B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</row>
    <row r="984" spans="2:42">
      <c r="B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</row>
    <row r="985" spans="2:42">
      <c r="B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</row>
    <row r="986" spans="2:42">
      <c r="B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</row>
    <row r="987" spans="2:42">
      <c r="B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</row>
    <row r="988" spans="2:42">
      <c r="B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</row>
    <row r="989" spans="2:42">
      <c r="B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</row>
    <row r="990" spans="2:42">
      <c r="B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</row>
    <row r="991" spans="2:42">
      <c r="B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</row>
    <row r="992" spans="2:42">
      <c r="B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</row>
    <row r="993" spans="2:42">
      <c r="B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</row>
    <row r="994" spans="2:42">
      <c r="B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</row>
    <row r="995" spans="2:42">
      <c r="B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</row>
    <row r="996" spans="2:42">
      <c r="B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</row>
    <row r="997" spans="2:42">
      <c r="B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</row>
    <row r="998" spans="2:42">
      <c r="B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</row>
    <row r="999" spans="2:42">
      <c r="B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</row>
    <row r="1000" spans="2:42">
      <c r="B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</row>
    <row r="1001" spans="2:42">
      <c r="B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</row>
    <row r="1002" spans="2:42">
      <c r="B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</row>
    <row r="1003" spans="2:42">
      <c r="B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</row>
    <row r="1004" spans="2:42">
      <c r="B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</row>
    <row r="1005" spans="2:42">
      <c r="B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</row>
    <row r="1006" spans="2:42">
      <c r="B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</row>
    <row r="1007" spans="2:42">
      <c r="B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</row>
    <row r="1008" spans="2:42">
      <c r="B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</row>
    <row r="1009" spans="2:42">
      <c r="B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</row>
    <row r="1010" spans="2:42">
      <c r="B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</row>
    <row r="1011" spans="2:42">
      <c r="B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</row>
    <row r="1012" spans="2:42">
      <c r="B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</row>
    <row r="1013" spans="2:42">
      <c r="B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</row>
    <row r="1014" spans="2:42">
      <c r="B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</row>
    <row r="1015" spans="2:42">
      <c r="B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</row>
    <row r="1016" spans="2:42">
      <c r="B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</row>
    <row r="1017" spans="2:42">
      <c r="B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</row>
    <row r="1018" spans="2:42">
      <c r="B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</row>
    <row r="1019" spans="2:42">
      <c r="B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</row>
    <row r="1020" spans="2:42">
      <c r="B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</row>
    <row r="1021" spans="2:42">
      <c r="B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</row>
    <row r="1022" spans="2:42">
      <c r="B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</row>
    <row r="1023" spans="2:42">
      <c r="B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</row>
    <row r="1024" spans="2:42">
      <c r="B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</row>
    <row r="1025" spans="2:42">
      <c r="B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</row>
    <row r="1026" spans="2:42">
      <c r="B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</row>
    <row r="1027" spans="2:42">
      <c r="B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</row>
    <row r="1028" spans="2:42">
      <c r="B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</row>
    <row r="1029" spans="2:42">
      <c r="B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</row>
    <row r="1030" spans="2:42">
      <c r="B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</row>
    <row r="1031" spans="2:42">
      <c r="B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</row>
    <row r="1032" spans="2:42">
      <c r="B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</row>
    <row r="1033" spans="2:42">
      <c r="B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</row>
    <row r="1034" spans="2:42">
      <c r="B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</row>
    <row r="1035" spans="2:42">
      <c r="B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</row>
    <row r="1036" spans="2:42">
      <c r="B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</row>
    <row r="1037" spans="2:42">
      <c r="B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</row>
    <row r="1038" spans="2:42">
      <c r="B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</row>
    <row r="1039" spans="2:42">
      <c r="B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</row>
    <row r="1040" spans="2:42">
      <c r="B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</row>
    <row r="1041" spans="2:42">
      <c r="B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</row>
    <row r="1042" spans="2:42">
      <c r="B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</row>
    <row r="1043" spans="2:42">
      <c r="B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</row>
    <row r="1044" spans="2:42">
      <c r="B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</row>
    <row r="1045" spans="2:42">
      <c r="B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</row>
    <row r="1046" spans="2:42">
      <c r="B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</row>
    <row r="1047" spans="2:42">
      <c r="B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</row>
    <row r="1048" spans="2:42">
      <c r="B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</row>
    <row r="1049" spans="2:42">
      <c r="B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</row>
    <row r="1050" spans="2:42">
      <c r="B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</row>
    <row r="1051" spans="2:42">
      <c r="B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</row>
    <row r="1052" spans="2:42">
      <c r="B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</row>
    <row r="1053" spans="2:42">
      <c r="B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</row>
    <row r="1054" spans="2:42">
      <c r="B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</row>
    <row r="1055" spans="2:42">
      <c r="B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</row>
    <row r="1056" spans="2:42">
      <c r="B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</row>
    <row r="1057" spans="2:42">
      <c r="B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</row>
    <row r="1058" spans="2:42">
      <c r="B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</row>
    <row r="1059" spans="2:42">
      <c r="B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</row>
    <row r="1060" spans="2:42">
      <c r="B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</row>
    <row r="1061" spans="2:42">
      <c r="B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</row>
    <row r="1062" spans="2:42">
      <c r="B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</row>
    <row r="1063" spans="2:42">
      <c r="B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</row>
    <row r="1064" spans="2:42">
      <c r="B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</row>
    <row r="1065" spans="2:42">
      <c r="B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</row>
    <row r="1066" spans="2:42">
      <c r="B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</row>
    <row r="1067" spans="2:42">
      <c r="B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</row>
    <row r="1068" spans="2:42">
      <c r="B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</row>
    <row r="1069" spans="2:42">
      <c r="B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</row>
    <row r="1070" spans="2:42">
      <c r="B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</row>
    <row r="1071" spans="2:42">
      <c r="B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</row>
    <row r="1072" spans="2:42">
      <c r="B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</row>
    <row r="1073" spans="2:42">
      <c r="B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</row>
    <row r="1074" spans="2:42">
      <c r="B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</row>
    <row r="1075" spans="2:42">
      <c r="B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</row>
    <row r="1076" spans="2:42">
      <c r="B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</row>
    <row r="1077" spans="2:42">
      <c r="B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</row>
    <row r="1078" spans="2:42">
      <c r="B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</row>
    <row r="1079" spans="2:42">
      <c r="B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</row>
    <row r="1080" spans="2:42">
      <c r="B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</row>
    <row r="1081" spans="2:42">
      <c r="B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</row>
    <row r="1082" spans="2:42">
      <c r="B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</row>
    <row r="1083" spans="2:42">
      <c r="B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</row>
    <row r="1084" spans="2:42">
      <c r="B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</row>
    <row r="1085" spans="2:42">
      <c r="B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</row>
    <row r="1086" spans="2:42">
      <c r="B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</row>
    <row r="1087" spans="2:42">
      <c r="B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</row>
    <row r="1088" spans="2:42">
      <c r="B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</row>
    <row r="1089" spans="2:42">
      <c r="B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</row>
    <row r="1090" spans="2:42">
      <c r="B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</row>
    <row r="1091" spans="2:42">
      <c r="B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</row>
    <row r="1092" spans="2:42">
      <c r="B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</row>
    <row r="1093" spans="2:42">
      <c r="B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</row>
    <row r="1094" spans="2:42">
      <c r="B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</row>
    <row r="1095" spans="2:42">
      <c r="B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</row>
    <row r="1096" spans="2:42">
      <c r="B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</row>
    <row r="1097" spans="2:42">
      <c r="B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</row>
    <row r="1098" spans="2:42">
      <c r="B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</row>
    <row r="1099" spans="2:42">
      <c r="B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</row>
    <row r="1100" spans="2:42">
      <c r="B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</row>
    <row r="1101" spans="2:42">
      <c r="B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</row>
    <row r="1102" spans="2:42">
      <c r="B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</row>
    <row r="1103" spans="2:42">
      <c r="B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</row>
    <row r="1104" spans="2:42">
      <c r="B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</row>
    <row r="1105" spans="2:42">
      <c r="B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</row>
    <row r="1106" spans="2:42">
      <c r="B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</row>
    <row r="1107" spans="2:42">
      <c r="B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</row>
    <row r="1108" spans="2:42">
      <c r="B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</row>
    <row r="1109" spans="2:42">
      <c r="B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</row>
    <row r="1110" spans="2:42">
      <c r="B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</row>
    <row r="1111" spans="2:42">
      <c r="B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</row>
    <row r="1112" spans="2:42">
      <c r="B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</row>
    <row r="1113" spans="2:42">
      <c r="B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</row>
    <row r="1114" spans="2:42">
      <c r="B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</row>
    <row r="1115" spans="2:42">
      <c r="B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</row>
    <row r="1116" spans="2:42">
      <c r="B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</row>
    <row r="1117" spans="2:42">
      <c r="B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</row>
    <row r="1118" spans="2:42">
      <c r="B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</row>
    <row r="1119" spans="2:42">
      <c r="B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</row>
    <row r="1120" spans="2:42">
      <c r="B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</row>
    <row r="1121" spans="2:42">
      <c r="B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</row>
    <row r="1122" spans="2:42">
      <c r="B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</row>
    <row r="1123" spans="2:42">
      <c r="B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</row>
    <row r="1124" spans="2:42">
      <c r="B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</row>
    <row r="1125" spans="2:42">
      <c r="B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</row>
    <row r="1126" spans="2:42">
      <c r="B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</row>
    <row r="1127" spans="2:42">
      <c r="B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</row>
    <row r="1128" spans="2:42">
      <c r="B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</row>
    <row r="1129" spans="2:42">
      <c r="B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</row>
    <row r="1130" spans="2:42">
      <c r="B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</row>
    <row r="1131" spans="2:42">
      <c r="B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</row>
    <row r="1132" spans="2:42">
      <c r="B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</row>
    <row r="1133" spans="2:42">
      <c r="B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</row>
    <row r="1134" spans="2:42">
      <c r="B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</row>
    <row r="1135" spans="2:42">
      <c r="B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</row>
    <row r="1136" spans="2:42">
      <c r="B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</row>
    <row r="1137" spans="2:42">
      <c r="B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</row>
    <row r="1138" spans="2:42">
      <c r="B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</row>
    <row r="1139" spans="2:42">
      <c r="B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</row>
    <row r="1140" spans="2:42">
      <c r="B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</row>
    <row r="1141" spans="2:42">
      <c r="B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</row>
    <row r="1142" spans="2:42">
      <c r="B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</row>
    <row r="1143" spans="2:42">
      <c r="B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</row>
    <row r="1144" spans="2:42">
      <c r="B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</row>
    <row r="1145" spans="2:42">
      <c r="B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</row>
    <row r="1146" spans="2:42">
      <c r="B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</row>
    <row r="1147" spans="2:42">
      <c r="B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</row>
    <row r="1148" spans="2:42">
      <c r="B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</row>
    <row r="1149" spans="2:42">
      <c r="B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</row>
    <row r="1150" spans="2:42">
      <c r="B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</row>
    <row r="1151" spans="2:42">
      <c r="B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</row>
    <row r="1152" spans="2:42">
      <c r="B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</row>
    <row r="1153" spans="2:42">
      <c r="B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</row>
    <row r="1154" spans="2:42">
      <c r="B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</row>
    <row r="1155" spans="2:42">
      <c r="B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</row>
    <row r="1156" spans="2:42">
      <c r="B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</row>
    <row r="1157" spans="2:42">
      <c r="B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</row>
    <row r="1158" spans="2:42">
      <c r="B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</row>
    <row r="1159" spans="2:42">
      <c r="B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</row>
    <row r="1160" spans="2:42">
      <c r="B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</row>
    <row r="1161" spans="2:42">
      <c r="B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</row>
    <row r="1162" spans="2:42">
      <c r="B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</row>
    <row r="1163" spans="2:42">
      <c r="B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</row>
    <row r="1164" spans="2:42">
      <c r="B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</row>
    <row r="1165" spans="2:42">
      <c r="B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</row>
    <row r="1166" spans="2:42">
      <c r="B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</row>
    <row r="1167" spans="2:42">
      <c r="B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</row>
    <row r="1168" spans="2:42">
      <c r="B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</row>
    <row r="1169" spans="2:42">
      <c r="B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</row>
    <row r="1170" spans="2:42">
      <c r="B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</row>
    <row r="1171" spans="2:42">
      <c r="B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</row>
    <row r="1172" spans="2:42">
      <c r="B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</row>
    <row r="1173" spans="2:42">
      <c r="B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</row>
    <row r="1174" spans="2:42">
      <c r="B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</row>
    <row r="1175" spans="2:42">
      <c r="B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</row>
    <row r="1176" spans="2:42">
      <c r="B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</row>
    <row r="1177" spans="2:42">
      <c r="B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</row>
    <row r="1178" spans="2:42">
      <c r="B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</row>
    <row r="1179" spans="2:42">
      <c r="B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</row>
    <row r="1180" spans="2:42">
      <c r="B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</row>
    <row r="1181" spans="2:42">
      <c r="B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</row>
    <row r="1182" spans="2:42">
      <c r="B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</row>
    <row r="1183" spans="2:42">
      <c r="B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</row>
    <row r="1184" spans="2:42">
      <c r="B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</row>
    <row r="1185" spans="2:42">
      <c r="B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</row>
    <row r="1186" spans="2:42">
      <c r="B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</row>
    <row r="1187" spans="2:42">
      <c r="B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</row>
    <row r="1188" spans="2:42">
      <c r="B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</row>
    <row r="1189" spans="2:42">
      <c r="B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</row>
    <row r="1190" spans="2:42">
      <c r="B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</row>
    <row r="1191" spans="2:42">
      <c r="B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</row>
    <row r="1192" spans="2:42">
      <c r="B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</row>
    <row r="1193" spans="2:42">
      <c r="B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</row>
    <row r="1194" spans="2:42">
      <c r="B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</row>
    <row r="1195" spans="2:42">
      <c r="B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</row>
    <row r="1196" spans="2:42">
      <c r="B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</row>
    <row r="1197" spans="2:42">
      <c r="B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</row>
    <row r="1198" spans="2:42">
      <c r="B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</row>
    <row r="1199" spans="2:42">
      <c r="B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</row>
    <row r="1200" spans="2:42">
      <c r="B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</row>
    <row r="1201" spans="2:42">
      <c r="B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</row>
    <row r="1202" spans="2:42">
      <c r="B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</row>
    <row r="1203" spans="2:42">
      <c r="B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</row>
    <row r="1204" spans="2:42">
      <c r="B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</row>
    <row r="1205" spans="2:42">
      <c r="B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</row>
    <row r="1206" spans="2:42">
      <c r="B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</row>
    <row r="1207" spans="2:42">
      <c r="B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</row>
    <row r="1208" spans="2:42">
      <c r="B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</row>
    <row r="1209" spans="2:42">
      <c r="B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</row>
    <row r="1210" spans="2:42">
      <c r="B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</row>
    <row r="1211" spans="2:42">
      <c r="B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</row>
    <row r="1212" spans="2:42">
      <c r="B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</row>
    <row r="1213" spans="2:42">
      <c r="B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</row>
    <row r="1214" spans="2:42">
      <c r="B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</row>
    <row r="1215" spans="2:42">
      <c r="B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</row>
    <row r="1216" spans="2:42">
      <c r="B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</row>
    <row r="1217" spans="2:42">
      <c r="B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</row>
    <row r="1218" spans="2:42">
      <c r="B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</row>
    <row r="1219" spans="2:42">
      <c r="B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</row>
    <row r="1220" spans="2:42">
      <c r="B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</row>
    <row r="1221" spans="2:42">
      <c r="B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</row>
    <row r="1222" spans="2:42">
      <c r="B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</row>
    <row r="1223" spans="2:42">
      <c r="B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</row>
    <row r="1224" spans="2:42">
      <c r="B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</row>
    <row r="1225" spans="2:42">
      <c r="B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</row>
    <row r="1226" spans="2:42">
      <c r="B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</row>
    <row r="1227" spans="2:42">
      <c r="B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</row>
    <row r="1228" spans="2:42">
      <c r="B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</row>
    <row r="1229" spans="2:42">
      <c r="B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</row>
    <row r="1230" spans="2:42">
      <c r="B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</row>
    <row r="1231" spans="2:42">
      <c r="B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</row>
    <row r="1232" spans="2:42">
      <c r="B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</row>
    <row r="1233" spans="2:42">
      <c r="B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</row>
    <row r="1234" spans="2:42">
      <c r="B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</row>
    <row r="1235" spans="2:42">
      <c r="B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</row>
    <row r="1236" spans="2:42">
      <c r="B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</row>
    <row r="1237" spans="2:42">
      <c r="B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</row>
    <row r="1238" spans="2:42">
      <c r="B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</row>
    <row r="1239" spans="2:42">
      <c r="B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</row>
    <row r="1240" spans="2:42">
      <c r="B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</row>
    <row r="1241" spans="2:42">
      <c r="B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</row>
    <row r="1242" spans="2:42">
      <c r="B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</row>
    <row r="1243" spans="2:42">
      <c r="B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</row>
    <row r="1244" spans="2:42">
      <c r="B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</row>
    <row r="1245" spans="2:42">
      <c r="B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</row>
    <row r="1246" spans="2:42">
      <c r="B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</row>
    <row r="1247" spans="2:42">
      <c r="B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</row>
    <row r="1248" spans="2:42">
      <c r="B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</row>
    <row r="1249" spans="2:42">
      <c r="B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</row>
    <row r="1250" spans="2:42">
      <c r="B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</row>
    <row r="1251" spans="2:42">
      <c r="B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</row>
    <row r="1252" spans="2:42">
      <c r="B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</row>
    <row r="1253" spans="2:42">
      <c r="B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</row>
    <row r="1254" spans="2:42">
      <c r="B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</row>
    <row r="1255" spans="2:42">
      <c r="B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</row>
    <row r="1256" spans="2:42">
      <c r="B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</row>
    <row r="1257" spans="2:42">
      <c r="B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</row>
    <row r="1258" spans="2:42">
      <c r="B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</row>
    <row r="1259" spans="2:42">
      <c r="B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</row>
    <row r="1260" spans="2:42">
      <c r="B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</row>
    <row r="1261" spans="2:42">
      <c r="B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</row>
    <row r="1262" spans="2:42">
      <c r="B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</row>
    <row r="1263" spans="2:42">
      <c r="B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</row>
    <row r="1264" spans="2:42">
      <c r="B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</row>
    <row r="1265" spans="2:42">
      <c r="B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</row>
    <row r="1266" spans="2:42">
      <c r="B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</row>
    <row r="1267" spans="2:42">
      <c r="B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</row>
    <row r="1268" spans="2:42">
      <c r="B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</row>
    <row r="1269" spans="2:42">
      <c r="B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</row>
    <row r="1270" spans="2:42">
      <c r="B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</row>
    <row r="1271" spans="2:42">
      <c r="B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</row>
    <row r="1272" spans="2:42">
      <c r="B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</row>
    <row r="1273" spans="2:42">
      <c r="B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</row>
    <row r="1274" spans="2:42">
      <c r="B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</row>
    <row r="1275" spans="2:42">
      <c r="B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</row>
    <row r="1276" spans="2:42">
      <c r="B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</row>
    <row r="1277" spans="2:42">
      <c r="B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</row>
    <row r="1278" spans="2:42">
      <c r="B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</row>
    <row r="1279" spans="2:42">
      <c r="B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</row>
    <row r="1280" spans="2:42">
      <c r="B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</row>
    <row r="1281" spans="2:42">
      <c r="B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</row>
    <row r="1282" spans="2:42">
      <c r="B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</row>
    <row r="1283" spans="2:42">
      <c r="B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</row>
    <row r="1284" spans="2:42">
      <c r="B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</row>
    <row r="1285" spans="2:42">
      <c r="B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</row>
    <row r="1286" spans="2:42">
      <c r="B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</row>
    <row r="1287" spans="2:42">
      <c r="B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</row>
    <row r="1288" spans="2:42">
      <c r="B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</row>
    <row r="1289" spans="2:42">
      <c r="B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</row>
    <row r="1290" spans="2:42">
      <c r="B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</row>
    <row r="1291" spans="2:42">
      <c r="B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</row>
    <row r="1292" spans="2:42">
      <c r="B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</row>
    <row r="1293" spans="2:42">
      <c r="B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</row>
    <row r="1294" spans="2:42">
      <c r="B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</row>
    <row r="1295" spans="2:42">
      <c r="B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</row>
    <row r="1296" spans="2:42">
      <c r="B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</row>
    <row r="1297" spans="2:42">
      <c r="B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</row>
    <row r="1298" spans="2:42">
      <c r="B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</row>
    <row r="1299" spans="2:42">
      <c r="B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</row>
    <row r="1300" spans="2:42">
      <c r="B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</row>
    <row r="1301" spans="2:42">
      <c r="B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</row>
    <row r="1302" spans="2:42">
      <c r="B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</row>
    <row r="1303" spans="2:42">
      <c r="B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</row>
    <row r="1304" spans="2:42">
      <c r="B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</row>
    <row r="1305" spans="2:42">
      <c r="B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</row>
    <row r="1306" spans="2:42">
      <c r="B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</row>
    <row r="1307" spans="2:42">
      <c r="B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</row>
    <row r="1308" spans="2:42">
      <c r="B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</row>
    <row r="1309" spans="2:42">
      <c r="B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</row>
    <row r="1310" spans="2:42">
      <c r="B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</row>
    <row r="1311" spans="2:42">
      <c r="B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</row>
    <row r="1312" spans="2:42">
      <c r="B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</row>
    <row r="1313" spans="2:42">
      <c r="B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</row>
    <row r="1314" spans="2:42">
      <c r="B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</row>
    <row r="1315" spans="2:42">
      <c r="B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</row>
    <row r="1316" spans="2:42">
      <c r="B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</row>
    <row r="1317" spans="2:42">
      <c r="B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</row>
    <row r="1318" spans="2:42">
      <c r="B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</row>
    <row r="1319" spans="2:42">
      <c r="B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</row>
    <row r="1320" spans="2:42">
      <c r="B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</row>
    <row r="1321" spans="2:42">
      <c r="B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</row>
    <row r="1322" spans="2:42">
      <c r="B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</row>
    <row r="1323" spans="2:42">
      <c r="B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</row>
    <row r="1324" spans="2:42">
      <c r="B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</row>
    <row r="1325" spans="2:42">
      <c r="B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</row>
    <row r="1326" spans="2:42">
      <c r="B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</row>
    <row r="1327" spans="2:42">
      <c r="B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</row>
    <row r="1328" spans="2:42">
      <c r="B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</row>
    <row r="1329" spans="2:42">
      <c r="B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</row>
    <row r="1330" spans="2:42">
      <c r="B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</row>
    <row r="1331" spans="2:42">
      <c r="B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</row>
    <row r="1332" spans="2:42">
      <c r="B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</row>
    <row r="1333" spans="2:42">
      <c r="B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</row>
    <row r="1334" spans="2:42">
      <c r="B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</row>
    <row r="1335" spans="2:42">
      <c r="B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</row>
    <row r="1336" spans="2:42">
      <c r="B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</row>
    <row r="1337" spans="2:42">
      <c r="B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</row>
    <row r="1338" spans="2:42">
      <c r="B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</row>
    <row r="1339" spans="2:42">
      <c r="B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</row>
    <row r="1340" spans="2:42">
      <c r="B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</row>
    <row r="1341" spans="2:42">
      <c r="B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</row>
    <row r="1342" spans="2:42">
      <c r="B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</row>
    <row r="1343" spans="2:42">
      <c r="B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</row>
    <row r="1344" spans="2:42">
      <c r="B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</row>
    <row r="1345" spans="2:42">
      <c r="B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</row>
    <row r="1346" spans="2:42">
      <c r="B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</row>
    <row r="1347" spans="2:42">
      <c r="B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</row>
    <row r="1348" spans="2:42">
      <c r="B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</row>
    <row r="1349" spans="2:42">
      <c r="B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</row>
    <row r="1350" spans="2:42">
      <c r="B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</row>
    <row r="1351" spans="2:42">
      <c r="B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</row>
    <row r="1352" spans="2:42">
      <c r="B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</row>
    <row r="1353" spans="2:42">
      <c r="B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</row>
    <row r="1354" spans="2:42">
      <c r="B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</row>
    <row r="1355" spans="2:42">
      <c r="B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</row>
    <row r="1356" spans="2:42">
      <c r="B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</row>
    <row r="1357" spans="2:42">
      <c r="B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</row>
    <row r="1358" spans="2:42">
      <c r="B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</row>
    <row r="1359" spans="2:42">
      <c r="B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</row>
    <row r="1360" spans="2:42">
      <c r="B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</row>
    <row r="1361" spans="2:42">
      <c r="B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</row>
    <row r="1362" spans="2:42">
      <c r="B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</row>
    <row r="1363" spans="2:42">
      <c r="B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</row>
    <row r="1364" spans="2:42">
      <c r="B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</row>
    <row r="1365" spans="2:42">
      <c r="B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</row>
    <row r="1366" spans="2:42">
      <c r="B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</row>
    <row r="1367" spans="2:42">
      <c r="B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</row>
    <row r="1368" spans="2:42">
      <c r="B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</row>
    <row r="1369" spans="2:42">
      <c r="B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</row>
    <row r="1370" spans="2:42">
      <c r="B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</row>
    <row r="1371" spans="2:42">
      <c r="B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</row>
    <row r="1372" spans="2:42">
      <c r="B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</row>
    <row r="1373" spans="2:42">
      <c r="B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</row>
    <row r="1374" spans="2:42">
      <c r="B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</row>
    <row r="1375" spans="2:42">
      <c r="B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</row>
    <row r="1376" spans="2:42">
      <c r="B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</row>
    <row r="1377" spans="2:42">
      <c r="B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</row>
    <row r="1378" spans="2:42">
      <c r="B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</row>
    <row r="1379" spans="2:42">
      <c r="B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</row>
    <row r="1380" spans="2:42">
      <c r="B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</row>
    <row r="1381" spans="2:42">
      <c r="B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</row>
    <row r="1382" spans="2:42">
      <c r="B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</row>
    <row r="1383" spans="2:42">
      <c r="B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</row>
    <row r="1384" spans="2:42">
      <c r="B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</row>
    <row r="1385" spans="2:42">
      <c r="B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</row>
    <row r="1386" spans="2:42">
      <c r="B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</row>
    <row r="1387" spans="2:42">
      <c r="B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</row>
    <row r="1388" spans="2:42">
      <c r="B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</row>
    <row r="1389" spans="2:42">
      <c r="B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</row>
    <row r="1390" spans="2:42">
      <c r="B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</row>
    <row r="1391" spans="2:42">
      <c r="B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</row>
    <row r="1392" spans="2:42">
      <c r="B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</row>
    <row r="1393" spans="2:42">
      <c r="B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</row>
    <row r="1394" spans="2:42">
      <c r="B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</row>
    <row r="1395" spans="2:42">
      <c r="B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</row>
    <row r="1396" spans="2:42">
      <c r="B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</row>
    <row r="1397" spans="2:42">
      <c r="B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</row>
    <row r="1398" spans="2:42">
      <c r="B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</row>
    <row r="1399" spans="2:42">
      <c r="B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</row>
    <row r="1400" spans="2:42">
      <c r="B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</row>
    <row r="1401" spans="2:42">
      <c r="B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</row>
    <row r="1402" spans="2:42">
      <c r="B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</row>
    <row r="1403" spans="2:42">
      <c r="B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</row>
    <row r="1404" spans="2:42">
      <c r="B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</row>
    <row r="1405" spans="2:42">
      <c r="B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</row>
    <row r="1406" spans="2:42">
      <c r="B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</row>
    <row r="1407" spans="2:42">
      <c r="B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</row>
    <row r="1408" spans="2:42">
      <c r="B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</row>
    <row r="1409" spans="2:42">
      <c r="B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</row>
    <row r="1410" spans="2:42">
      <c r="B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</row>
    <row r="1411" spans="2:42">
      <c r="B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</row>
    <row r="1412" spans="2:42">
      <c r="B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</row>
    <row r="1413" spans="2:42">
      <c r="B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</row>
    <row r="1414" spans="2:42">
      <c r="B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</row>
    <row r="1415" spans="2:42">
      <c r="B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</row>
    <row r="1416" spans="2:42">
      <c r="B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</row>
    <row r="1417" spans="2:42">
      <c r="B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</row>
    <row r="1418" spans="2:42">
      <c r="B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</row>
    <row r="1419" spans="2:42">
      <c r="B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</row>
    <row r="1420" spans="2:42">
      <c r="B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</row>
    <row r="1421" spans="2:42">
      <c r="B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</row>
    <row r="1422" spans="2:42">
      <c r="B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</row>
    <row r="1423" spans="2:42">
      <c r="B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</row>
    <row r="1424" spans="2:42">
      <c r="B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</row>
    <row r="1425" spans="2:42">
      <c r="B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</row>
    <row r="1426" spans="2:42">
      <c r="B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</row>
    <row r="1427" spans="2:42">
      <c r="B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</row>
    <row r="1428" spans="2:42">
      <c r="B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</row>
    <row r="1429" spans="2:42">
      <c r="B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</row>
    <row r="1430" spans="2:42">
      <c r="B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</row>
    <row r="1431" spans="2:42">
      <c r="B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</row>
    <row r="1432" spans="2:42">
      <c r="B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</row>
    <row r="1433" spans="2:42">
      <c r="B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</row>
    <row r="1434" spans="2:42">
      <c r="B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</row>
    <row r="1435" spans="2:42">
      <c r="B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</row>
    <row r="1436" spans="2:42">
      <c r="B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</row>
    <row r="1437" spans="2:42">
      <c r="B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</row>
    <row r="1438" spans="2:42">
      <c r="B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</row>
    <row r="1439" spans="2:42">
      <c r="B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</row>
    <row r="1440" spans="2:42">
      <c r="B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</row>
    <row r="1441" spans="2:42">
      <c r="B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</row>
    <row r="1442" spans="2:42">
      <c r="B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</row>
    <row r="1443" spans="2:42">
      <c r="B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</row>
    <row r="1444" spans="2:42">
      <c r="B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</row>
    <row r="1445" spans="2:42">
      <c r="B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</row>
    <row r="1446" spans="2:42">
      <c r="B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</row>
    <row r="1447" spans="2:42">
      <c r="B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</row>
    <row r="1448" spans="2:42">
      <c r="B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</row>
    <row r="1449" spans="2:42">
      <c r="B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</row>
    <row r="1450" spans="2:42">
      <c r="B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</row>
    <row r="1451" spans="2:42">
      <c r="B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</row>
    <row r="1452" spans="2:42">
      <c r="B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</row>
    <row r="1453" spans="2:42">
      <c r="B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</row>
    <row r="1454" spans="2:42">
      <c r="B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</row>
    <row r="1455" spans="2:42">
      <c r="B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</row>
    <row r="1456" spans="2:42">
      <c r="B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</row>
    <row r="1457" spans="2:42">
      <c r="B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</row>
    <row r="1458" spans="2:42">
      <c r="B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</row>
    <row r="1459" spans="2:42">
      <c r="B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</row>
    <row r="1460" spans="2:42">
      <c r="B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</row>
    <row r="1461" spans="2:42">
      <c r="B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</row>
    <row r="1462" spans="2:42">
      <c r="B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</row>
    <row r="1463" spans="2:42">
      <c r="B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</row>
    <row r="1464" spans="2:42">
      <c r="B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</row>
    <row r="1465" spans="2:42">
      <c r="B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</row>
    <row r="1466" spans="2:42">
      <c r="B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</row>
    <row r="1467" spans="2:42">
      <c r="B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</row>
    <row r="1468" spans="2:42">
      <c r="B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</row>
    <row r="1469" spans="2:42">
      <c r="B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</row>
    <row r="1470" spans="2:42">
      <c r="B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</row>
    <row r="1471" spans="2:42">
      <c r="B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</row>
    <row r="1472" spans="2:42">
      <c r="B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</row>
    <row r="1473" spans="2:42">
      <c r="B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</row>
    <row r="1474" spans="2:42">
      <c r="B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</row>
    <row r="1475" spans="2:42">
      <c r="B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</row>
    <row r="1476" spans="2:42">
      <c r="B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</row>
    <row r="1477" spans="2:42">
      <c r="B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</row>
    <row r="1478" spans="2:42">
      <c r="B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</row>
    <row r="1479" spans="2:42">
      <c r="B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</row>
    <row r="1480" spans="2:42">
      <c r="B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</row>
    <row r="1481" spans="2:42">
      <c r="B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</row>
    <row r="1482" spans="2:42">
      <c r="B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</row>
    <row r="1483" spans="2:42">
      <c r="B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</row>
    <row r="1484" spans="2:42">
      <c r="B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</row>
    <row r="1485" spans="2:42">
      <c r="B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</row>
    <row r="1486" spans="2:42">
      <c r="B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</row>
    <row r="1487" spans="2:42">
      <c r="B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</row>
    <row r="1488" spans="2:42">
      <c r="B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</row>
    <row r="1489" spans="2:42">
      <c r="B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</row>
    <row r="1490" spans="2:42">
      <c r="B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</row>
    <row r="1491" spans="2:42">
      <c r="B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</row>
    <row r="1492" spans="2:42">
      <c r="B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</row>
    <row r="1493" spans="2:42">
      <c r="B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</row>
    <row r="1494" spans="2:42">
      <c r="B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</row>
    <row r="1495" spans="2:42">
      <c r="B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</row>
    <row r="1496" spans="2:42">
      <c r="B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</row>
    <row r="1497" spans="2:42">
      <c r="B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</row>
    <row r="1498" spans="2:42">
      <c r="B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</row>
    <row r="1499" spans="2:42">
      <c r="B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</row>
    <row r="1500" spans="2:42">
      <c r="B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</row>
    <row r="1501" spans="2:42">
      <c r="B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</row>
    <row r="1502" spans="2:42">
      <c r="B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</row>
    <row r="1503" spans="2:42">
      <c r="B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</row>
    <row r="1504" spans="2:42">
      <c r="B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</row>
    <row r="1505" spans="2:42">
      <c r="B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</row>
    <row r="1506" spans="2:42">
      <c r="B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</row>
    <row r="1507" spans="2:42">
      <c r="B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</row>
    <row r="1508" spans="2:42">
      <c r="B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</row>
    <row r="1509" spans="2:42">
      <c r="B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</row>
    <row r="1510" spans="2:42">
      <c r="B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</row>
    <row r="1511" spans="2:42">
      <c r="B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</row>
    <row r="1512" spans="2:42">
      <c r="B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</row>
    <row r="1513" spans="2:42">
      <c r="B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</row>
    <row r="1514" spans="2:42">
      <c r="B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</row>
    <row r="1515" spans="2:42">
      <c r="B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</row>
    <row r="1516" spans="2:42">
      <c r="B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</row>
    <row r="1517" spans="2:42">
      <c r="B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</row>
    <row r="1518" spans="2:42">
      <c r="B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</row>
    <row r="1519" spans="2:42">
      <c r="B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</row>
    <row r="1520" spans="2:42">
      <c r="B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</row>
    <row r="1521" spans="2:42">
      <c r="B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</row>
    <row r="1522" spans="2:42">
      <c r="B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</row>
    <row r="1523" spans="2:42">
      <c r="B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</row>
    <row r="1524" spans="2:42">
      <c r="B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</row>
    <row r="1525" spans="2:42">
      <c r="B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</row>
    <row r="1526" spans="2:42">
      <c r="B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</row>
    <row r="1527" spans="2:42">
      <c r="B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</row>
    <row r="1528" spans="2:42">
      <c r="B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</row>
    <row r="1529" spans="2:42">
      <c r="B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</row>
    <row r="1530" spans="2:42">
      <c r="B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</row>
    <row r="1531" spans="2:42">
      <c r="B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</row>
    <row r="1532" spans="2:42">
      <c r="B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</row>
    <row r="1533" spans="2:42">
      <c r="B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</row>
    <row r="1534" spans="2:42">
      <c r="B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</row>
    <row r="1535" spans="2:42">
      <c r="B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</row>
    <row r="1536" spans="2:42">
      <c r="B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</row>
    <row r="1537" spans="2:42">
      <c r="B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</row>
    <row r="1538" spans="2:42">
      <c r="B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</row>
    <row r="1539" spans="2:42">
      <c r="B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</row>
    <row r="1540" spans="2:42">
      <c r="B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</row>
    <row r="1541" spans="2:42">
      <c r="B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</row>
    <row r="1542" spans="2:42">
      <c r="B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</row>
    <row r="1543" spans="2:42">
      <c r="B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</row>
    <row r="1544" spans="2:42">
      <c r="B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</row>
    <row r="1545" spans="2:42">
      <c r="B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</row>
    <row r="1546" spans="2:42">
      <c r="B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</row>
    <row r="1547" spans="2:42">
      <c r="B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</row>
    <row r="1548" spans="2:42">
      <c r="B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</row>
    <row r="1549" spans="2:42">
      <c r="B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</row>
    <row r="1550" spans="2:42">
      <c r="B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</row>
    <row r="1551" spans="2:42">
      <c r="B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</row>
    <row r="1552" spans="2:42">
      <c r="B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</row>
    <row r="1553" spans="2:42">
      <c r="B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</row>
    <row r="1554" spans="2:42">
      <c r="B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</row>
    <row r="1555" spans="2:42">
      <c r="B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</row>
    <row r="1556" spans="2:42">
      <c r="B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</row>
    <row r="1557" spans="2:42">
      <c r="B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</row>
    <row r="1558" spans="2:42">
      <c r="B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</row>
    <row r="1559" spans="2:42">
      <c r="B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</row>
    <row r="1560" spans="2:42">
      <c r="B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</row>
    <row r="1561" spans="2:42">
      <c r="B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</row>
    <row r="1562" spans="2:42">
      <c r="B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</row>
    <row r="1563" spans="2:42">
      <c r="B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</row>
    <row r="1564" spans="2:42">
      <c r="B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</row>
    <row r="1565" spans="2:42">
      <c r="B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</row>
    <row r="1566" spans="2:42">
      <c r="B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</row>
    <row r="1567" spans="2:42">
      <c r="B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</row>
    <row r="1568" spans="2:42">
      <c r="B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</row>
    <row r="1569" spans="2:42">
      <c r="B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</row>
    <row r="1570" spans="2:42">
      <c r="B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</row>
    <row r="1571" spans="2:42">
      <c r="B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</row>
    <row r="1572" spans="2:42">
      <c r="B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</row>
    <row r="1573" spans="2:42">
      <c r="B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</row>
    <row r="1574" spans="2:42">
      <c r="B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</row>
    <row r="1575" spans="2:42">
      <c r="B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</row>
    <row r="1576" spans="2:42">
      <c r="B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</row>
    <row r="1577" spans="2:42">
      <c r="B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</row>
    <row r="1578" spans="2:42">
      <c r="B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</row>
    <row r="1579" spans="2:42">
      <c r="B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</row>
    <row r="1580" spans="2:42">
      <c r="B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</row>
    <row r="1581" spans="2:42">
      <c r="B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</row>
    <row r="1582" spans="2:42">
      <c r="B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</row>
    <row r="1583" spans="2:42">
      <c r="B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</row>
    <row r="1584" spans="2:42">
      <c r="B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</row>
    <row r="1585" spans="2:42">
      <c r="B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</row>
    <row r="1586" spans="2:42">
      <c r="B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</row>
    <row r="1587" spans="2:42">
      <c r="B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</row>
    <row r="1588" spans="2:42">
      <c r="B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</row>
    <row r="1589" spans="2:42">
      <c r="B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</row>
    <row r="1590" spans="2:42">
      <c r="B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</row>
    <row r="1591" spans="2:42">
      <c r="B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</row>
    <row r="1592" spans="2:42">
      <c r="B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</row>
    <row r="1593" spans="2:42">
      <c r="B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</row>
    <row r="1594" spans="2:42">
      <c r="B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</row>
    <row r="1595" spans="2:42">
      <c r="B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</row>
    <row r="1596" spans="2:42">
      <c r="B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</row>
    <row r="1597" spans="2:42">
      <c r="B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</row>
    <row r="1598" spans="2:42">
      <c r="B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</row>
    <row r="1599" spans="2:42">
      <c r="B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</row>
    <row r="1600" spans="2:42">
      <c r="B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</row>
    <row r="1601" spans="2:42">
      <c r="B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</row>
    <row r="1602" spans="2:42">
      <c r="B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</row>
    <row r="1603" spans="2:42">
      <c r="B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</row>
    <row r="1604" spans="2:42">
      <c r="B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</row>
    <row r="1605" spans="2:42">
      <c r="B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</row>
    <row r="1606" spans="2:42">
      <c r="B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</row>
    <row r="1607" spans="2:42">
      <c r="B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</row>
    <row r="1608" spans="2:42">
      <c r="B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</row>
    <row r="1609" spans="2:42">
      <c r="B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</row>
    <row r="1610" spans="2:42">
      <c r="B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</row>
    <row r="1611" spans="2:42">
      <c r="B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</row>
    <row r="1612" spans="2:42">
      <c r="B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</row>
    <row r="1613" spans="2:42">
      <c r="B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</row>
    <row r="1614" spans="2:42">
      <c r="B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</row>
    <row r="1615" spans="2:42">
      <c r="B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</row>
    <row r="1616" spans="2:42">
      <c r="B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</row>
    <row r="1617" spans="2:42">
      <c r="B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</row>
    <row r="1618" spans="2:42">
      <c r="B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</row>
    <row r="1619" spans="2:42">
      <c r="B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</row>
    <row r="1620" spans="2:42">
      <c r="B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</row>
    <row r="1621" spans="2:42">
      <c r="B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</row>
    <row r="1622" spans="2:42">
      <c r="B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</row>
    <row r="1623" spans="2:42">
      <c r="B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</row>
    <row r="1624" spans="2:42">
      <c r="B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</row>
    <row r="1625" spans="2:42">
      <c r="B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</row>
    <row r="1626" spans="2:42">
      <c r="B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</row>
    <row r="1627" spans="2:42">
      <c r="B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</row>
    <row r="1628" spans="2:42">
      <c r="B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</row>
    <row r="1629" spans="2:42">
      <c r="B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</row>
    <row r="1630" spans="2:42">
      <c r="B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</row>
    <row r="1631" spans="2:42">
      <c r="B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</row>
    <row r="1632" spans="2:42">
      <c r="B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</row>
    <row r="1633" spans="2:42">
      <c r="B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</row>
    <row r="1634" spans="2:42">
      <c r="B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</row>
    <row r="1635" spans="2:42">
      <c r="B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</row>
    <row r="1636" spans="2:42">
      <c r="B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</row>
    <row r="1637" spans="2:42">
      <c r="B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</row>
    <row r="1638" spans="2:42">
      <c r="B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</row>
    <row r="1639" spans="2:42">
      <c r="B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</row>
    <row r="1640" spans="2:42">
      <c r="B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</row>
    <row r="1641" spans="2:42">
      <c r="B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</row>
    <row r="1642" spans="2:42">
      <c r="B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</row>
    <row r="1643" spans="2:42">
      <c r="B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</row>
    <row r="1644" spans="2:42">
      <c r="B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</row>
    <row r="1645" spans="2:42">
      <c r="B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</row>
    <row r="1646" spans="2:42">
      <c r="B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</row>
    <row r="1647" spans="2:42">
      <c r="B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</row>
    <row r="1648" spans="2:42">
      <c r="B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</row>
    <row r="1649" spans="2:42">
      <c r="B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</row>
    <row r="1650" spans="2:42">
      <c r="B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</row>
    <row r="1651" spans="2:42">
      <c r="B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</row>
    <row r="1652" spans="2:42">
      <c r="B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</row>
    <row r="1653" spans="2:42">
      <c r="B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</row>
    <row r="1654" spans="2:42">
      <c r="B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</row>
    <row r="1655" spans="2:42">
      <c r="B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</row>
    <row r="1656" spans="2:42">
      <c r="B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</row>
    <row r="1657" spans="2:42">
      <c r="B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</row>
    <row r="1658" spans="2:42">
      <c r="B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</row>
    <row r="1659" spans="2:42">
      <c r="B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</row>
    <row r="1660" spans="2:42">
      <c r="B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</row>
    <row r="1661" spans="2:42">
      <c r="B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</row>
    <row r="1662" spans="2:42">
      <c r="B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</row>
    <row r="1663" spans="2:42">
      <c r="B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</row>
    <row r="1664" spans="2:42">
      <c r="B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</row>
    <row r="1665" spans="2:42">
      <c r="B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</row>
    <row r="1666" spans="2:42">
      <c r="B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</row>
    <row r="1667" spans="2:42">
      <c r="B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</row>
    <row r="1668" spans="2:42">
      <c r="B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</row>
    <row r="1669" spans="2:42">
      <c r="B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</row>
    <row r="1670" spans="2:42">
      <c r="B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</row>
    <row r="1671" spans="2:42">
      <c r="B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</row>
    <row r="1672" spans="2:42">
      <c r="B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</row>
    <row r="1673" spans="2:42">
      <c r="B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</row>
    <row r="1674" spans="2:42">
      <c r="B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</row>
    <row r="1675" spans="2:42">
      <c r="B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</row>
    <row r="1676" spans="2:42">
      <c r="B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</row>
    <row r="1677" spans="2:42">
      <c r="B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</row>
    <row r="1678" spans="2:42">
      <c r="B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</row>
    <row r="1679" spans="2:42">
      <c r="B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</row>
    <row r="1680" spans="2:42">
      <c r="B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</row>
    <row r="1681" spans="2:42">
      <c r="B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</row>
    <row r="1682" spans="2:42">
      <c r="B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</row>
    <row r="1683" spans="2:42">
      <c r="B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</row>
    <row r="1684" spans="2:42">
      <c r="B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</row>
    <row r="1685" spans="2:42">
      <c r="B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</row>
    <row r="1686" spans="2:42">
      <c r="B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</row>
    <row r="1687" spans="2:42">
      <c r="B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</row>
    <row r="1688" spans="2:42">
      <c r="B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</row>
    <row r="1689" spans="2:42">
      <c r="B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</row>
    <row r="1690" spans="2:42">
      <c r="B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</row>
    <row r="1691" spans="2:42">
      <c r="B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</row>
    <row r="1692" spans="2:42">
      <c r="B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</row>
    <row r="1693" spans="2:42">
      <c r="B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</row>
    <row r="1694" spans="2:42">
      <c r="B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</row>
    <row r="1695" spans="2:42">
      <c r="B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</row>
    <row r="1696" spans="2:42">
      <c r="B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</row>
    <row r="1697" spans="2:42">
      <c r="B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</row>
    <row r="1698" spans="2:42">
      <c r="B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</row>
    <row r="1699" spans="2:42">
      <c r="B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</row>
    <row r="1700" spans="2:42">
      <c r="B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</row>
    <row r="1701" spans="2:42">
      <c r="B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</row>
    <row r="1702" spans="2:42">
      <c r="B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</row>
    <row r="1703" spans="2:42">
      <c r="B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</row>
    <row r="1704" spans="2:42">
      <c r="B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</row>
    <row r="1705" spans="2:42">
      <c r="B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</row>
    <row r="1706" spans="2:42">
      <c r="B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</row>
    <row r="1707" spans="2:42">
      <c r="B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</row>
    <row r="1708" spans="2:42">
      <c r="B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</row>
    <row r="1709" spans="2:42">
      <c r="B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</row>
    <row r="1710" spans="2:42">
      <c r="B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</row>
    <row r="1711" spans="2:42">
      <c r="B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</row>
    <row r="1712" spans="2:42">
      <c r="B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</row>
    <row r="1713" spans="2:42">
      <c r="B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</row>
    <row r="1714" spans="2:42">
      <c r="B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</row>
    <row r="1715" spans="2:42">
      <c r="B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</row>
    <row r="1716" spans="2:42">
      <c r="B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</row>
    <row r="1717" spans="2:42">
      <c r="B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</row>
    <row r="1718" spans="2:42">
      <c r="B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</row>
    <row r="1719" spans="2:42">
      <c r="B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</row>
    <row r="1720" spans="2:42">
      <c r="B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</row>
    <row r="1721" spans="2:42">
      <c r="B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</row>
    <row r="1722" spans="2:42">
      <c r="B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</row>
    <row r="1723" spans="2:42">
      <c r="B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</row>
    <row r="1724" spans="2:42">
      <c r="B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</row>
    <row r="1725" spans="2:42">
      <c r="B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</row>
    <row r="1726" spans="2:42">
      <c r="B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</row>
    <row r="1727" spans="2:42">
      <c r="B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</row>
    <row r="1728" spans="2:42">
      <c r="B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</row>
    <row r="1729" spans="2:42">
      <c r="B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</row>
    <row r="1730" spans="2:42">
      <c r="B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</row>
    <row r="1731" spans="2:42">
      <c r="B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</row>
    <row r="1732" spans="2:42">
      <c r="B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</row>
    <row r="1733" spans="2:42">
      <c r="B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</row>
    <row r="1734" spans="2:42">
      <c r="B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</row>
    <row r="1735" spans="2:42">
      <c r="B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</row>
    <row r="1736" spans="2:42">
      <c r="B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</row>
    <row r="1737" spans="2:42">
      <c r="B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</row>
    <row r="1738" spans="2:42">
      <c r="B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</row>
    <row r="1739" spans="2:42">
      <c r="B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</row>
    <row r="1740" spans="2:42">
      <c r="B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</row>
    <row r="1741" spans="2:42">
      <c r="B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</row>
    <row r="1742" spans="2:42">
      <c r="B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</row>
    <row r="1743" spans="2:42">
      <c r="B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</row>
    <row r="1744" spans="2:42">
      <c r="B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</row>
    <row r="1745" spans="2:42">
      <c r="B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</row>
    <row r="1746" spans="2:42">
      <c r="B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</row>
    <row r="1747" spans="2:42">
      <c r="B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</row>
    <row r="1748" spans="2:42">
      <c r="B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</row>
    <row r="1749" spans="2:42">
      <c r="B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</row>
    <row r="1750" spans="2:42">
      <c r="B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</row>
    <row r="1751" spans="2:42">
      <c r="B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</row>
    <row r="1752" spans="2:42">
      <c r="B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</row>
    <row r="1753" spans="2:42">
      <c r="B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</row>
    <row r="1754" spans="2:42">
      <c r="B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</row>
    <row r="1755" spans="2:42">
      <c r="B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</row>
    <row r="1756" spans="2:42">
      <c r="B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</row>
    <row r="1757" spans="2:42">
      <c r="B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</row>
    <row r="1758" spans="2:42">
      <c r="B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</row>
    <row r="1759" spans="2:42">
      <c r="B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</row>
    <row r="1760" spans="2:42">
      <c r="B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</row>
    <row r="1761" spans="2:42">
      <c r="B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</row>
    <row r="1762" spans="2:42">
      <c r="B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</row>
    <row r="1763" spans="2:42">
      <c r="B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</row>
    <row r="1764" spans="2:42">
      <c r="B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</row>
    <row r="1765" spans="2:42">
      <c r="B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</row>
    <row r="1766" spans="2:42">
      <c r="B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</row>
    <row r="1767" spans="2:42">
      <c r="B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</row>
    <row r="1768" spans="2:42">
      <c r="B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</row>
    <row r="1769" spans="2:42">
      <c r="B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</row>
    <row r="1770" spans="2:42">
      <c r="B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</row>
    <row r="1771" spans="2:42">
      <c r="B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</row>
    <row r="1772" spans="2:42">
      <c r="B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</row>
    <row r="1773" spans="2:42">
      <c r="B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</row>
    <row r="1774" spans="2:42">
      <c r="B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</row>
    <row r="1775" spans="2:42">
      <c r="B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</row>
    <row r="1776" spans="2:42">
      <c r="B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</row>
    <row r="1777" spans="2:42">
      <c r="B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</row>
    <row r="1778" spans="2:42">
      <c r="B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</row>
    <row r="1779" spans="2:42">
      <c r="B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</row>
    <row r="1780" spans="2:42">
      <c r="B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</row>
    <row r="1781" spans="2:42">
      <c r="B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</row>
    <row r="1782" spans="2:42">
      <c r="B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</row>
    <row r="1783" spans="2:42">
      <c r="B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</row>
    <row r="1784" spans="2:42">
      <c r="B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</row>
    <row r="1785" spans="2:42">
      <c r="B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</row>
    <row r="1786" spans="2:42">
      <c r="B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</row>
    <row r="1787" spans="2:42">
      <c r="B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</row>
    <row r="1788" spans="2:42">
      <c r="B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</row>
    <row r="1789" spans="2:42">
      <c r="B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</row>
    <row r="1790" spans="2:42">
      <c r="B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</row>
    <row r="1791" spans="2:42">
      <c r="B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</row>
    <row r="1792" spans="2:42">
      <c r="B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</row>
    <row r="1793" spans="2:42">
      <c r="B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</row>
    <row r="1794" spans="2:42">
      <c r="B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</row>
    <row r="1795" spans="2:42">
      <c r="B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</row>
    <row r="1796" spans="2:42">
      <c r="B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</row>
    <row r="1797" spans="2:42">
      <c r="B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</row>
    <row r="1798" spans="2:42">
      <c r="B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</row>
    <row r="1799" spans="2:42">
      <c r="B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</row>
    <row r="1800" spans="2:42">
      <c r="B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</row>
    <row r="1801" spans="2:42">
      <c r="B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</row>
    <row r="1802" spans="2:42">
      <c r="B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</row>
    <row r="1803" spans="2:42">
      <c r="B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</row>
    <row r="1804" spans="2:42">
      <c r="B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</row>
    <row r="1805" spans="2:42">
      <c r="B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</row>
    <row r="1806" spans="2:42">
      <c r="B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</row>
    <row r="1807" spans="2:42">
      <c r="B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</row>
    <row r="1808" spans="2:42">
      <c r="B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</row>
    <row r="1809" spans="2:42">
      <c r="B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</row>
    <row r="1810" spans="2:42">
      <c r="B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</row>
    <row r="1811" spans="2:42">
      <c r="B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</row>
    <row r="1812" spans="2:42">
      <c r="B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</row>
    <row r="1813" spans="2:42">
      <c r="B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</row>
    <row r="1814" spans="2:42">
      <c r="B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</row>
    <row r="1815" spans="2:42">
      <c r="B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</row>
    <row r="1816" spans="2:42">
      <c r="B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</row>
    <row r="1817" spans="2:42">
      <c r="B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</row>
    <row r="1818" spans="2:42">
      <c r="B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</row>
    <row r="1819" spans="2:42">
      <c r="B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</row>
    <row r="1820" spans="2:42">
      <c r="B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</row>
    <row r="1821" spans="2:42">
      <c r="B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</row>
    <row r="1822" spans="2:42">
      <c r="B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</row>
    <row r="1823" spans="2:42">
      <c r="B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</row>
    <row r="1824" spans="2:42">
      <c r="B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</row>
    <row r="1825" spans="2:42">
      <c r="B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</row>
    <row r="1826" spans="2:42">
      <c r="B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</row>
    <row r="1827" spans="2:42">
      <c r="B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</row>
    <row r="1828" spans="2:42">
      <c r="B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</row>
    <row r="1829" spans="2:42">
      <c r="B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</row>
    <row r="1830" spans="2:42">
      <c r="B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</row>
    <row r="1831" spans="2:42">
      <c r="B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</row>
    <row r="1832" spans="2:42">
      <c r="B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</row>
    <row r="1833" spans="2:42">
      <c r="B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</row>
    <row r="1834" spans="2:42">
      <c r="B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</row>
    <row r="1835" spans="2:42">
      <c r="B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</row>
    <row r="1836" spans="2:42">
      <c r="B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</row>
    <row r="1837" spans="2:42">
      <c r="B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</row>
    <row r="1838" spans="2:42">
      <c r="B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</row>
    <row r="1839" spans="2:42">
      <c r="B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</row>
    <row r="1840" spans="2:42">
      <c r="B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</row>
    <row r="1841" spans="2:42">
      <c r="B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</row>
    <row r="1842" spans="2:42">
      <c r="B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</row>
    <row r="1843" spans="2:42">
      <c r="B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</row>
    <row r="1844" spans="2:42">
      <c r="B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</row>
    <row r="1845" spans="2:42">
      <c r="B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</row>
    <row r="1846" spans="2:42">
      <c r="B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</row>
    <row r="1847" spans="2:42">
      <c r="B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</row>
    <row r="1848" spans="2:42">
      <c r="B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</row>
    <row r="1849" spans="2:42">
      <c r="B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</row>
    <row r="1850" spans="2:42">
      <c r="B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</row>
    <row r="1851" spans="2:42">
      <c r="B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</row>
    <row r="1852" spans="2:42">
      <c r="B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</row>
    <row r="1853" spans="2:42">
      <c r="B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</row>
    <row r="1854" spans="2:42">
      <c r="B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</row>
    <row r="1855" spans="2:42">
      <c r="B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</row>
    <row r="1856" spans="2:42">
      <c r="B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</row>
    <row r="1857" spans="2:42">
      <c r="B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</row>
    <row r="1858" spans="2:42">
      <c r="B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</row>
    <row r="1859" spans="2:42">
      <c r="B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</row>
    <row r="1860" spans="2:42">
      <c r="B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</row>
    <row r="1861" spans="2:42">
      <c r="B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</row>
    <row r="1862" spans="2:42">
      <c r="B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</row>
    <row r="1863" spans="2:42">
      <c r="B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</row>
    <row r="1864" spans="2:42">
      <c r="B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</row>
    <row r="1865" spans="2:42">
      <c r="B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</row>
    <row r="1866" spans="2:42">
      <c r="B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</row>
    <row r="1867" spans="2:42">
      <c r="B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</row>
    <row r="1868" spans="2:42">
      <c r="B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</row>
    <row r="1869" spans="2:42">
      <c r="B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</row>
    <row r="1870" spans="2:42">
      <c r="B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</row>
    <row r="1871" spans="2:42">
      <c r="B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</row>
    <row r="1872" spans="2:42">
      <c r="B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</row>
    <row r="1873" spans="2:42">
      <c r="B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</row>
    <row r="1874" spans="2:42">
      <c r="B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</row>
    <row r="1875" spans="2:42">
      <c r="B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</row>
    <row r="1876" spans="2:42">
      <c r="B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</row>
    <row r="1877" spans="2:42">
      <c r="B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</row>
    <row r="1878" spans="2:42">
      <c r="B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</row>
    <row r="1879" spans="2:42">
      <c r="B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</row>
    <row r="1880" spans="2:42">
      <c r="B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</row>
    <row r="1881" spans="2:42">
      <c r="B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</row>
    <row r="1882" spans="2:42">
      <c r="B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</row>
    <row r="1883" spans="2:42">
      <c r="B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</row>
    <row r="1884" spans="2:42">
      <c r="B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</row>
    <row r="1885" spans="2:42">
      <c r="B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</row>
    <row r="1886" spans="2:42">
      <c r="B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</row>
    <row r="1887" spans="2:42">
      <c r="B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</row>
    <row r="1888" spans="2:42">
      <c r="B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</row>
    <row r="1889" spans="2:42">
      <c r="B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</row>
    <row r="1890" spans="2:42">
      <c r="B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</row>
    <row r="1891" spans="2:42">
      <c r="B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</row>
    <row r="1892" spans="2:42">
      <c r="B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</row>
    <row r="1893" spans="2:42">
      <c r="B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</row>
    <row r="1894" spans="2:42">
      <c r="B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</row>
    <row r="1895" spans="2:42">
      <c r="B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</row>
    <row r="1896" spans="2:42">
      <c r="B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</row>
    <row r="1897" spans="2:42">
      <c r="B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</row>
    <row r="1898" spans="2:42">
      <c r="B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</row>
    <row r="1899" spans="2:42">
      <c r="B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</row>
    <row r="1900" spans="2:42">
      <c r="B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</row>
    <row r="1901" spans="2:42">
      <c r="B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</row>
    <row r="1902" spans="2:42">
      <c r="B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</row>
    <row r="1903" spans="2:42">
      <c r="B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</row>
    <row r="1904" spans="2:42">
      <c r="B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</row>
    <row r="1905" spans="2:42">
      <c r="B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</row>
    <row r="1906" spans="2:42">
      <c r="B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</row>
    <row r="1907" spans="2:42">
      <c r="B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</row>
    <row r="1908" spans="2:42">
      <c r="B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</row>
    <row r="1909" spans="2:42">
      <c r="B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</row>
    <row r="1910" spans="2:42">
      <c r="B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</row>
    <row r="1911" spans="2:42">
      <c r="B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</row>
    <row r="1912" spans="2:42">
      <c r="B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</row>
    <row r="1913" spans="2:42">
      <c r="B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</row>
    <row r="1914" spans="2:42">
      <c r="B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</row>
    <row r="1915" spans="2:42">
      <c r="B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</row>
    <row r="1916" spans="2:42">
      <c r="B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</row>
    <row r="1917" spans="2:42">
      <c r="B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</row>
    <row r="1918" spans="2:42">
      <c r="B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</row>
    <row r="1919" spans="2:42">
      <c r="B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</row>
    <row r="1920" spans="2:42">
      <c r="B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</row>
    <row r="1921" spans="2:42">
      <c r="B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</row>
    <row r="1922" spans="2:42">
      <c r="B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</row>
    <row r="1923" spans="2:42">
      <c r="B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</row>
    <row r="1924" spans="2:42">
      <c r="B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</row>
    <row r="1925" spans="2:42">
      <c r="B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</row>
    <row r="1926" spans="2:42">
      <c r="B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</row>
    <row r="1927" spans="2:42">
      <c r="B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</row>
    <row r="1928" spans="2:42">
      <c r="B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</row>
    <row r="1929" spans="2:42">
      <c r="B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</row>
    <row r="1930" spans="2:42">
      <c r="B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</row>
    <row r="1931" spans="2:42">
      <c r="B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</row>
    <row r="1932" spans="2:42">
      <c r="B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</row>
    <row r="1933" spans="2:42">
      <c r="B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</row>
    <row r="1934" spans="2:42">
      <c r="B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</row>
    <row r="1935" spans="2:42">
      <c r="B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</row>
    <row r="1936" spans="2:42">
      <c r="B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</row>
    <row r="1937" spans="2:42">
      <c r="B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</row>
    <row r="1938" spans="2:42">
      <c r="B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</row>
    <row r="1939" spans="2:42">
      <c r="B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</row>
    <row r="1940" spans="2:42">
      <c r="B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</row>
    <row r="1941" spans="2:42">
      <c r="B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</row>
    <row r="1942" spans="2:42">
      <c r="B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</row>
    <row r="1943" spans="2:42">
      <c r="B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</row>
    <row r="1944" spans="2:42">
      <c r="B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</row>
    <row r="1945" spans="2:42">
      <c r="B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</row>
    <row r="1946" spans="2:42">
      <c r="B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</row>
    <row r="1947" spans="2:42">
      <c r="B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</row>
    <row r="1948" spans="2:42">
      <c r="B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</row>
    <row r="1949" spans="2:42">
      <c r="B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</row>
    <row r="1950" spans="2:42">
      <c r="B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</row>
    <row r="1951" spans="2:42">
      <c r="B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</row>
    <row r="1952" spans="2:42">
      <c r="B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</row>
    <row r="1953" spans="2:42">
      <c r="B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AI1953"/>
      <c r="AJ1953"/>
      <c r="AK1953"/>
      <c r="AL1953"/>
      <c r="AM1953"/>
      <c r="AN1953"/>
      <c r="AO1953"/>
      <c r="AP1953"/>
    </row>
  </sheetData>
  <mergeCells count="26">
    <mergeCell ref="AH4:AH5"/>
    <mergeCell ref="AI4:AP4"/>
    <mergeCell ref="AB4:AB5"/>
    <mergeCell ref="AC4:AC5"/>
    <mergeCell ref="AD4:AD5"/>
    <mergeCell ref="AE4:AE5"/>
    <mergeCell ref="AF4:AF5"/>
    <mergeCell ref="AG4:AG5"/>
    <mergeCell ref="N4:N5"/>
    <mergeCell ref="O4:O5"/>
    <mergeCell ref="P4:P5"/>
    <mergeCell ref="Q4:X4"/>
    <mergeCell ref="Z4:Z5"/>
    <mergeCell ref="AA4:AA5"/>
    <mergeCell ref="H4:H5"/>
    <mergeCell ref="I4:I5"/>
    <mergeCell ref="J4:J5"/>
    <mergeCell ref="K4:K5"/>
    <mergeCell ref="L4:L5"/>
    <mergeCell ref="M4:M5"/>
    <mergeCell ref="B4:B5"/>
    <mergeCell ref="C4:C5"/>
    <mergeCell ref="D4:D5"/>
    <mergeCell ref="E4:E5"/>
    <mergeCell ref="F4:F5"/>
    <mergeCell ref="G4:G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367A-5EA6-4053-8E50-AB4287716B06}">
  <dimension ref="A1:V2002"/>
  <sheetViews>
    <sheetView showGridLines="0"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21" sqref="L21"/>
    </sheetView>
  </sheetViews>
  <sheetFormatPr defaultRowHeight="39"/>
  <cols>
    <col min="1" max="1" width="0.875" style="14" customWidth="1"/>
    <col min="2" max="2" width="5.625" style="14" customWidth="1"/>
    <col min="3" max="3" width="4.625" style="14" customWidth="1"/>
    <col min="4" max="18" width="28.5" style="48" customWidth="1"/>
    <col min="19" max="19" width="4.625" style="13" customWidth="1"/>
    <col min="20" max="20" width="3.5" style="14" customWidth="1"/>
    <col min="21" max="21" width="7.75" style="14" customWidth="1"/>
    <col min="22" max="22" width="89.625" style="15" customWidth="1"/>
    <col min="23" max="23" width="12.75" style="14" bestFit="1" customWidth="1"/>
    <col min="24" max="16384" width="9" style="14"/>
  </cols>
  <sheetData>
    <row r="1" spans="1:22">
      <c r="A1" s="12">
        <f xml:space="preserve"> COLUMN()</f>
        <v>1</v>
      </c>
      <c r="B1" s="12">
        <f t="shared" ref="B1:C1" si="0" xml:space="preserve"> COLUMN()</f>
        <v>2</v>
      </c>
      <c r="C1" s="12">
        <f t="shared" si="0"/>
        <v>3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22" s="16" customFormat="1" ht="36" customHeight="1"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8"/>
      <c r="V2" s="19">
        <f xml:space="preserve"> LEN(V3)</f>
        <v>45</v>
      </c>
    </row>
    <row r="3" spans="1:22" s="20" customFormat="1" ht="60" customHeight="1">
      <c r="B3" s="21"/>
      <c r="C3" s="22"/>
      <c r="D3" s="23"/>
      <c r="E3" s="23"/>
      <c r="F3" s="23"/>
      <c r="G3" s="23"/>
      <c r="H3" s="23"/>
      <c r="I3" s="23"/>
      <c r="J3" s="23"/>
      <c r="K3" s="23"/>
      <c r="L3" s="23"/>
      <c r="M3" s="24"/>
      <c r="N3" s="24"/>
      <c r="O3" s="24"/>
      <c r="P3" s="24"/>
      <c r="Q3" s="24"/>
      <c r="R3" s="24"/>
      <c r="T3" s="25"/>
      <c r="V3" s="211" t="s">
        <v>117</v>
      </c>
    </row>
    <row r="4" spans="1:22" s="13" customFormat="1" ht="36" customHeight="1">
      <c r="B4" s="26"/>
      <c r="D4" s="27"/>
      <c r="E4" s="27" t="s">
        <v>5</v>
      </c>
      <c r="F4" s="27" t="s">
        <v>118</v>
      </c>
      <c r="G4" s="27" t="s">
        <v>119</v>
      </c>
      <c r="H4" s="27"/>
      <c r="I4" s="27" t="s">
        <v>73</v>
      </c>
      <c r="J4" s="27" t="s">
        <v>74</v>
      </c>
      <c r="K4" s="27" t="s">
        <v>75</v>
      </c>
      <c r="L4" s="27"/>
      <c r="M4" s="28"/>
      <c r="N4" s="28"/>
      <c r="O4" s="28"/>
      <c r="P4" s="28"/>
      <c r="Q4" s="28"/>
      <c r="R4" s="28"/>
      <c r="S4" s="29"/>
      <c r="V4" s="212"/>
    </row>
    <row r="5" spans="1:22" s="13" customFormat="1" ht="80.099999999999994" customHeight="1">
      <c r="B5" s="30">
        <v>1</v>
      </c>
      <c r="D5" s="31" t="s">
        <v>120</v>
      </c>
      <c r="E5" s="31" t="s">
        <v>121</v>
      </c>
      <c r="F5" s="31" t="s">
        <v>1</v>
      </c>
      <c r="G5" s="31" t="s">
        <v>2</v>
      </c>
      <c r="H5" s="31" t="s">
        <v>122</v>
      </c>
      <c r="I5" s="31" t="s">
        <v>123</v>
      </c>
      <c r="J5" s="31" t="s">
        <v>124</v>
      </c>
      <c r="K5" s="31" t="s">
        <v>125</v>
      </c>
      <c r="L5" s="31" t="str">
        <f>CHAR(10)</f>
        <v xml:space="preserve">
</v>
      </c>
      <c r="M5" s="31"/>
      <c r="N5" s="31"/>
      <c r="O5" s="31"/>
      <c r="P5" s="31"/>
      <c r="Q5" s="31"/>
      <c r="R5" s="31"/>
      <c r="S5" s="32"/>
      <c r="V5" s="212"/>
    </row>
    <row r="6" spans="1:22" s="33" customFormat="1" ht="36" customHeight="1">
      <c r="B6" s="34"/>
      <c r="C6" s="35"/>
      <c r="D6" s="36"/>
      <c r="E6" s="36" t="s">
        <v>126</v>
      </c>
      <c r="F6" s="36" t="s">
        <v>127</v>
      </c>
      <c r="G6" s="36" t="s">
        <v>128</v>
      </c>
      <c r="H6" s="36"/>
      <c r="I6" s="36" t="s">
        <v>129</v>
      </c>
      <c r="J6" s="36" t="s">
        <v>130</v>
      </c>
      <c r="K6" s="36" t="s">
        <v>131</v>
      </c>
      <c r="L6" s="36"/>
      <c r="M6" s="36"/>
      <c r="N6" s="36"/>
      <c r="O6" s="36"/>
      <c r="P6" s="36"/>
      <c r="Q6" s="36"/>
      <c r="R6" s="36"/>
      <c r="S6" s="37"/>
      <c r="V6" s="212"/>
    </row>
    <row r="7" spans="1:22" s="38" customFormat="1" ht="60" customHeight="1">
      <c r="B7" s="39"/>
      <c r="C7" s="40"/>
      <c r="D7" s="23"/>
      <c r="E7" s="23"/>
      <c r="F7" s="23"/>
      <c r="G7" s="23"/>
      <c r="H7" s="23"/>
      <c r="I7" s="23"/>
      <c r="J7" s="23"/>
      <c r="K7" s="23"/>
      <c r="L7" s="23"/>
      <c r="M7" s="24"/>
      <c r="N7" s="24"/>
      <c r="O7" s="24"/>
      <c r="P7" s="24"/>
      <c r="Q7" s="24"/>
      <c r="R7" s="24"/>
      <c r="S7" s="41"/>
      <c r="V7" s="212"/>
    </row>
    <row r="8" spans="1:22" s="13" customFormat="1" ht="36" customHeight="1">
      <c r="B8" s="26"/>
      <c r="D8" s="27" t="s">
        <v>76</v>
      </c>
      <c r="E8" s="27" t="s">
        <v>77</v>
      </c>
      <c r="F8" s="27" t="s">
        <v>78</v>
      </c>
      <c r="G8" s="27" t="s">
        <v>79</v>
      </c>
      <c r="H8" s="27" t="s">
        <v>80</v>
      </c>
      <c r="I8" s="27" t="s">
        <v>81</v>
      </c>
      <c r="J8" s="27" t="s">
        <v>82</v>
      </c>
      <c r="K8" s="27"/>
      <c r="L8" s="27"/>
      <c r="M8" s="28"/>
      <c r="N8" s="28"/>
      <c r="O8" s="28"/>
      <c r="P8" s="28"/>
      <c r="Q8" s="28"/>
      <c r="R8" s="28"/>
      <c r="S8" s="29"/>
      <c r="V8" s="212"/>
    </row>
    <row r="9" spans="1:22" s="13" customFormat="1" ht="80.099999999999994" customHeight="1">
      <c r="B9" s="30">
        <f>B5+1</f>
        <v>2</v>
      </c>
      <c r="D9" s="31" t="s">
        <v>132</v>
      </c>
      <c r="E9" s="31" t="s">
        <v>133</v>
      </c>
      <c r="F9" s="31" t="s">
        <v>134</v>
      </c>
      <c r="G9" s="31" t="s">
        <v>135</v>
      </c>
      <c r="H9" s="31" t="s">
        <v>136</v>
      </c>
      <c r="I9" s="31" t="s">
        <v>137</v>
      </c>
      <c r="J9" s="31" t="s">
        <v>138</v>
      </c>
      <c r="K9" s="31" t="s">
        <v>139</v>
      </c>
      <c r="L9" s="31" t="str">
        <f>CHAR(10)</f>
        <v xml:space="preserve">
</v>
      </c>
      <c r="M9" s="31"/>
      <c r="N9" s="31"/>
      <c r="O9" s="31"/>
      <c r="P9" s="31"/>
      <c r="Q9" s="31"/>
      <c r="R9" s="31"/>
      <c r="S9" s="32"/>
      <c r="T9" s="25"/>
      <c r="V9" s="212"/>
    </row>
    <row r="10" spans="1:22" s="13" customFormat="1" ht="36" customHeight="1">
      <c r="B10" s="34"/>
      <c r="D10" s="36" t="s">
        <v>140</v>
      </c>
      <c r="E10" s="36" t="s">
        <v>141</v>
      </c>
      <c r="F10" s="36" t="s">
        <v>142</v>
      </c>
      <c r="G10" s="36" t="s">
        <v>143</v>
      </c>
      <c r="H10" s="36" t="s">
        <v>144</v>
      </c>
      <c r="I10" s="36" t="s">
        <v>145</v>
      </c>
      <c r="J10" s="36" t="s">
        <v>146</v>
      </c>
      <c r="K10" s="36"/>
      <c r="L10" s="36"/>
      <c r="M10" s="36"/>
      <c r="N10" s="36"/>
      <c r="O10" s="36"/>
      <c r="P10" s="36"/>
      <c r="Q10" s="36"/>
      <c r="R10" s="36"/>
      <c r="S10" s="42"/>
      <c r="V10" s="212"/>
    </row>
    <row r="11" spans="1:22" s="41" customFormat="1" ht="60" customHeight="1">
      <c r="B11" s="43"/>
      <c r="C11" s="44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4"/>
      <c r="O11" s="24"/>
      <c r="P11" s="24"/>
      <c r="Q11" s="24"/>
      <c r="R11" s="24"/>
      <c r="V11" s="212"/>
    </row>
    <row r="12" spans="1:22" s="13" customFormat="1" ht="36" customHeight="1">
      <c r="B12" s="26"/>
      <c r="D12" s="27" t="s">
        <v>87</v>
      </c>
      <c r="E12" s="27" t="s">
        <v>88</v>
      </c>
      <c r="F12" s="27" t="s">
        <v>89</v>
      </c>
      <c r="G12" s="27" t="s">
        <v>90</v>
      </c>
      <c r="H12" s="27" t="s">
        <v>91</v>
      </c>
      <c r="I12" s="27" t="s">
        <v>92</v>
      </c>
      <c r="J12" s="27" t="s">
        <v>93</v>
      </c>
      <c r="K12" s="27"/>
      <c r="L12" s="27"/>
      <c r="M12" s="28"/>
      <c r="N12" s="28"/>
      <c r="O12" s="28"/>
      <c r="P12" s="28"/>
      <c r="Q12" s="28"/>
      <c r="R12" s="28"/>
      <c r="S12" s="29"/>
      <c r="V12" s="212"/>
    </row>
    <row r="13" spans="1:22" s="13" customFormat="1" ht="80.099999999999994" customHeight="1">
      <c r="B13" s="30">
        <f>B9+1</f>
        <v>3</v>
      </c>
      <c r="D13" s="31" t="s">
        <v>147</v>
      </c>
      <c r="E13" s="31" t="s">
        <v>148</v>
      </c>
      <c r="F13" s="31" t="s">
        <v>149</v>
      </c>
      <c r="G13" s="31" t="s">
        <v>150</v>
      </c>
      <c r="H13" s="31" t="s">
        <v>151</v>
      </c>
      <c r="I13" s="31" t="s">
        <v>152</v>
      </c>
      <c r="J13" s="31" t="s">
        <v>153</v>
      </c>
      <c r="K13" s="31" t="s">
        <v>154</v>
      </c>
      <c r="L13" s="31" t="str">
        <f>CHAR(10)</f>
        <v xml:space="preserve">
</v>
      </c>
      <c r="M13" s="31"/>
      <c r="N13" s="31"/>
      <c r="O13" s="31"/>
      <c r="P13" s="31"/>
      <c r="Q13" s="31"/>
      <c r="R13" s="31"/>
      <c r="S13" s="32"/>
      <c r="V13" s="212"/>
    </row>
    <row r="14" spans="1:22" s="13" customFormat="1" ht="36" customHeight="1">
      <c r="B14" s="34"/>
      <c r="D14" s="36" t="s">
        <v>155</v>
      </c>
      <c r="E14" s="36" t="s">
        <v>156</v>
      </c>
      <c r="F14" s="36" t="s">
        <v>157</v>
      </c>
      <c r="G14" s="36" t="s">
        <v>158</v>
      </c>
      <c r="H14" s="36" t="s">
        <v>159</v>
      </c>
      <c r="I14" s="36" t="s">
        <v>160</v>
      </c>
      <c r="J14" s="36" t="s">
        <v>161</v>
      </c>
      <c r="K14" s="36"/>
      <c r="L14" s="36"/>
      <c r="M14" s="36"/>
      <c r="N14" s="36"/>
      <c r="O14" s="36"/>
      <c r="P14" s="36"/>
      <c r="Q14" s="36"/>
      <c r="R14" s="36"/>
      <c r="S14" s="42"/>
      <c r="V14" s="212"/>
    </row>
    <row r="15" spans="1:22" s="45" customFormat="1" ht="60" customHeight="1">
      <c r="B15" s="21"/>
      <c r="C15" s="46"/>
      <c r="D15" s="23"/>
      <c r="E15" s="23" t="s">
        <v>95</v>
      </c>
      <c r="F15" s="23"/>
      <c r="G15" s="23"/>
      <c r="H15" s="23"/>
      <c r="I15" s="23"/>
      <c r="J15" s="23"/>
      <c r="K15" s="23"/>
      <c r="L15" s="23"/>
      <c r="M15" s="24"/>
      <c r="N15" s="24"/>
      <c r="O15" s="24"/>
      <c r="P15" s="24"/>
      <c r="Q15" s="24"/>
      <c r="R15" s="24"/>
      <c r="V15" s="212"/>
    </row>
    <row r="16" spans="1:22" s="13" customFormat="1" ht="36" customHeight="1">
      <c r="B16" s="26"/>
      <c r="D16" s="27" t="s">
        <v>94</v>
      </c>
      <c r="E16" s="27" t="s">
        <v>95</v>
      </c>
      <c r="F16" s="27" t="s">
        <v>77</v>
      </c>
      <c r="G16" s="27" t="s">
        <v>96</v>
      </c>
      <c r="H16" s="27" t="s">
        <v>97</v>
      </c>
      <c r="I16" s="27" t="s">
        <v>98</v>
      </c>
      <c r="J16" s="27" t="s">
        <v>99</v>
      </c>
      <c r="K16" s="27"/>
      <c r="L16" s="27"/>
      <c r="M16" s="28"/>
      <c r="N16" s="28"/>
      <c r="O16" s="28"/>
      <c r="P16" s="28"/>
      <c r="Q16" s="28"/>
      <c r="R16" s="28"/>
      <c r="S16" s="29"/>
      <c r="V16" s="212"/>
    </row>
    <row r="17" spans="2:22" s="13" customFormat="1" ht="80.099999999999994" customHeight="1">
      <c r="B17" s="30">
        <f>B13+1</f>
        <v>4</v>
      </c>
      <c r="D17" s="31" t="s">
        <v>162</v>
      </c>
      <c r="E17" s="31" t="s">
        <v>163</v>
      </c>
      <c r="F17" s="31" t="s">
        <v>164</v>
      </c>
      <c r="G17" s="31" t="s">
        <v>165</v>
      </c>
      <c r="H17" s="31" t="s">
        <v>166</v>
      </c>
      <c r="I17" s="31" t="s">
        <v>167</v>
      </c>
      <c r="J17" s="31" t="s">
        <v>168</v>
      </c>
      <c r="K17" s="31" t="s">
        <v>139</v>
      </c>
      <c r="L17" s="31" t="str">
        <f>CHAR(10)</f>
        <v xml:space="preserve">
</v>
      </c>
      <c r="M17" s="31"/>
      <c r="N17" s="31"/>
      <c r="O17" s="31"/>
      <c r="P17" s="31"/>
      <c r="Q17" s="31"/>
      <c r="R17" s="31"/>
      <c r="S17" s="32"/>
      <c r="V17" s="212"/>
    </row>
    <row r="18" spans="2:22" s="13" customFormat="1" ht="36" customHeight="1">
      <c r="B18" s="34"/>
      <c r="D18" s="36" t="s">
        <v>169</v>
      </c>
      <c r="E18" s="36" t="s">
        <v>170</v>
      </c>
      <c r="F18" s="36" t="s">
        <v>141</v>
      </c>
      <c r="G18" s="36" t="s">
        <v>171</v>
      </c>
      <c r="H18" s="36" t="s">
        <v>172</v>
      </c>
      <c r="I18" s="36" t="s">
        <v>173</v>
      </c>
      <c r="J18" s="36" t="s">
        <v>174</v>
      </c>
      <c r="K18" s="36"/>
      <c r="L18" s="36"/>
      <c r="M18" s="36"/>
      <c r="N18" s="36"/>
      <c r="O18" s="36"/>
      <c r="P18" s="36"/>
      <c r="Q18" s="36"/>
      <c r="R18" s="36"/>
      <c r="S18" s="42"/>
      <c r="V18" s="212"/>
    </row>
    <row r="19" spans="2:22" s="45" customFormat="1" ht="60" customHeight="1">
      <c r="B19" s="21"/>
      <c r="C19" s="46"/>
      <c r="D19" s="23"/>
      <c r="E19" s="23"/>
      <c r="F19" s="23"/>
      <c r="G19" s="23"/>
      <c r="H19" s="23"/>
      <c r="I19" s="23"/>
      <c r="J19" s="23"/>
      <c r="K19" s="23"/>
      <c r="L19" s="23"/>
      <c r="M19" s="24"/>
      <c r="N19" s="24"/>
      <c r="O19" s="24"/>
      <c r="P19" s="24"/>
      <c r="Q19" s="24"/>
      <c r="R19" s="24"/>
      <c r="V19" s="212"/>
    </row>
    <row r="20" spans="2:22" s="13" customFormat="1" ht="36" customHeight="1">
      <c r="B20" s="26"/>
      <c r="D20" s="27" t="s">
        <v>100</v>
      </c>
      <c r="E20" s="27" t="s">
        <v>101</v>
      </c>
      <c r="F20" s="27" t="s">
        <v>102</v>
      </c>
      <c r="G20" s="27" t="s">
        <v>103</v>
      </c>
      <c r="H20" s="27" t="s">
        <v>104</v>
      </c>
      <c r="I20" s="27" t="s">
        <v>105</v>
      </c>
      <c r="J20" s="27" t="s">
        <v>106</v>
      </c>
      <c r="K20" s="27"/>
      <c r="L20" s="27"/>
      <c r="M20" s="28"/>
      <c r="N20" s="28"/>
      <c r="O20" s="28"/>
      <c r="P20" s="28"/>
      <c r="Q20" s="28"/>
      <c r="R20" s="28"/>
      <c r="S20" s="29"/>
      <c r="V20" s="212"/>
    </row>
    <row r="21" spans="2:22" s="13" customFormat="1" ht="80.099999999999994" customHeight="1">
      <c r="B21" s="30">
        <f>B17+1</f>
        <v>5</v>
      </c>
      <c r="D21" s="31" t="s">
        <v>175</v>
      </c>
      <c r="E21" s="31" t="s">
        <v>176</v>
      </c>
      <c r="F21" s="31" t="s">
        <v>177</v>
      </c>
      <c r="G21" s="31" t="s">
        <v>178</v>
      </c>
      <c r="H21" s="31" t="s">
        <v>179</v>
      </c>
      <c r="I21" s="31" t="s">
        <v>180</v>
      </c>
      <c r="J21" s="31" t="s">
        <v>181</v>
      </c>
      <c r="K21" s="31" t="s">
        <v>154</v>
      </c>
      <c r="L21" s="31" t="str">
        <f>CHAR(10)</f>
        <v xml:space="preserve">
</v>
      </c>
      <c r="M21" s="31"/>
      <c r="N21" s="31"/>
      <c r="O21" s="31"/>
      <c r="P21" s="31"/>
      <c r="Q21" s="31"/>
      <c r="R21" s="31"/>
      <c r="S21" s="32"/>
      <c r="V21" s="212"/>
    </row>
    <row r="22" spans="2:22" s="13" customFormat="1" ht="36" customHeight="1">
      <c r="B22" s="34"/>
      <c r="D22" s="36" t="s">
        <v>182</v>
      </c>
      <c r="E22" s="36" t="s">
        <v>183</v>
      </c>
      <c r="F22" s="36" t="s">
        <v>184</v>
      </c>
      <c r="G22" s="36" t="s">
        <v>185</v>
      </c>
      <c r="H22" s="36" t="s">
        <v>186</v>
      </c>
      <c r="I22" s="36" t="s">
        <v>187</v>
      </c>
      <c r="J22" s="36" t="s">
        <v>188</v>
      </c>
      <c r="K22" s="36"/>
      <c r="L22" s="36"/>
      <c r="M22" s="36"/>
      <c r="N22" s="36"/>
      <c r="O22" s="36"/>
      <c r="P22" s="36"/>
      <c r="Q22" s="36"/>
      <c r="R22" s="36"/>
      <c r="S22" s="42"/>
      <c r="V22" s="212"/>
    </row>
    <row r="23" spans="2:22" s="45" customFormat="1" ht="60" customHeight="1">
      <c r="B23" s="21"/>
      <c r="C23" s="46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V23" s="212"/>
    </row>
    <row r="24" spans="2:22" s="13" customFormat="1" ht="36" customHeight="1">
      <c r="B24" s="26"/>
      <c r="D24" s="27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  <c r="V24" s="212"/>
    </row>
    <row r="25" spans="2:22" s="13" customFormat="1" ht="80.099999999999994" customHeight="1">
      <c r="B25" s="30">
        <f>B21+1</f>
        <v>6</v>
      </c>
      <c r="D25" s="31" t="s">
        <v>189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2"/>
      <c r="V25" s="212"/>
    </row>
    <row r="26" spans="2:22" s="13" customFormat="1" ht="36" customHeight="1">
      <c r="B26" s="34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42"/>
      <c r="V26" s="212"/>
    </row>
    <row r="27" spans="2:22" s="45" customFormat="1" ht="60" customHeight="1">
      <c r="B27" s="21"/>
      <c r="C27" s="46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V27" s="212"/>
    </row>
    <row r="28" spans="2:22" s="13" customFormat="1" ht="36" customHeight="1">
      <c r="B28" s="26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9"/>
      <c r="U28" s="45"/>
      <c r="V28" s="212"/>
    </row>
    <row r="29" spans="2:22" s="13" customFormat="1" ht="80.099999999999994" customHeight="1">
      <c r="B29" s="30">
        <f>B25+1</f>
        <v>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2"/>
      <c r="U29" s="45"/>
      <c r="V29" s="212"/>
    </row>
    <row r="30" spans="2:22" s="13" customFormat="1" ht="36" customHeight="1">
      <c r="B30" s="34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42"/>
      <c r="U30" s="45"/>
      <c r="V30" s="212"/>
    </row>
    <row r="31" spans="2:22" s="45" customFormat="1" ht="60" customHeight="1">
      <c r="B31" s="21"/>
      <c r="C31" s="46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V31" s="212"/>
    </row>
    <row r="32" spans="2:22" s="13" customFormat="1" ht="36" customHeight="1">
      <c r="B32" s="26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9"/>
      <c r="U32" s="45"/>
      <c r="V32" s="212"/>
    </row>
    <row r="33" spans="2:22" s="13" customFormat="1" ht="80.099999999999994" customHeight="1">
      <c r="B33" s="30">
        <f>B29+1</f>
        <v>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2"/>
      <c r="V33" s="212"/>
    </row>
    <row r="34" spans="2:22" s="13" customFormat="1" ht="36" customHeight="1">
      <c r="B34" s="34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42"/>
      <c r="V34" s="212"/>
    </row>
    <row r="35" spans="2:22" s="45" customFormat="1" ht="60" customHeight="1">
      <c r="B35" s="21"/>
      <c r="C35" s="46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V35" s="212"/>
    </row>
    <row r="36" spans="2:22" s="13" customFormat="1" ht="36" customHeight="1">
      <c r="B36" s="26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9"/>
      <c r="V36" s="212"/>
    </row>
    <row r="37" spans="2:22" s="13" customFormat="1" ht="80.099999999999994" customHeight="1">
      <c r="B37" s="30">
        <f>B33+1</f>
        <v>9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2"/>
      <c r="V37" s="212"/>
    </row>
    <row r="38" spans="2:22" s="13" customFormat="1" ht="36" customHeight="1">
      <c r="B38" s="34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42"/>
      <c r="V38" s="212"/>
    </row>
    <row r="39" spans="2:22" s="45" customFormat="1" ht="60" customHeight="1">
      <c r="B39" s="21"/>
      <c r="C39" s="46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V39" s="212"/>
    </row>
    <row r="40" spans="2:22" s="13" customFormat="1" ht="36" customHeight="1">
      <c r="B40" s="26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9"/>
      <c r="V40" s="212"/>
    </row>
    <row r="41" spans="2:22" s="13" customFormat="1" ht="80.099999999999994" customHeight="1">
      <c r="B41" s="30">
        <f>B37+1</f>
        <v>10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2"/>
      <c r="V41" s="212"/>
    </row>
    <row r="42" spans="2:22" s="13" customFormat="1" ht="36" customHeight="1">
      <c r="B42" s="34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42"/>
      <c r="V42" s="212"/>
    </row>
    <row r="43" spans="2:22" s="45" customFormat="1" ht="60" customHeight="1">
      <c r="B43" s="21"/>
      <c r="C43" s="46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V43" s="212"/>
    </row>
    <row r="44" spans="2:22" s="13" customFormat="1" ht="36" customHeight="1">
      <c r="B44" s="26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9"/>
      <c r="V44" s="212"/>
    </row>
    <row r="45" spans="2:22" s="13" customFormat="1" ht="80.099999999999994" customHeight="1">
      <c r="B45" s="30">
        <f>B41+1</f>
        <v>11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2"/>
      <c r="V45" s="212"/>
    </row>
    <row r="46" spans="2:22" s="13" customFormat="1" ht="36" customHeight="1">
      <c r="B46" s="34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42"/>
      <c r="V46" s="212"/>
    </row>
    <row r="47" spans="2:22" s="45" customFormat="1" ht="60" customHeight="1">
      <c r="B47" s="21"/>
      <c r="C47" s="46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V47" s="212"/>
    </row>
    <row r="48" spans="2:22" s="13" customFormat="1" ht="36" customHeight="1">
      <c r="B48" s="26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9"/>
      <c r="V48" s="212"/>
    </row>
    <row r="49" spans="2:22" s="13" customFormat="1" ht="80.099999999999994" customHeight="1">
      <c r="B49" s="30">
        <f>B45+1</f>
        <v>12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2"/>
      <c r="V49" s="212"/>
    </row>
    <row r="50" spans="2:22" s="13" customFormat="1" ht="36" customHeight="1">
      <c r="B50" s="34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42"/>
      <c r="V50" s="212"/>
    </row>
    <row r="51" spans="2:22" s="45" customFormat="1" ht="60" customHeight="1">
      <c r="B51" s="21"/>
      <c r="C51" s="46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V51" s="212"/>
    </row>
    <row r="52" spans="2:22" s="13" customFormat="1" ht="36" customHeight="1">
      <c r="B52" s="26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9"/>
      <c r="V52" s="212"/>
    </row>
    <row r="53" spans="2:22" s="13" customFormat="1" ht="80.099999999999994" customHeight="1">
      <c r="B53" s="30">
        <f>B49+1</f>
        <v>13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2"/>
      <c r="V53" s="212"/>
    </row>
    <row r="54" spans="2:22" s="13" customFormat="1" ht="36" customHeight="1">
      <c r="B54" s="34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42"/>
      <c r="V54" s="212"/>
    </row>
    <row r="55" spans="2:22" s="45" customFormat="1" ht="60" customHeight="1">
      <c r="B55" s="21"/>
      <c r="C55" s="46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V55" s="212"/>
    </row>
    <row r="56" spans="2:22" s="13" customFormat="1" ht="36" customHeight="1">
      <c r="B56" s="26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9"/>
      <c r="V56" s="212"/>
    </row>
    <row r="57" spans="2:22" s="13" customFormat="1" ht="80.099999999999994" customHeight="1">
      <c r="B57" s="30">
        <f>B53+1</f>
        <v>14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2"/>
      <c r="V57" s="212"/>
    </row>
    <row r="58" spans="2:22" s="13" customFormat="1" ht="36" customHeight="1">
      <c r="B58" s="34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42"/>
      <c r="V58" s="212"/>
    </row>
    <row r="59" spans="2:22" s="45" customFormat="1" ht="60" customHeight="1">
      <c r="B59" s="21"/>
      <c r="C59" s="46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V59" s="212"/>
    </row>
    <row r="60" spans="2:22" s="13" customFormat="1" ht="36" customHeight="1">
      <c r="B60" s="26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9"/>
      <c r="V60" s="212"/>
    </row>
    <row r="61" spans="2:22" s="13" customFormat="1" ht="80.099999999999994" customHeight="1">
      <c r="B61" s="30">
        <f>B57+1</f>
        <v>15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2"/>
      <c r="V61" s="212"/>
    </row>
    <row r="62" spans="2:22" s="13" customFormat="1" ht="36" customHeight="1">
      <c r="B62" s="34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42"/>
      <c r="V62" s="212"/>
    </row>
    <row r="63" spans="2:22" s="45" customFormat="1" ht="60" customHeight="1">
      <c r="B63" s="21"/>
      <c r="C63" s="46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V63" s="212"/>
    </row>
    <row r="64" spans="2:22" s="13" customFormat="1" ht="36" customHeight="1">
      <c r="B64" s="26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9"/>
      <c r="V64" s="212"/>
    </row>
    <row r="65" spans="2:22" s="13" customFormat="1" ht="80.099999999999994" customHeight="1">
      <c r="B65" s="30">
        <f>B61+1</f>
        <v>16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2"/>
      <c r="V65" s="212"/>
    </row>
    <row r="66" spans="2:22" s="13" customFormat="1" ht="36" customHeight="1">
      <c r="B66" s="34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42"/>
      <c r="V66" s="212"/>
    </row>
    <row r="67" spans="2:22" s="45" customFormat="1" ht="60" customHeight="1">
      <c r="B67" s="21"/>
      <c r="C67" s="46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V67" s="212"/>
    </row>
    <row r="68" spans="2:22" s="13" customFormat="1" ht="36" customHeight="1">
      <c r="B68" s="26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9"/>
      <c r="V68" s="212"/>
    </row>
    <row r="69" spans="2:22" s="13" customFormat="1" ht="80.099999999999994" customHeight="1">
      <c r="B69" s="30">
        <f>B65+1</f>
        <v>17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2"/>
      <c r="V69" s="212"/>
    </row>
    <row r="70" spans="2:22" s="13" customFormat="1" ht="36" customHeight="1">
      <c r="B70" s="34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42"/>
      <c r="V70" s="212"/>
    </row>
    <row r="71" spans="2:22" s="45" customFormat="1" ht="60" customHeight="1">
      <c r="B71" s="21"/>
      <c r="C71" s="46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V71" s="212"/>
    </row>
    <row r="72" spans="2:22" s="13" customFormat="1" ht="36" customHeight="1">
      <c r="B72" s="26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9"/>
      <c r="V72" s="212"/>
    </row>
    <row r="73" spans="2:22" s="13" customFormat="1" ht="80.099999999999994" customHeight="1">
      <c r="B73" s="30">
        <f>B69+1</f>
        <v>18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2"/>
      <c r="V73" s="212"/>
    </row>
    <row r="74" spans="2:22" s="13" customFormat="1" ht="36" customHeight="1">
      <c r="B74" s="34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42"/>
      <c r="V74" s="212"/>
    </row>
    <row r="75" spans="2:22" s="45" customFormat="1" ht="60" customHeight="1">
      <c r="B75" s="21"/>
      <c r="C75" s="46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V75" s="212"/>
    </row>
    <row r="76" spans="2:22" s="13" customFormat="1" ht="36" customHeight="1">
      <c r="B76" s="26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9"/>
      <c r="V76" s="212"/>
    </row>
    <row r="77" spans="2:22" s="13" customFormat="1" ht="80.099999999999994" customHeight="1">
      <c r="B77" s="30">
        <f>B73+1</f>
        <v>19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2"/>
      <c r="V77" s="212"/>
    </row>
    <row r="78" spans="2:22" s="13" customFormat="1" ht="36" customHeight="1">
      <c r="B78" s="34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42"/>
      <c r="V78" s="212"/>
    </row>
    <row r="79" spans="2:22" s="45" customFormat="1" ht="60" customHeight="1">
      <c r="B79" s="21"/>
      <c r="C79" s="46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V79" s="212"/>
    </row>
    <row r="80" spans="2:22" s="13" customFormat="1" ht="36" customHeight="1">
      <c r="B80" s="26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9"/>
      <c r="V80" s="212"/>
    </row>
    <row r="81" spans="2:22" s="13" customFormat="1" ht="80.099999999999994" customHeight="1">
      <c r="B81" s="30">
        <f>B77+1</f>
        <v>20</v>
      </c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2"/>
      <c r="V81" s="212"/>
    </row>
    <row r="82" spans="2:22" s="13" customFormat="1" ht="36" customHeight="1">
      <c r="B82" s="34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42"/>
      <c r="V82" s="213"/>
    </row>
    <row r="83" spans="2:22" s="45" customFormat="1" ht="60" customHeight="1">
      <c r="B83" s="21"/>
      <c r="C83" s="46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V83" s="47"/>
    </row>
    <row r="84" spans="2:22" s="13" customFormat="1" ht="36" customHeight="1">
      <c r="B84" s="26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9"/>
      <c r="V84" s="15"/>
    </row>
    <row r="85" spans="2:22" s="13" customFormat="1" ht="80.099999999999994" customHeight="1">
      <c r="B85" s="30">
        <f>B81+1</f>
        <v>21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2"/>
      <c r="V85" s="15"/>
    </row>
    <row r="86" spans="2:22" s="13" customFormat="1" ht="36" customHeight="1">
      <c r="B86" s="34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42"/>
      <c r="V86" s="15"/>
    </row>
    <row r="87" spans="2:22" s="45" customFormat="1" ht="60" customHeight="1">
      <c r="B87" s="21"/>
      <c r="C87" s="46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V87" s="47"/>
    </row>
    <row r="88" spans="2:22" s="13" customFormat="1" ht="36" customHeight="1">
      <c r="B88" s="26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9"/>
      <c r="V88" s="15"/>
    </row>
    <row r="89" spans="2:22" s="13" customFormat="1" ht="80.099999999999994" customHeight="1">
      <c r="B89" s="30">
        <f>B85+1</f>
        <v>22</v>
      </c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2"/>
      <c r="V89" s="15"/>
    </row>
    <row r="90" spans="2:22" s="13" customFormat="1" ht="36" customHeight="1">
      <c r="B90" s="34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42"/>
      <c r="V90" s="15"/>
    </row>
    <row r="91" spans="2:22" s="45" customFormat="1" ht="60" customHeight="1">
      <c r="B91" s="21"/>
      <c r="C91" s="46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V91" s="47"/>
    </row>
    <row r="92" spans="2:22" s="13" customFormat="1" ht="36" customHeight="1">
      <c r="B92" s="26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9"/>
      <c r="V92" s="15"/>
    </row>
    <row r="93" spans="2:22" s="13" customFormat="1" ht="80.099999999999994" customHeight="1">
      <c r="B93" s="30">
        <f>B89+1</f>
        <v>23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2"/>
      <c r="V93" s="15"/>
    </row>
    <row r="94" spans="2:22" s="13" customFormat="1" ht="36" customHeight="1">
      <c r="B94" s="34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42"/>
      <c r="V94" s="15"/>
    </row>
    <row r="95" spans="2:22">
      <c r="B95" s="21"/>
      <c r="C95" s="46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</row>
    <row r="96" spans="2:22" ht="39.75">
      <c r="B96" s="26"/>
      <c r="C96" s="13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</row>
    <row r="97" spans="2:18" s="13" customFormat="1" ht="80.099999999999994" customHeight="1">
      <c r="B97" s="30">
        <f>B93+1</f>
        <v>24</v>
      </c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</row>
    <row r="98" spans="2:18" s="13" customFormat="1" ht="36" customHeight="1">
      <c r="B98" s="34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</row>
    <row r="99" spans="2:18" s="45" customFormat="1" ht="60" customHeight="1">
      <c r="B99" s="21"/>
      <c r="C99" s="46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</row>
    <row r="100" spans="2:18" s="13" customFormat="1" ht="36" customHeight="1">
      <c r="B100" s="26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</row>
    <row r="101" spans="2:18" s="13" customFormat="1" ht="80.099999999999994" customHeight="1">
      <c r="B101" s="30">
        <f>B97+1</f>
        <v>25</v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2:18" s="13" customFormat="1" ht="36" customHeight="1">
      <c r="B102" s="34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</row>
    <row r="103" spans="2:18" s="45" customFormat="1" ht="60" customHeight="1">
      <c r="B103" s="21"/>
      <c r="C103" s="46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spans="2:18" s="13" customFormat="1" ht="36" customHeight="1">
      <c r="B104" s="26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</row>
    <row r="105" spans="2:18" s="13" customFormat="1" ht="80.099999999999994" customHeight="1">
      <c r="B105" s="30">
        <f>B101+1</f>
        <v>26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</row>
    <row r="106" spans="2:18" s="13" customFormat="1" ht="36" customHeight="1">
      <c r="B106" s="34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</row>
    <row r="107" spans="2:18" s="45" customFormat="1" ht="60" customHeight="1">
      <c r="B107" s="21"/>
      <c r="C107" s="46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</row>
    <row r="108" spans="2:18" s="13" customFormat="1" ht="36" customHeight="1">
      <c r="B108" s="26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</row>
    <row r="109" spans="2:18" s="13" customFormat="1" ht="80.099999999999994" customHeight="1">
      <c r="B109" s="30">
        <f>B105+1</f>
        <v>27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</row>
    <row r="110" spans="2:18" s="13" customFormat="1" ht="36" customHeight="1">
      <c r="B110" s="34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</row>
    <row r="111" spans="2:18">
      <c r="B111" s="21"/>
      <c r="C111" s="46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</row>
    <row r="112" spans="2:18" ht="39.75">
      <c r="B112" s="26"/>
      <c r="C112" s="13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</row>
    <row r="113" spans="2:18" s="13" customFormat="1" ht="80.099999999999994" customHeight="1">
      <c r="B113" s="30">
        <f t="shared" ref="B113" si="1">B109+1</f>
        <v>28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</row>
    <row r="114" spans="2:18" s="13" customFormat="1" ht="36" customHeight="1">
      <c r="B114" s="34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</row>
    <row r="115" spans="2:18" s="45" customFormat="1" ht="60" customHeight="1">
      <c r="B115" s="21"/>
      <c r="C115" s="46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</row>
    <row r="116" spans="2:18" s="13" customFormat="1" ht="36" customHeight="1">
      <c r="B116" s="26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</row>
    <row r="117" spans="2:18" s="13" customFormat="1" ht="80.099999999999994" customHeight="1">
      <c r="B117" s="30">
        <f t="shared" ref="B117" si="2">B113+1</f>
        <v>29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</row>
    <row r="118" spans="2:18" s="13" customFormat="1" ht="36" customHeight="1">
      <c r="B118" s="34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</row>
    <row r="119" spans="2:18" s="45" customFormat="1" ht="60" customHeight="1">
      <c r="B119" s="21"/>
      <c r="C119" s="46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</row>
    <row r="120" spans="2:18" s="13" customFormat="1" ht="36" customHeight="1">
      <c r="B120" s="26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</row>
    <row r="121" spans="2:18" s="13" customFormat="1" ht="80.099999999999994" customHeight="1">
      <c r="B121" s="30">
        <f t="shared" ref="B121" si="3">B117+1</f>
        <v>30</v>
      </c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</row>
    <row r="122" spans="2:18" s="13" customFormat="1" ht="36" customHeight="1">
      <c r="B122" s="34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</row>
    <row r="123" spans="2:18" s="45" customFormat="1" ht="60" customHeight="1">
      <c r="B123" s="21"/>
      <c r="C123" s="46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</row>
    <row r="124" spans="2:18" s="13" customFormat="1" ht="36" customHeight="1">
      <c r="B124" s="26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</row>
    <row r="125" spans="2:18" s="13" customFormat="1" ht="80.099999999999994" customHeight="1">
      <c r="B125" s="30">
        <f t="shared" ref="B125" si="4">B121+1</f>
        <v>31</v>
      </c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2:18" s="13" customFormat="1" ht="36" customHeight="1">
      <c r="B126" s="34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</row>
    <row r="127" spans="2:18" s="45" customFormat="1" ht="60" customHeight="1">
      <c r="B127" s="21"/>
      <c r="C127" s="46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</row>
    <row r="128" spans="2:18" s="13" customFormat="1" ht="36" customHeight="1">
      <c r="B128" s="26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</row>
    <row r="129" spans="2:18" s="13" customFormat="1" ht="80.099999999999994" customHeight="1">
      <c r="B129" s="30">
        <f t="shared" ref="B129" si="5">B125+1</f>
        <v>32</v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</row>
    <row r="130" spans="2:18" s="13" customFormat="1" ht="36" customHeight="1">
      <c r="B130" s="34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</row>
    <row r="131" spans="2:18" s="45" customFormat="1" ht="60" customHeight="1">
      <c r="B131" s="21"/>
      <c r="C131" s="46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</row>
    <row r="132" spans="2:18" s="13" customFormat="1" ht="36" customHeight="1">
      <c r="B132" s="26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</row>
    <row r="133" spans="2:18" s="13" customFormat="1" ht="80.099999999999994" customHeight="1">
      <c r="B133" s="30">
        <f t="shared" ref="B133" si="6">B129+1</f>
        <v>33</v>
      </c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</row>
    <row r="134" spans="2:18" s="13" customFormat="1" ht="36" customHeight="1">
      <c r="B134" s="34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</row>
    <row r="135" spans="2:18" s="45" customFormat="1" ht="60" customHeight="1">
      <c r="B135" s="21"/>
      <c r="C135" s="46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</row>
    <row r="136" spans="2:18" s="13" customFormat="1" ht="36" customHeight="1">
      <c r="B136" s="26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</row>
    <row r="137" spans="2:18" s="13" customFormat="1" ht="80.099999999999994" customHeight="1">
      <c r="B137" s="30">
        <f t="shared" ref="B137" si="7">B133+1</f>
        <v>34</v>
      </c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</row>
    <row r="138" spans="2:18" s="13" customFormat="1" ht="36" customHeight="1">
      <c r="B138" s="34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</row>
    <row r="139" spans="2:18" s="45" customFormat="1" ht="60" customHeight="1">
      <c r="B139" s="21"/>
      <c r="C139" s="46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</row>
    <row r="140" spans="2:18" s="13" customFormat="1" ht="36" customHeight="1">
      <c r="B140" s="26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</row>
    <row r="141" spans="2:18" s="13" customFormat="1" ht="80.099999999999994" customHeight="1">
      <c r="B141" s="30">
        <f t="shared" ref="B141" si="8">B137+1</f>
        <v>35</v>
      </c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</row>
    <row r="142" spans="2:18" s="13" customFormat="1" ht="36" customHeight="1">
      <c r="B142" s="34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</row>
    <row r="143" spans="2:18" s="45" customFormat="1" ht="60" customHeight="1">
      <c r="B143" s="21"/>
      <c r="C143" s="46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</row>
    <row r="144" spans="2:18" s="13" customFormat="1" ht="36" customHeight="1">
      <c r="B144" s="26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</row>
    <row r="145" spans="2:18" s="13" customFormat="1" ht="80.099999999999994" customHeight="1">
      <c r="B145" s="30">
        <f t="shared" ref="B145" si="9">B141+1</f>
        <v>36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</row>
    <row r="146" spans="2:18" s="13" customFormat="1" ht="36" customHeight="1">
      <c r="B146" s="34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</row>
    <row r="147" spans="2:18" s="45" customFormat="1" ht="60" customHeight="1">
      <c r="B147" s="21"/>
      <c r="C147" s="46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</row>
    <row r="148" spans="2:18" s="13" customFormat="1" ht="36" customHeight="1">
      <c r="B148" s="26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</row>
    <row r="149" spans="2:18" s="13" customFormat="1" ht="80.099999999999994" customHeight="1">
      <c r="B149" s="30">
        <f t="shared" ref="B149" si="10">B145+1</f>
        <v>37</v>
      </c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2:18" s="13" customFormat="1" ht="36" customHeight="1">
      <c r="B150" s="34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45" customFormat="1" ht="60" customHeight="1">
      <c r="B151" s="21"/>
      <c r="C151" s="46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</row>
    <row r="152" spans="2:18" s="13" customFormat="1" ht="36" customHeight="1">
      <c r="B152" s="26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</row>
    <row r="153" spans="2:18" s="13" customFormat="1" ht="80.099999999999994" customHeight="1">
      <c r="B153" s="30">
        <f t="shared" ref="B153" si="11">B149+1</f>
        <v>38</v>
      </c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</row>
    <row r="154" spans="2:18" s="13" customFormat="1" ht="36" customHeight="1">
      <c r="B154" s="34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45" customFormat="1" ht="60" customHeight="1">
      <c r="B155" s="21"/>
      <c r="C155" s="46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</row>
    <row r="156" spans="2:18" s="13" customFormat="1" ht="36" customHeight="1">
      <c r="B156" s="26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</row>
    <row r="157" spans="2:18" s="13" customFormat="1" ht="80.099999999999994" customHeight="1">
      <c r="B157" s="30">
        <f t="shared" ref="B157" si="12">B153+1</f>
        <v>39</v>
      </c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</row>
    <row r="158" spans="2:18" s="13" customFormat="1" ht="36" customHeight="1">
      <c r="B158" s="34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</row>
    <row r="159" spans="2:18">
      <c r="B159" s="21"/>
      <c r="C159" s="46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</row>
    <row r="160" spans="2:18" ht="39.75">
      <c r="B160" s="26"/>
      <c r="C160" s="13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</row>
    <row r="161" spans="2:18" s="13" customFormat="1" ht="80.099999999999994" customHeight="1">
      <c r="B161" s="30">
        <f t="shared" ref="B161" si="13">B157+1</f>
        <v>40</v>
      </c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</row>
    <row r="162" spans="2:18" s="13" customFormat="1" ht="36" customHeight="1">
      <c r="B162" s="34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</row>
    <row r="163" spans="2:18" s="45" customFormat="1" ht="60" customHeight="1">
      <c r="B163" s="21"/>
      <c r="C163" s="46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</row>
    <row r="164" spans="2:18" s="13" customFormat="1" ht="36" customHeight="1">
      <c r="B164" s="26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</row>
    <row r="165" spans="2:18" s="13" customFormat="1" ht="80.099999999999994" customHeight="1">
      <c r="B165" s="30">
        <f t="shared" ref="B165" si="14">B161+1</f>
        <v>41</v>
      </c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</row>
    <row r="166" spans="2:18" s="13" customFormat="1" ht="36" customHeight="1">
      <c r="B166" s="34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</row>
    <row r="167" spans="2:18">
      <c r="B167" s="21"/>
      <c r="C167" s="46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</row>
    <row r="168" spans="2:18" ht="39.75">
      <c r="B168" s="26"/>
      <c r="C168" s="13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</row>
    <row r="169" spans="2:18" ht="58.5">
      <c r="B169" s="30">
        <f t="shared" ref="B169" si="15">B165+1</f>
        <v>42</v>
      </c>
      <c r="C169" s="13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</row>
    <row r="170" spans="2:18">
      <c r="B170" s="34"/>
      <c r="C170" s="13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 spans="2:18">
      <c r="B171" s="21"/>
      <c r="C171" s="46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</row>
    <row r="172" spans="2:18" ht="39.75">
      <c r="B172" s="26"/>
      <c r="C172" s="13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</row>
    <row r="173" spans="2:18" ht="58.5">
      <c r="B173" s="30">
        <f t="shared" ref="B173" si="16">B169+1</f>
        <v>43</v>
      </c>
      <c r="C173" s="13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2:18">
      <c r="B174" s="34"/>
      <c r="C174" s="13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 spans="2:18">
      <c r="B175" s="21"/>
      <c r="C175" s="46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</row>
    <row r="176" spans="2:18" ht="39.75">
      <c r="B176" s="26"/>
      <c r="C176" s="13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</row>
    <row r="177" spans="2:18" ht="58.5">
      <c r="B177" s="30">
        <f t="shared" ref="B177" si="17">B173+1</f>
        <v>44</v>
      </c>
      <c r="C177" s="13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</row>
    <row r="178" spans="2:18">
      <c r="B178" s="34"/>
      <c r="C178" s="13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</row>
    <row r="179" spans="2:18">
      <c r="B179" s="21"/>
      <c r="C179" s="46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</row>
    <row r="180" spans="2:18" ht="39.75">
      <c r="B180" s="26"/>
      <c r="C180" s="13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</row>
    <row r="181" spans="2:18" ht="58.5">
      <c r="B181" s="30">
        <f t="shared" ref="B181" si="18">B177+1</f>
        <v>45</v>
      </c>
      <c r="C181" s="13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</row>
    <row r="182" spans="2:18">
      <c r="B182" s="34"/>
      <c r="C182" s="13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 spans="2:18">
      <c r="B183" s="21"/>
      <c r="C183" s="46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</row>
    <row r="184" spans="2:18" ht="39.75">
      <c r="B184" s="26"/>
      <c r="C184" s="13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</row>
    <row r="185" spans="2:18" ht="58.5">
      <c r="B185" s="30">
        <f t="shared" ref="B185" si="19">B181+1</f>
        <v>46</v>
      </c>
      <c r="C185" s="13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</row>
    <row r="186" spans="2:18">
      <c r="B186" s="34"/>
      <c r="C186" s="13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 spans="2:18">
      <c r="B187" s="21"/>
      <c r="C187" s="46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</row>
    <row r="188" spans="2:18" ht="39.75">
      <c r="B188" s="26"/>
      <c r="C188" s="13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</row>
    <row r="189" spans="2:18" ht="58.5">
      <c r="B189" s="30">
        <f t="shared" ref="B189" si="20">B185+1</f>
        <v>47</v>
      </c>
      <c r="C189" s="13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</row>
    <row r="190" spans="2:18">
      <c r="B190" s="34"/>
      <c r="C190" s="13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</row>
    <row r="191" spans="2:18">
      <c r="B191" s="21"/>
      <c r="C191" s="46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</row>
    <row r="192" spans="2:18" ht="39.75">
      <c r="B192" s="26"/>
      <c r="C192" s="13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</row>
    <row r="193" spans="2:18" ht="58.5">
      <c r="B193" s="30">
        <f t="shared" ref="B193" si="21">B189+1</f>
        <v>48</v>
      </c>
      <c r="C193" s="13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</row>
    <row r="194" spans="2:18">
      <c r="B194" s="34"/>
      <c r="C194" s="13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 spans="2:18">
      <c r="B195" s="21"/>
      <c r="C195" s="46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</row>
    <row r="196" spans="2:18" ht="39.75">
      <c r="B196" s="26"/>
      <c r="C196" s="13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</row>
    <row r="197" spans="2:18" ht="58.5">
      <c r="B197" s="30">
        <f t="shared" ref="B197" si="22">B193+1</f>
        <v>49</v>
      </c>
      <c r="C197" s="13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2:18">
      <c r="B198" s="34"/>
      <c r="C198" s="13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 spans="2:18">
      <c r="B199" s="21"/>
      <c r="C199" s="46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</row>
    <row r="200" spans="2:18" ht="39.75">
      <c r="B200" s="26"/>
      <c r="C200" s="13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</row>
    <row r="201" spans="2:18" ht="58.5">
      <c r="B201" s="30">
        <f t="shared" ref="B201" si="23">B197+1</f>
        <v>50</v>
      </c>
      <c r="C201" s="13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</row>
    <row r="202" spans="2:18">
      <c r="B202" s="34"/>
      <c r="C202" s="13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 spans="2:18">
      <c r="B203" s="21"/>
      <c r="C203" s="46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</row>
    <row r="204" spans="2:18" ht="39.75">
      <c r="B204" s="26"/>
      <c r="C204" s="13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</row>
    <row r="205" spans="2:18" ht="58.5">
      <c r="B205" s="30">
        <f>B201+1</f>
        <v>51</v>
      </c>
      <c r="C205" s="13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</row>
    <row r="206" spans="2:18">
      <c r="B206" s="34"/>
      <c r="C206" s="13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</row>
    <row r="207" spans="2:18">
      <c r="B207" s="39"/>
      <c r="C207" s="40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</row>
    <row r="208" spans="2:18" ht="39.75">
      <c r="B208" s="26"/>
      <c r="C208" s="13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</row>
    <row r="209" spans="2:18" ht="58.5">
      <c r="B209" s="30">
        <f>B205+1</f>
        <v>52</v>
      </c>
      <c r="C209" s="13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</row>
    <row r="210" spans="2:18">
      <c r="B210" s="34"/>
      <c r="C210" s="13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 spans="2:18">
      <c r="B211" s="43"/>
      <c r="C211" s="4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</row>
    <row r="212" spans="2:18" ht="39.75">
      <c r="B212" s="26"/>
      <c r="C212" s="13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</row>
    <row r="213" spans="2:18" ht="58.5">
      <c r="B213" s="30">
        <f>B209+1</f>
        <v>53</v>
      </c>
      <c r="C213" s="13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</row>
    <row r="214" spans="2:18">
      <c r="B214" s="34"/>
      <c r="C214" s="13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</row>
    <row r="215" spans="2:18">
      <c r="B215" s="21"/>
      <c r="C215" s="46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</row>
    <row r="216" spans="2:18" ht="39.75">
      <c r="B216" s="26"/>
      <c r="C216" s="13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</row>
    <row r="217" spans="2:18" ht="58.5">
      <c r="B217" s="30">
        <f>B213+1</f>
        <v>54</v>
      </c>
      <c r="C217" s="13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</row>
    <row r="218" spans="2:18">
      <c r="B218" s="34"/>
      <c r="C218" s="13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spans="2:18">
      <c r="B219" s="21"/>
      <c r="C219" s="46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</row>
    <row r="220" spans="2:18" ht="39.75">
      <c r="B220" s="26"/>
      <c r="C220" s="13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</row>
    <row r="221" spans="2:18" ht="58.5">
      <c r="B221" s="30">
        <f>B217+1</f>
        <v>55</v>
      </c>
      <c r="C221" s="13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2:18">
      <c r="B222" s="34"/>
      <c r="C222" s="13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 spans="2:18">
      <c r="B223" s="21"/>
      <c r="C223" s="46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</row>
    <row r="224" spans="2:18" ht="39.75">
      <c r="B224" s="26"/>
      <c r="C224" s="13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</row>
    <row r="225" spans="2:18" ht="58.5">
      <c r="B225" s="30">
        <f>B221+1</f>
        <v>56</v>
      </c>
      <c r="C225" s="13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</row>
    <row r="226" spans="2:18">
      <c r="B226" s="34"/>
      <c r="C226" s="13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 spans="2:18">
      <c r="B227" s="21"/>
      <c r="C227" s="46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</row>
    <row r="228" spans="2:18" ht="39.75">
      <c r="B228" s="26"/>
      <c r="C228" s="13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</row>
    <row r="229" spans="2:18" ht="58.5">
      <c r="B229" s="30">
        <f>B225+1</f>
        <v>57</v>
      </c>
      <c r="C229" s="13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</row>
    <row r="230" spans="2:18">
      <c r="B230" s="34"/>
      <c r="C230" s="13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 spans="2:18">
      <c r="B231" s="21"/>
      <c r="C231" s="46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</row>
    <row r="232" spans="2:18" ht="39.75">
      <c r="B232" s="26"/>
      <c r="C232" s="13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</row>
    <row r="233" spans="2:18" ht="58.5">
      <c r="B233" s="30">
        <f>B229+1</f>
        <v>58</v>
      </c>
      <c r="C233" s="13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</row>
    <row r="234" spans="2:18">
      <c r="B234" s="34"/>
      <c r="C234" s="13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 spans="2:18">
      <c r="B235" s="21"/>
      <c r="C235" s="46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</row>
    <row r="236" spans="2:18" ht="39.75">
      <c r="B236" s="26"/>
      <c r="C236" s="13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</row>
    <row r="237" spans="2:18" ht="58.5">
      <c r="B237" s="30">
        <f>B233+1</f>
        <v>59</v>
      </c>
      <c r="C237" s="13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</row>
    <row r="238" spans="2:18">
      <c r="B238" s="34"/>
      <c r="C238" s="13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 spans="2:18">
      <c r="B239" s="21"/>
      <c r="C239" s="46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</row>
    <row r="240" spans="2:18" ht="39.75">
      <c r="B240" s="26"/>
      <c r="C240" s="13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</row>
    <row r="241" spans="2:18" ht="58.5">
      <c r="B241" s="30">
        <f>B237+1</f>
        <v>60</v>
      </c>
      <c r="C241" s="13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</row>
    <row r="242" spans="2:18">
      <c r="B242" s="34"/>
      <c r="C242" s="13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  <row r="243" spans="2:18">
      <c r="B243" s="21"/>
      <c r="C243" s="46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</row>
    <row r="244" spans="2:18" ht="39.75">
      <c r="B244" s="26"/>
      <c r="C244" s="13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</row>
    <row r="245" spans="2:18" ht="58.5">
      <c r="B245" s="30">
        <f>B241+1</f>
        <v>61</v>
      </c>
      <c r="C245" s="13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2:18">
      <c r="B246" s="34"/>
      <c r="C246" s="13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</row>
    <row r="247" spans="2:18">
      <c r="B247" s="21"/>
      <c r="C247" s="46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</row>
    <row r="248" spans="2:18" ht="39.75">
      <c r="B248" s="26"/>
      <c r="C248" s="13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</row>
    <row r="249" spans="2:18" ht="58.5">
      <c r="B249" s="30">
        <f>B245+1</f>
        <v>62</v>
      </c>
      <c r="C249" s="13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</row>
    <row r="250" spans="2:18">
      <c r="B250" s="34"/>
      <c r="C250" s="13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</row>
    <row r="251" spans="2:18">
      <c r="B251" s="21"/>
      <c r="C251" s="46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</row>
    <row r="252" spans="2:18" ht="39.75">
      <c r="B252" s="26"/>
      <c r="C252" s="13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</row>
    <row r="253" spans="2:18" ht="58.5">
      <c r="B253" s="30">
        <f>B249+1</f>
        <v>63</v>
      </c>
      <c r="C253" s="13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</row>
    <row r="254" spans="2:18">
      <c r="B254" s="34"/>
      <c r="C254" s="13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</row>
    <row r="255" spans="2:18">
      <c r="B255" s="21"/>
      <c r="C255" s="46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</row>
    <row r="256" spans="2:18" ht="39.75">
      <c r="B256" s="26"/>
      <c r="C256" s="13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</row>
    <row r="257" spans="2:18" ht="58.5">
      <c r="B257" s="30">
        <f>B253+1</f>
        <v>64</v>
      </c>
      <c r="C257" s="13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</row>
    <row r="258" spans="2:18">
      <c r="B258" s="34"/>
      <c r="C258" s="13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</row>
    <row r="259" spans="2:18">
      <c r="B259" s="21"/>
      <c r="C259" s="46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</row>
    <row r="260" spans="2:18" ht="39.75">
      <c r="B260" s="26"/>
      <c r="C260" s="13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</row>
    <row r="261" spans="2:18" ht="58.5">
      <c r="B261" s="30">
        <f>B257+1</f>
        <v>65</v>
      </c>
      <c r="C261" s="13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</row>
    <row r="262" spans="2:18">
      <c r="B262" s="34"/>
      <c r="C262" s="13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</row>
    <row r="263" spans="2:18">
      <c r="B263" s="21"/>
      <c r="C263" s="46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</row>
    <row r="264" spans="2:18" ht="39.75">
      <c r="B264" s="26"/>
      <c r="C264" s="13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</row>
    <row r="265" spans="2:18" ht="58.5">
      <c r="B265" s="30">
        <f>B261+1</f>
        <v>66</v>
      </c>
      <c r="C265" s="13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</row>
    <row r="266" spans="2:18">
      <c r="B266" s="34"/>
      <c r="C266" s="13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</row>
    <row r="267" spans="2:18">
      <c r="B267" s="21"/>
      <c r="C267" s="46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</row>
    <row r="268" spans="2:18" ht="39.75">
      <c r="B268" s="26"/>
      <c r="C268" s="13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</row>
    <row r="269" spans="2:18" ht="58.5">
      <c r="B269" s="30">
        <f>B265+1</f>
        <v>67</v>
      </c>
      <c r="C269" s="13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2:18">
      <c r="B270" s="34"/>
      <c r="C270" s="13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</row>
    <row r="271" spans="2:18">
      <c r="B271" s="21"/>
      <c r="C271" s="46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</row>
    <row r="272" spans="2:18" ht="39.75">
      <c r="B272" s="26"/>
      <c r="C272" s="13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</row>
    <row r="273" spans="2:18" ht="58.5">
      <c r="B273" s="30">
        <f>B269+1</f>
        <v>68</v>
      </c>
      <c r="C273" s="13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</row>
    <row r="274" spans="2:18">
      <c r="B274" s="34"/>
      <c r="C274" s="13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</row>
    <row r="275" spans="2:18">
      <c r="B275" s="21"/>
      <c r="C275" s="46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</row>
    <row r="276" spans="2:18" ht="39.75">
      <c r="B276" s="26"/>
      <c r="C276" s="13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</row>
    <row r="277" spans="2:18" ht="58.5">
      <c r="B277" s="30">
        <f>B273+1</f>
        <v>69</v>
      </c>
      <c r="C277" s="13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</row>
    <row r="278" spans="2:18">
      <c r="B278" s="34"/>
      <c r="C278" s="13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</row>
    <row r="279" spans="2:18">
      <c r="B279" s="21"/>
      <c r="C279" s="46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</row>
    <row r="280" spans="2:18" ht="39.75">
      <c r="B280" s="26"/>
      <c r="C280" s="13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</row>
    <row r="281" spans="2:18" ht="58.5">
      <c r="B281" s="30">
        <f>B277+1</f>
        <v>70</v>
      </c>
      <c r="C281" s="13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</row>
    <row r="282" spans="2:18">
      <c r="B282" s="34"/>
      <c r="C282" s="13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</row>
    <row r="283" spans="2:18">
      <c r="B283" s="21"/>
      <c r="C283" s="46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</row>
    <row r="284" spans="2:18" ht="39.75">
      <c r="B284" s="26"/>
      <c r="C284" s="13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</row>
    <row r="285" spans="2:18" ht="58.5">
      <c r="B285" s="30">
        <f>B281+1</f>
        <v>71</v>
      </c>
      <c r="C285" s="13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</row>
    <row r="286" spans="2:18">
      <c r="B286" s="34"/>
      <c r="C286" s="13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</row>
    <row r="287" spans="2:18">
      <c r="B287" s="21"/>
      <c r="C287" s="46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</row>
    <row r="288" spans="2:18" ht="39.75">
      <c r="B288" s="26"/>
      <c r="C288" s="13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</row>
    <row r="289" spans="2:18" ht="58.5">
      <c r="B289" s="30">
        <f>B285+1</f>
        <v>72</v>
      </c>
      <c r="C289" s="13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</row>
    <row r="290" spans="2:18">
      <c r="B290" s="34"/>
      <c r="C290" s="13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</row>
    <row r="291" spans="2:18">
      <c r="B291" s="21"/>
      <c r="C291" s="46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</row>
    <row r="292" spans="2:18" ht="39.75">
      <c r="B292" s="26"/>
      <c r="C292" s="13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</row>
    <row r="293" spans="2:18" ht="58.5">
      <c r="B293" s="30">
        <f>B289+1</f>
        <v>73</v>
      </c>
      <c r="C293" s="13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2:18">
      <c r="B294" s="34"/>
      <c r="C294" s="13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</row>
    <row r="295" spans="2:18">
      <c r="B295" s="21"/>
      <c r="C295" s="46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</row>
    <row r="296" spans="2:18" ht="39.75">
      <c r="B296" s="26"/>
      <c r="C296" s="13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</row>
    <row r="297" spans="2:18" ht="58.5">
      <c r="B297" s="30">
        <f>B293+1</f>
        <v>74</v>
      </c>
      <c r="C297" s="13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</row>
    <row r="298" spans="2:18">
      <c r="B298" s="34"/>
      <c r="C298" s="13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</row>
    <row r="299" spans="2:18">
      <c r="B299" s="21"/>
      <c r="C299" s="46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</row>
    <row r="300" spans="2:18" ht="39.75">
      <c r="B300" s="26"/>
      <c r="C300" s="13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</row>
    <row r="301" spans="2:18" ht="58.5">
      <c r="B301" s="30">
        <f>B297+1</f>
        <v>75</v>
      </c>
      <c r="C301" s="13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</row>
    <row r="302" spans="2:18">
      <c r="B302" s="34"/>
      <c r="C302" s="13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</row>
    <row r="303" spans="2:18">
      <c r="B303" s="21"/>
      <c r="C303" s="46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</row>
    <row r="304" spans="2:18" ht="39.75">
      <c r="B304" s="26"/>
      <c r="C304" s="13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</row>
    <row r="305" spans="2:18" ht="58.5">
      <c r="B305" s="30">
        <f>B301+1</f>
        <v>76</v>
      </c>
      <c r="C305" s="13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</row>
    <row r="306" spans="2:18">
      <c r="B306" s="34"/>
      <c r="C306" s="13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</row>
    <row r="307" spans="2:18">
      <c r="B307" s="21"/>
      <c r="C307" s="46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</row>
    <row r="308" spans="2:18" ht="39.75">
      <c r="B308" s="26"/>
      <c r="C308" s="13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</row>
    <row r="309" spans="2:18" ht="58.5">
      <c r="B309" s="30">
        <f>B305+1</f>
        <v>77</v>
      </c>
      <c r="C309" s="13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</row>
    <row r="310" spans="2:18">
      <c r="B310" s="34"/>
      <c r="C310" s="13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</row>
    <row r="311" spans="2:18">
      <c r="B311" s="21"/>
      <c r="C311" s="46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</row>
    <row r="312" spans="2:18" ht="39.75">
      <c r="B312" s="26"/>
      <c r="C312" s="13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</row>
    <row r="313" spans="2:18" ht="58.5">
      <c r="B313" s="30">
        <f t="shared" ref="B313" si="24">B309+1</f>
        <v>78</v>
      </c>
      <c r="C313" s="13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</row>
    <row r="314" spans="2:18">
      <c r="B314" s="34"/>
      <c r="C314" s="13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</row>
    <row r="315" spans="2:18">
      <c r="B315" s="21"/>
      <c r="C315" s="46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</row>
    <row r="316" spans="2:18" ht="39.75">
      <c r="B316" s="26"/>
      <c r="C316" s="13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</row>
    <row r="317" spans="2:18" ht="58.5">
      <c r="B317" s="30">
        <f t="shared" ref="B317" si="25">B313+1</f>
        <v>79</v>
      </c>
      <c r="C317" s="13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2:18">
      <c r="B318" s="34"/>
      <c r="C318" s="13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</row>
    <row r="319" spans="2:18">
      <c r="B319" s="21"/>
      <c r="C319" s="46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</row>
    <row r="320" spans="2:18" ht="39.75">
      <c r="B320" s="26"/>
      <c r="C320" s="13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</row>
    <row r="321" spans="2:18" ht="58.5">
      <c r="B321" s="30">
        <f t="shared" ref="B321" si="26">B317+1</f>
        <v>80</v>
      </c>
      <c r="C321" s="13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</row>
    <row r="322" spans="2:18">
      <c r="B322" s="34"/>
      <c r="C322" s="13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</row>
    <row r="323" spans="2:18">
      <c r="B323" s="21"/>
      <c r="C323" s="46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</row>
    <row r="324" spans="2:18" ht="39.75">
      <c r="B324" s="26"/>
      <c r="C324" s="13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</row>
    <row r="325" spans="2:18" ht="58.5">
      <c r="B325" s="30">
        <f t="shared" ref="B325" si="27">B321+1</f>
        <v>81</v>
      </c>
      <c r="C325" s="13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</row>
    <row r="326" spans="2:18">
      <c r="B326" s="34"/>
      <c r="C326" s="13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</row>
    <row r="327" spans="2:18">
      <c r="B327" s="21"/>
      <c r="C327" s="46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</row>
    <row r="328" spans="2:18" ht="39.75">
      <c r="B328" s="26"/>
      <c r="C328" s="13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</row>
    <row r="329" spans="2:18" ht="58.5">
      <c r="B329" s="30">
        <f t="shared" ref="B329" si="28">B325+1</f>
        <v>82</v>
      </c>
      <c r="C329" s="13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</row>
    <row r="330" spans="2:18">
      <c r="B330" s="34"/>
      <c r="C330" s="13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</row>
    <row r="331" spans="2:18">
      <c r="B331" s="21"/>
      <c r="C331" s="46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</row>
    <row r="332" spans="2:18" ht="39.75">
      <c r="B332" s="26"/>
      <c r="C332" s="13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</row>
    <row r="333" spans="2:18" ht="58.5">
      <c r="B333" s="30">
        <f t="shared" ref="B333" si="29">B329+1</f>
        <v>83</v>
      </c>
      <c r="C333" s="13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</row>
    <row r="334" spans="2:18">
      <c r="B334" s="34"/>
      <c r="C334" s="13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</row>
    <row r="335" spans="2:18">
      <c r="B335" s="21"/>
      <c r="C335" s="46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</row>
    <row r="336" spans="2:18" ht="39.75">
      <c r="B336" s="26"/>
      <c r="C336" s="13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</row>
    <row r="337" spans="2:18" ht="58.5">
      <c r="B337" s="30">
        <f t="shared" ref="B337" si="30">B333+1</f>
        <v>84</v>
      </c>
      <c r="C337" s="13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</row>
    <row r="338" spans="2:18">
      <c r="B338" s="34"/>
      <c r="C338" s="13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</row>
    <row r="339" spans="2:18">
      <c r="B339" s="21"/>
      <c r="C339" s="46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</row>
    <row r="340" spans="2:18" ht="39.75">
      <c r="B340" s="26"/>
      <c r="C340" s="13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</row>
    <row r="341" spans="2:18" ht="58.5">
      <c r="B341" s="30">
        <f t="shared" ref="B341" si="31">B337+1</f>
        <v>85</v>
      </c>
      <c r="C341" s="13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2:18">
      <c r="B342" s="34"/>
      <c r="C342" s="13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</row>
    <row r="343" spans="2:18">
      <c r="B343" s="21"/>
      <c r="C343" s="46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</row>
    <row r="344" spans="2:18" ht="39.75">
      <c r="B344" s="26"/>
      <c r="C344" s="13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</row>
    <row r="345" spans="2:18" ht="58.5">
      <c r="B345" s="30">
        <f t="shared" ref="B345" si="32">B341+1</f>
        <v>86</v>
      </c>
      <c r="C345" s="13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</row>
    <row r="346" spans="2:18">
      <c r="B346" s="34"/>
      <c r="C346" s="13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</row>
    <row r="347" spans="2:18">
      <c r="B347" s="21"/>
      <c r="C347" s="46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</row>
    <row r="348" spans="2:18" ht="39.75">
      <c r="B348" s="26"/>
      <c r="C348" s="13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</row>
    <row r="349" spans="2:18" ht="58.5">
      <c r="B349" s="30">
        <f t="shared" ref="B349" si="33">B345+1</f>
        <v>87</v>
      </c>
      <c r="C349" s="13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</row>
    <row r="350" spans="2:18">
      <c r="B350" s="34"/>
      <c r="C350" s="13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</row>
    <row r="351" spans="2:18">
      <c r="B351" s="21"/>
      <c r="C351" s="46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</row>
    <row r="352" spans="2:18" ht="39.75">
      <c r="B352" s="26"/>
      <c r="C352" s="13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</row>
    <row r="353" spans="2:18" ht="58.5">
      <c r="B353" s="30">
        <f t="shared" ref="B353" si="34">B349+1</f>
        <v>88</v>
      </c>
      <c r="C353" s="13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</row>
    <row r="354" spans="2:18">
      <c r="B354" s="34"/>
      <c r="C354" s="13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</row>
    <row r="355" spans="2:18">
      <c r="B355" s="21"/>
      <c r="C355" s="46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</row>
    <row r="356" spans="2:18" ht="39.75">
      <c r="B356" s="26"/>
      <c r="C356" s="13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</row>
    <row r="357" spans="2:18" ht="58.5">
      <c r="B357" s="30">
        <f t="shared" ref="B357" si="35">B353+1</f>
        <v>89</v>
      </c>
      <c r="C357" s="13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</row>
    <row r="358" spans="2:18">
      <c r="B358" s="34"/>
      <c r="C358" s="13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</row>
    <row r="359" spans="2:18">
      <c r="B359" s="21"/>
      <c r="C359" s="46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</row>
    <row r="360" spans="2:18" ht="39.75">
      <c r="B360" s="26"/>
      <c r="C360" s="13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</row>
    <row r="361" spans="2:18" ht="58.5">
      <c r="B361" s="30">
        <f t="shared" ref="B361" si="36">B357+1</f>
        <v>90</v>
      </c>
      <c r="C361" s="13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</row>
    <row r="362" spans="2:18">
      <c r="B362" s="34"/>
      <c r="C362" s="13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</row>
    <row r="363" spans="2:18">
      <c r="B363" s="21"/>
      <c r="C363" s="46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</row>
    <row r="364" spans="2:18" ht="39.75">
      <c r="B364" s="26"/>
      <c r="C364" s="13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</row>
    <row r="365" spans="2:18" ht="58.5">
      <c r="B365" s="30">
        <f t="shared" ref="B365" si="37">B361+1</f>
        <v>91</v>
      </c>
      <c r="C365" s="13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2:18">
      <c r="B366" s="34"/>
      <c r="C366" s="13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</row>
    <row r="367" spans="2:18">
      <c r="B367" s="21"/>
      <c r="C367" s="46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</row>
    <row r="368" spans="2:18" ht="39.75">
      <c r="B368" s="26"/>
      <c r="C368" s="13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</row>
    <row r="369" spans="2:18" ht="58.5">
      <c r="B369" s="30">
        <f t="shared" ref="B369" si="38">B365+1</f>
        <v>92</v>
      </c>
      <c r="C369" s="13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</row>
    <row r="370" spans="2:18">
      <c r="B370" s="34"/>
      <c r="C370" s="13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</row>
    <row r="371" spans="2:18">
      <c r="B371" s="21"/>
      <c r="C371" s="46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</row>
    <row r="372" spans="2:18" ht="39.75">
      <c r="B372" s="26"/>
      <c r="C372" s="13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</row>
    <row r="373" spans="2:18" ht="58.5">
      <c r="B373" s="30">
        <f t="shared" ref="B373" si="39">B369+1</f>
        <v>93</v>
      </c>
      <c r="C373" s="13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</row>
    <row r="374" spans="2:18">
      <c r="B374" s="34"/>
      <c r="C374" s="13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</row>
    <row r="375" spans="2:18">
      <c r="B375" s="21"/>
      <c r="C375" s="46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</row>
    <row r="376" spans="2:18" ht="39.75">
      <c r="B376" s="26"/>
      <c r="C376" s="13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</row>
    <row r="377" spans="2:18" ht="58.5">
      <c r="B377" s="30">
        <f t="shared" ref="B377" si="40">B373+1</f>
        <v>94</v>
      </c>
      <c r="C377" s="13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</row>
    <row r="378" spans="2:18">
      <c r="B378" s="34"/>
      <c r="C378" s="13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</row>
    <row r="379" spans="2:18">
      <c r="B379" s="21"/>
      <c r="C379" s="46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</row>
    <row r="380" spans="2:18" ht="39.75">
      <c r="B380" s="26"/>
      <c r="C380" s="13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</row>
    <row r="381" spans="2:18" ht="58.5">
      <c r="B381" s="30">
        <f t="shared" ref="B381" si="41">B377+1</f>
        <v>95</v>
      </c>
      <c r="C381" s="13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</row>
    <row r="382" spans="2:18">
      <c r="B382" s="34"/>
      <c r="C382" s="13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</row>
    <row r="383" spans="2:18">
      <c r="B383" s="21"/>
      <c r="C383" s="46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</row>
    <row r="384" spans="2:18" ht="39.75">
      <c r="B384" s="26"/>
      <c r="C384" s="13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</row>
    <row r="385" spans="2:18" ht="58.5">
      <c r="B385" s="30">
        <f t="shared" ref="B385" si="42">B381+1</f>
        <v>96</v>
      </c>
      <c r="C385" s="13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</row>
    <row r="386" spans="2:18">
      <c r="B386" s="34"/>
      <c r="C386" s="13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</row>
    <row r="387" spans="2:18">
      <c r="B387" s="21"/>
      <c r="C387" s="46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</row>
    <row r="388" spans="2:18" ht="39.75">
      <c r="B388" s="26"/>
      <c r="C388" s="13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</row>
    <row r="389" spans="2:18" ht="58.5">
      <c r="B389" s="30">
        <f t="shared" ref="B389" si="43">B385+1</f>
        <v>97</v>
      </c>
      <c r="C389" s="13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2:18">
      <c r="B390" s="34"/>
      <c r="C390" s="13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</row>
    <row r="391" spans="2:18">
      <c r="B391" s="21"/>
      <c r="C391" s="46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</row>
    <row r="392" spans="2:18" ht="39.75">
      <c r="B392" s="26"/>
      <c r="C392" s="13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</row>
    <row r="393" spans="2:18" ht="58.5">
      <c r="B393" s="30">
        <f t="shared" ref="B393" si="44">B389+1</f>
        <v>98</v>
      </c>
      <c r="C393" s="13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</row>
    <row r="394" spans="2:18">
      <c r="B394" s="34"/>
      <c r="C394" s="13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</row>
    <row r="395" spans="2:18">
      <c r="B395" s="21"/>
      <c r="C395" s="46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</row>
    <row r="396" spans="2:18" ht="39.75">
      <c r="B396" s="26"/>
      <c r="C396" s="13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</row>
    <row r="397" spans="2:18" ht="58.5">
      <c r="B397" s="30">
        <f t="shared" ref="B397" si="45">B393+1</f>
        <v>99</v>
      </c>
      <c r="C397" s="13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</row>
    <row r="398" spans="2:18">
      <c r="B398" s="34"/>
      <c r="C398" s="13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</row>
    <row r="399" spans="2:18">
      <c r="B399" s="21"/>
      <c r="C399" s="46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</row>
    <row r="400" spans="2:18" ht="39.75">
      <c r="B400" s="26"/>
      <c r="C400" s="13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</row>
    <row r="401" spans="2:18" ht="58.5">
      <c r="B401" s="30">
        <f t="shared" ref="B401" si="46">B397+1</f>
        <v>100</v>
      </c>
      <c r="C401" s="13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</row>
    <row r="402" spans="2:18">
      <c r="B402" s="34"/>
      <c r="C402" s="13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</row>
    <row r="403" spans="2:18">
      <c r="B403" s="21"/>
      <c r="C403" s="46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</row>
    <row r="404" spans="2:18" ht="39.75">
      <c r="B404" s="26"/>
      <c r="C404" s="13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</row>
    <row r="405" spans="2:18" ht="58.5">
      <c r="B405" s="30">
        <f>B401+1</f>
        <v>101</v>
      </c>
      <c r="C405" s="13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</row>
    <row r="406" spans="2:18">
      <c r="B406" s="34"/>
      <c r="C406" s="13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</row>
    <row r="407" spans="2:18">
      <c r="B407" s="39"/>
      <c r="C407" s="40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</row>
    <row r="408" spans="2:18" ht="39.75">
      <c r="B408" s="26"/>
      <c r="C408" s="13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</row>
    <row r="409" spans="2:18" ht="58.5">
      <c r="B409" s="30">
        <f>B405+1</f>
        <v>102</v>
      </c>
      <c r="C409" s="13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</row>
    <row r="410" spans="2:18">
      <c r="B410" s="34"/>
      <c r="C410" s="13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</row>
    <row r="411" spans="2:18">
      <c r="B411" s="43"/>
      <c r="C411" s="4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</row>
    <row r="412" spans="2:18" ht="39.75">
      <c r="B412" s="26"/>
      <c r="C412" s="13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</row>
    <row r="413" spans="2:18" ht="58.5">
      <c r="B413" s="30">
        <f>B409+1</f>
        <v>103</v>
      </c>
      <c r="C413" s="13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2:18">
      <c r="B414" s="34"/>
      <c r="C414" s="13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</row>
    <row r="415" spans="2:18">
      <c r="B415" s="21"/>
      <c r="C415" s="46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</row>
    <row r="416" spans="2:18" ht="39.75">
      <c r="B416" s="26"/>
      <c r="C416" s="13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</row>
    <row r="417" spans="2:18" ht="58.5">
      <c r="B417" s="30">
        <f>B413+1</f>
        <v>104</v>
      </c>
      <c r="C417" s="13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</row>
    <row r="418" spans="2:18">
      <c r="B418" s="34"/>
      <c r="C418" s="13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</row>
    <row r="419" spans="2:18">
      <c r="B419" s="21"/>
      <c r="C419" s="46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</row>
    <row r="420" spans="2:18" ht="39.75">
      <c r="B420" s="26"/>
      <c r="C420" s="13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</row>
    <row r="421" spans="2:18" ht="58.5">
      <c r="B421" s="30">
        <f>B417+1</f>
        <v>105</v>
      </c>
      <c r="C421" s="13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</row>
    <row r="422" spans="2:18">
      <c r="B422" s="34"/>
      <c r="C422" s="13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</row>
    <row r="423" spans="2:18">
      <c r="B423" s="21"/>
      <c r="C423" s="46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</row>
    <row r="424" spans="2:18" ht="39.75">
      <c r="B424" s="26"/>
      <c r="C424" s="13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</row>
    <row r="425" spans="2:18" ht="58.5">
      <c r="B425" s="30">
        <f>B421+1</f>
        <v>106</v>
      </c>
      <c r="C425" s="13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</row>
    <row r="426" spans="2:18">
      <c r="B426" s="34"/>
      <c r="C426" s="13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</row>
    <row r="427" spans="2:18">
      <c r="B427" s="21"/>
      <c r="C427" s="46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</row>
    <row r="428" spans="2:18" ht="39.75">
      <c r="B428" s="26"/>
      <c r="C428" s="13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</row>
    <row r="429" spans="2:18" ht="58.5">
      <c r="B429" s="30">
        <f>B425+1</f>
        <v>107</v>
      </c>
      <c r="C429" s="13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</row>
    <row r="430" spans="2:18">
      <c r="B430" s="34"/>
      <c r="C430" s="13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</row>
    <row r="431" spans="2:18">
      <c r="B431" s="21"/>
      <c r="C431" s="46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</row>
    <row r="432" spans="2:18" ht="39.75">
      <c r="B432" s="26"/>
      <c r="C432" s="13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</row>
    <row r="433" spans="2:18" ht="58.5">
      <c r="B433" s="30">
        <f>B429+1</f>
        <v>108</v>
      </c>
      <c r="C433" s="13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</row>
    <row r="434" spans="2:18">
      <c r="B434" s="34"/>
      <c r="C434" s="13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</row>
    <row r="435" spans="2:18">
      <c r="B435" s="21"/>
      <c r="C435" s="46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</row>
    <row r="436" spans="2:18" ht="39.75">
      <c r="B436" s="26"/>
      <c r="C436" s="13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</row>
    <row r="437" spans="2:18" ht="58.5">
      <c r="B437" s="30">
        <f>B433+1</f>
        <v>109</v>
      </c>
      <c r="C437" s="13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2:18">
      <c r="B438" s="34"/>
      <c r="C438" s="13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</row>
    <row r="439" spans="2:18">
      <c r="B439" s="21"/>
      <c r="C439" s="46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</row>
    <row r="440" spans="2:18" ht="39.75">
      <c r="B440" s="26"/>
      <c r="C440" s="13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</row>
    <row r="441" spans="2:18" ht="58.5">
      <c r="B441" s="30">
        <f>B437+1</f>
        <v>110</v>
      </c>
      <c r="C441" s="13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</row>
    <row r="442" spans="2:18">
      <c r="B442" s="34"/>
      <c r="C442" s="13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</row>
    <row r="443" spans="2:18">
      <c r="B443" s="21"/>
      <c r="C443" s="46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</row>
    <row r="444" spans="2:18" ht="39.75">
      <c r="B444" s="26"/>
      <c r="C444" s="13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</row>
    <row r="445" spans="2:18" ht="58.5">
      <c r="B445" s="30">
        <f>B441+1</f>
        <v>111</v>
      </c>
      <c r="C445" s="13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</row>
    <row r="446" spans="2:18">
      <c r="B446" s="34"/>
      <c r="C446" s="13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</row>
    <row r="447" spans="2:18">
      <c r="B447" s="21"/>
      <c r="C447" s="46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</row>
    <row r="448" spans="2:18" ht="39.75">
      <c r="B448" s="26"/>
      <c r="C448" s="13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</row>
    <row r="449" spans="2:18" ht="58.5">
      <c r="B449" s="30">
        <f>B445+1</f>
        <v>112</v>
      </c>
      <c r="C449" s="13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</row>
    <row r="450" spans="2:18">
      <c r="B450" s="34"/>
      <c r="C450" s="13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</row>
    <row r="451" spans="2:18">
      <c r="B451" s="21"/>
      <c r="C451" s="46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</row>
    <row r="452" spans="2:18" ht="39.75">
      <c r="B452" s="26"/>
      <c r="C452" s="13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</row>
    <row r="453" spans="2:18" ht="58.5">
      <c r="B453" s="30">
        <f>B449+1</f>
        <v>113</v>
      </c>
      <c r="C453" s="13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</row>
    <row r="454" spans="2:18">
      <c r="B454" s="34"/>
      <c r="C454" s="13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</row>
    <row r="455" spans="2:18">
      <c r="B455" s="21"/>
      <c r="C455" s="46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</row>
    <row r="456" spans="2:18" ht="39.75">
      <c r="B456" s="26"/>
      <c r="C456" s="13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</row>
    <row r="457" spans="2:18" ht="58.5">
      <c r="B457" s="30">
        <f>B453+1</f>
        <v>114</v>
      </c>
      <c r="C457" s="13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</row>
    <row r="458" spans="2:18">
      <c r="B458" s="34"/>
      <c r="C458" s="13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</row>
    <row r="459" spans="2:18">
      <c r="B459" s="21"/>
      <c r="C459" s="46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</row>
    <row r="460" spans="2:18" ht="39.75">
      <c r="B460" s="26"/>
      <c r="C460" s="13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</row>
    <row r="461" spans="2:18" ht="58.5">
      <c r="B461" s="30">
        <f>B457+1</f>
        <v>115</v>
      </c>
      <c r="C461" s="13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2:18">
      <c r="B462" s="34"/>
      <c r="C462" s="13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</row>
    <row r="463" spans="2:18">
      <c r="B463" s="21"/>
      <c r="C463" s="46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</row>
    <row r="464" spans="2:18" ht="39.75">
      <c r="B464" s="26"/>
      <c r="C464" s="13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</row>
    <row r="465" spans="2:18" ht="58.5">
      <c r="B465" s="30">
        <f>B461+1</f>
        <v>116</v>
      </c>
      <c r="C465" s="13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</row>
    <row r="466" spans="2:18">
      <c r="B466" s="34"/>
      <c r="C466" s="13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</row>
    <row r="467" spans="2:18">
      <c r="B467" s="21"/>
      <c r="C467" s="46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</row>
    <row r="468" spans="2:18" ht="39.75">
      <c r="B468" s="26"/>
      <c r="C468" s="13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</row>
    <row r="469" spans="2:18" ht="58.5">
      <c r="B469" s="30">
        <f>B465+1</f>
        <v>117</v>
      </c>
      <c r="C469" s="13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</row>
    <row r="470" spans="2:18">
      <c r="B470" s="34"/>
      <c r="C470" s="13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</row>
    <row r="471" spans="2:18">
      <c r="B471" s="21"/>
      <c r="C471" s="46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</row>
    <row r="472" spans="2:18" ht="39.75">
      <c r="B472" s="26"/>
      <c r="C472" s="13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</row>
    <row r="473" spans="2:18" ht="58.5">
      <c r="B473" s="30">
        <f>B469+1</f>
        <v>118</v>
      </c>
      <c r="C473" s="13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</row>
    <row r="474" spans="2:18">
      <c r="B474" s="34"/>
      <c r="C474" s="13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</row>
    <row r="475" spans="2:18">
      <c r="B475" s="21"/>
      <c r="C475" s="46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</row>
    <row r="476" spans="2:18" ht="39.75">
      <c r="B476" s="26"/>
      <c r="C476" s="13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</row>
    <row r="477" spans="2:18" ht="58.5">
      <c r="B477" s="30">
        <f>B473+1</f>
        <v>119</v>
      </c>
      <c r="C477" s="13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</row>
    <row r="478" spans="2:18">
      <c r="B478" s="34"/>
      <c r="C478" s="13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</row>
    <row r="479" spans="2:18">
      <c r="B479" s="21"/>
      <c r="C479" s="46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</row>
    <row r="480" spans="2:18" ht="39.75">
      <c r="B480" s="26"/>
      <c r="C480" s="13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</row>
    <row r="481" spans="2:18" ht="58.5">
      <c r="B481" s="30">
        <f>B477+1</f>
        <v>120</v>
      </c>
      <c r="C481" s="13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</row>
    <row r="482" spans="2:18">
      <c r="B482" s="34"/>
      <c r="C482" s="13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</row>
    <row r="483" spans="2:18">
      <c r="B483" s="21"/>
      <c r="C483" s="46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</row>
    <row r="484" spans="2:18" ht="39.75">
      <c r="B484" s="26"/>
      <c r="C484" s="13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</row>
    <row r="485" spans="2:18" ht="58.5">
      <c r="B485" s="30">
        <f>B481+1</f>
        <v>121</v>
      </c>
      <c r="C485" s="13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2:18">
      <c r="B486" s="34"/>
      <c r="C486" s="13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</row>
    <row r="487" spans="2:18">
      <c r="B487" s="21"/>
      <c r="C487" s="46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</row>
    <row r="488" spans="2:18" ht="39.75">
      <c r="B488" s="26"/>
      <c r="C488" s="13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</row>
    <row r="489" spans="2:18" ht="58.5">
      <c r="B489" s="30">
        <f>B485+1</f>
        <v>122</v>
      </c>
      <c r="C489" s="13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</row>
    <row r="490" spans="2:18">
      <c r="B490" s="34"/>
      <c r="C490" s="13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</row>
    <row r="491" spans="2:18">
      <c r="B491" s="21"/>
      <c r="C491" s="46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</row>
    <row r="492" spans="2:18" ht="39.75">
      <c r="B492" s="26"/>
      <c r="C492" s="13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</row>
    <row r="493" spans="2:18" ht="58.5">
      <c r="B493" s="30">
        <f>B489+1</f>
        <v>123</v>
      </c>
      <c r="C493" s="13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</row>
    <row r="494" spans="2:18">
      <c r="B494" s="34"/>
      <c r="C494" s="13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</row>
    <row r="495" spans="2:18">
      <c r="B495" s="21"/>
      <c r="C495" s="46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</row>
    <row r="496" spans="2:18" ht="39.75">
      <c r="B496" s="26"/>
      <c r="C496" s="13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</row>
    <row r="497" spans="2:18" ht="58.5">
      <c r="B497" s="30">
        <f>B493+1</f>
        <v>124</v>
      </c>
      <c r="C497" s="13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</row>
    <row r="498" spans="2:18">
      <c r="B498" s="34"/>
      <c r="C498" s="13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</row>
    <row r="499" spans="2:18">
      <c r="B499" s="21"/>
      <c r="C499" s="46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</row>
    <row r="500" spans="2:18" ht="39.75">
      <c r="B500" s="26"/>
      <c r="C500" s="13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</row>
    <row r="501" spans="2:18" ht="58.5">
      <c r="B501" s="30">
        <f>B497+1</f>
        <v>125</v>
      </c>
      <c r="C501" s="13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</row>
    <row r="502" spans="2:18">
      <c r="B502" s="34"/>
      <c r="C502" s="13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</row>
    <row r="503" spans="2:18">
      <c r="B503" s="21"/>
      <c r="C503" s="46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</row>
    <row r="504" spans="2:18" ht="39.75">
      <c r="B504" s="26"/>
      <c r="C504" s="13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</row>
    <row r="505" spans="2:18" ht="58.5">
      <c r="B505" s="30">
        <f>B501+1</f>
        <v>126</v>
      </c>
      <c r="C505" s="13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</row>
    <row r="506" spans="2:18">
      <c r="B506" s="34"/>
      <c r="C506" s="13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</row>
    <row r="507" spans="2:18">
      <c r="B507" s="21"/>
      <c r="C507" s="46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</row>
    <row r="508" spans="2:18" ht="39.75">
      <c r="B508" s="26"/>
      <c r="C508" s="13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</row>
    <row r="509" spans="2:18" ht="58.5">
      <c r="B509" s="30">
        <f>B505+1</f>
        <v>127</v>
      </c>
      <c r="C509" s="13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2:18">
      <c r="B510" s="34"/>
      <c r="C510" s="13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</row>
    <row r="511" spans="2:18">
      <c r="B511" s="21"/>
      <c r="C511" s="46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</row>
    <row r="512" spans="2:18" ht="39.75">
      <c r="B512" s="26"/>
      <c r="C512" s="13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</row>
    <row r="513" spans="2:18" ht="58.5">
      <c r="B513" s="30">
        <f t="shared" ref="B513" si="47">B509+1</f>
        <v>128</v>
      </c>
      <c r="C513" s="13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</row>
    <row r="514" spans="2:18">
      <c r="B514" s="34"/>
      <c r="C514" s="13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</row>
    <row r="515" spans="2:18">
      <c r="B515" s="21"/>
      <c r="C515" s="46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</row>
    <row r="516" spans="2:18" ht="39.75">
      <c r="B516" s="26"/>
      <c r="C516" s="13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</row>
    <row r="517" spans="2:18" ht="58.5">
      <c r="B517" s="30">
        <f t="shared" ref="B517" si="48">B513+1</f>
        <v>129</v>
      </c>
      <c r="C517" s="13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</row>
    <row r="518" spans="2:18">
      <c r="B518" s="34"/>
      <c r="C518" s="13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</row>
    <row r="519" spans="2:18">
      <c r="B519" s="21"/>
      <c r="C519" s="46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</row>
    <row r="520" spans="2:18" ht="39.75">
      <c r="B520" s="26"/>
      <c r="C520" s="13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</row>
    <row r="521" spans="2:18" ht="58.5">
      <c r="B521" s="30">
        <f t="shared" ref="B521" si="49">B517+1</f>
        <v>130</v>
      </c>
      <c r="C521" s="13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</row>
    <row r="522" spans="2:18">
      <c r="B522" s="34"/>
      <c r="C522" s="13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</row>
    <row r="523" spans="2:18">
      <c r="B523" s="21"/>
      <c r="C523" s="46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</row>
    <row r="524" spans="2:18" ht="39.75">
      <c r="B524" s="26"/>
      <c r="C524" s="13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</row>
    <row r="525" spans="2:18" ht="58.5">
      <c r="B525" s="30">
        <f t="shared" ref="B525" si="50">B521+1</f>
        <v>131</v>
      </c>
      <c r="C525" s="13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</row>
    <row r="526" spans="2:18">
      <c r="B526" s="34"/>
      <c r="C526" s="13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</row>
    <row r="527" spans="2:18">
      <c r="B527" s="21"/>
      <c r="C527" s="46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</row>
    <row r="528" spans="2:18" ht="39.75">
      <c r="B528" s="26"/>
      <c r="C528" s="13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</row>
    <row r="529" spans="2:18" ht="58.5">
      <c r="B529" s="30">
        <f t="shared" ref="B529" si="51">B525+1</f>
        <v>132</v>
      </c>
      <c r="C529" s="13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</row>
    <row r="530" spans="2:18">
      <c r="B530" s="34"/>
      <c r="C530" s="13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</row>
    <row r="531" spans="2:18">
      <c r="B531" s="21"/>
      <c r="C531" s="46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</row>
    <row r="532" spans="2:18" ht="39.75">
      <c r="B532" s="26"/>
      <c r="C532" s="13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</row>
    <row r="533" spans="2:18" ht="58.5">
      <c r="B533" s="30">
        <f t="shared" ref="B533" si="52">B529+1</f>
        <v>133</v>
      </c>
      <c r="C533" s="13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2:18">
      <c r="B534" s="34"/>
      <c r="C534" s="13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</row>
    <row r="535" spans="2:18">
      <c r="B535" s="21"/>
      <c r="C535" s="46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</row>
    <row r="536" spans="2:18" ht="39.75">
      <c r="B536" s="26"/>
      <c r="C536" s="13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</row>
    <row r="537" spans="2:18" ht="58.5">
      <c r="B537" s="30">
        <f t="shared" ref="B537" si="53">B533+1</f>
        <v>134</v>
      </c>
      <c r="C537" s="13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</row>
    <row r="538" spans="2:18">
      <c r="B538" s="34"/>
      <c r="C538" s="13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</row>
    <row r="539" spans="2:18">
      <c r="B539" s="21"/>
      <c r="C539" s="46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</row>
    <row r="540" spans="2:18" ht="39.75">
      <c r="B540" s="26"/>
      <c r="C540" s="13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</row>
    <row r="541" spans="2:18" ht="58.5">
      <c r="B541" s="30">
        <f t="shared" ref="B541" si="54">B537+1</f>
        <v>135</v>
      </c>
      <c r="C541" s="13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</row>
    <row r="542" spans="2:18">
      <c r="B542" s="34"/>
      <c r="C542" s="13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</row>
    <row r="543" spans="2:18">
      <c r="B543" s="21"/>
      <c r="C543" s="46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</row>
    <row r="544" spans="2:18" ht="39.75">
      <c r="B544" s="26"/>
      <c r="C544" s="13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</row>
    <row r="545" spans="2:18" ht="58.5">
      <c r="B545" s="30">
        <f t="shared" ref="B545" si="55">B541+1</f>
        <v>136</v>
      </c>
      <c r="C545" s="13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</row>
    <row r="546" spans="2:18">
      <c r="B546" s="34"/>
      <c r="C546" s="13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</row>
    <row r="547" spans="2:18">
      <c r="B547" s="21"/>
      <c r="C547" s="46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</row>
    <row r="548" spans="2:18" ht="39.75">
      <c r="B548" s="26"/>
      <c r="C548" s="13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</row>
    <row r="549" spans="2:18" ht="58.5">
      <c r="B549" s="30">
        <f t="shared" ref="B549" si="56">B545+1</f>
        <v>137</v>
      </c>
      <c r="C549" s="13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</row>
    <row r="550" spans="2:18">
      <c r="B550" s="34"/>
      <c r="C550" s="13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</row>
    <row r="551" spans="2:18">
      <c r="B551" s="21"/>
      <c r="C551" s="46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</row>
    <row r="552" spans="2:18" ht="39.75">
      <c r="B552" s="26"/>
      <c r="C552" s="13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</row>
    <row r="553" spans="2:18" ht="58.5">
      <c r="B553" s="30">
        <f t="shared" ref="B553" si="57">B549+1</f>
        <v>138</v>
      </c>
      <c r="C553" s="13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</row>
    <row r="554" spans="2:18">
      <c r="B554" s="34"/>
      <c r="C554" s="13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</row>
    <row r="555" spans="2:18">
      <c r="B555" s="21"/>
      <c r="C555" s="46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</row>
    <row r="556" spans="2:18" ht="39.75">
      <c r="B556" s="26"/>
      <c r="C556" s="13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</row>
    <row r="557" spans="2:18" ht="58.5">
      <c r="B557" s="30">
        <f t="shared" ref="B557" si="58">B553+1</f>
        <v>139</v>
      </c>
      <c r="C557" s="13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2:18">
      <c r="B558" s="34"/>
      <c r="C558" s="13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</row>
    <row r="559" spans="2:18">
      <c r="B559" s="21"/>
      <c r="C559" s="46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</row>
    <row r="560" spans="2:18" ht="39.75">
      <c r="B560" s="26"/>
      <c r="C560" s="13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</row>
    <row r="561" spans="2:18" ht="58.5">
      <c r="B561" s="30">
        <f t="shared" ref="B561" si="59">B557+1</f>
        <v>140</v>
      </c>
      <c r="C561" s="13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</row>
    <row r="562" spans="2:18">
      <c r="B562" s="34"/>
      <c r="C562" s="13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</row>
    <row r="563" spans="2:18">
      <c r="B563" s="21"/>
      <c r="C563" s="46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</row>
    <row r="564" spans="2:18" ht="39.75">
      <c r="B564" s="26"/>
      <c r="C564" s="13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</row>
    <row r="565" spans="2:18" ht="58.5">
      <c r="B565" s="30">
        <f t="shared" ref="B565" si="60">B561+1</f>
        <v>141</v>
      </c>
      <c r="C565" s="13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</row>
    <row r="566" spans="2:18">
      <c r="B566" s="34"/>
      <c r="C566" s="13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</row>
    <row r="567" spans="2:18">
      <c r="B567" s="21"/>
      <c r="C567" s="46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</row>
    <row r="568" spans="2:18" ht="39.75">
      <c r="B568" s="26"/>
      <c r="C568" s="13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</row>
    <row r="569" spans="2:18" ht="58.5">
      <c r="B569" s="30">
        <f t="shared" ref="B569" si="61">B565+1</f>
        <v>142</v>
      </c>
      <c r="C569" s="13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</row>
    <row r="570" spans="2:18">
      <c r="B570" s="34"/>
      <c r="C570" s="13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</row>
    <row r="571" spans="2:18">
      <c r="B571" s="21"/>
      <c r="C571" s="46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</row>
    <row r="572" spans="2:18" ht="39.75">
      <c r="B572" s="26"/>
      <c r="C572" s="13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</row>
    <row r="573" spans="2:18" ht="58.5">
      <c r="B573" s="30">
        <f t="shared" ref="B573" si="62">B569+1</f>
        <v>143</v>
      </c>
      <c r="C573" s="13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</row>
    <row r="574" spans="2:18">
      <c r="B574" s="34"/>
      <c r="C574" s="13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</row>
    <row r="575" spans="2:18">
      <c r="B575" s="21"/>
      <c r="C575" s="46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</row>
    <row r="576" spans="2:18" ht="39.75">
      <c r="B576" s="26"/>
      <c r="C576" s="13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</row>
    <row r="577" spans="2:18" ht="58.5">
      <c r="B577" s="30">
        <f t="shared" ref="B577" si="63">B573+1</f>
        <v>144</v>
      </c>
      <c r="C577" s="13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</row>
    <row r="578" spans="2:18">
      <c r="B578" s="34"/>
      <c r="C578" s="13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</row>
    <row r="579" spans="2:18">
      <c r="B579" s="21"/>
      <c r="C579" s="46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</row>
    <row r="580" spans="2:18" ht="39.75">
      <c r="B580" s="26"/>
      <c r="C580" s="13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</row>
    <row r="581" spans="2:18" ht="58.5">
      <c r="B581" s="30">
        <f t="shared" ref="B581" si="64">B577+1</f>
        <v>145</v>
      </c>
      <c r="C581" s="13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2:18">
      <c r="B582" s="34"/>
      <c r="C582" s="13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</row>
    <row r="583" spans="2:18">
      <c r="B583" s="21"/>
      <c r="C583" s="46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</row>
    <row r="584" spans="2:18" ht="39.75">
      <c r="B584" s="26"/>
      <c r="C584" s="13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</row>
    <row r="585" spans="2:18" ht="58.5">
      <c r="B585" s="30">
        <f t="shared" ref="B585" si="65">B581+1</f>
        <v>146</v>
      </c>
      <c r="C585" s="13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</row>
    <row r="586" spans="2:18">
      <c r="B586" s="34"/>
      <c r="C586" s="13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</row>
    <row r="587" spans="2:18">
      <c r="B587" s="21"/>
      <c r="C587" s="46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</row>
    <row r="588" spans="2:18" ht="39.75">
      <c r="B588" s="26"/>
      <c r="C588" s="13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</row>
    <row r="589" spans="2:18" ht="58.5">
      <c r="B589" s="30">
        <f t="shared" ref="B589" si="66">B585+1</f>
        <v>147</v>
      </c>
      <c r="C589" s="13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</row>
    <row r="590" spans="2:18">
      <c r="B590" s="34"/>
      <c r="C590" s="13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</row>
    <row r="591" spans="2:18">
      <c r="B591" s="21"/>
      <c r="C591" s="46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</row>
    <row r="592" spans="2:18" ht="39.75">
      <c r="B592" s="26"/>
      <c r="C592" s="13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</row>
    <row r="593" spans="2:18" ht="58.5">
      <c r="B593" s="30">
        <f t="shared" ref="B593" si="67">B589+1</f>
        <v>148</v>
      </c>
      <c r="C593" s="13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</row>
    <row r="594" spans="2:18">
      <c r="B594" s="34"/>
      <c r="C594" s="13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</row>
    <row r="595" spans="2:18">
      <c r="B595" s="21"/>
      <c r="C595" s="46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</row>
    <row r="596" spans="2:18" ht="39.75">
      <c r="B596" s="26"/>
      <c r="C596" s="13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</row>
    <row r="597" spans="2:18" ht="58.5">
      <c r="B597" s="30">
        <f t="shared" ref="B597" si="68">B593+1</f>
        <v>149</v>
      </c>
      <c r="C597" s="13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</row>
    <row r="598" spans="2:18">
      <c r="B598" s="34"/>
      <c r="C598" s="13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</row>
    <row r="599" spans="2:18">
      <c r="B599" s="21"/>
      <c r="C599" s="46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</row>
    <row r="600" spans="2:18" ht="39.75">
      <c r="B600" s="26"/>
      <c r="C600" s="13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</row>
    <row r="601" spans="2:18" ht="58.5">
      <c r="B601" s="30">
        <f t="shared" ref="B601" si="69">B597+1</f>
        <v>150</v>
      </c>
      <c r="C601" s="13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</row>
    <row r="602" spans="2:18">
      <c r="B602" s="34"/>
      <c r="C602" s="13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</row>
    <row r="603" spans="2:18">
      <c r="B603" s="21"/>
      <c r="C603" s="46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</row>
    <row r="604" spans="2:18" ht="39.75">
      <c r="B604" s="26"/>
      <c r="C604" s="13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</row>
    <row r="605" spans="2:18" ht="58.5">
      <c r="B605" s="30">
        <f>B601+1</f>
        <v>151</v>
      </c>
      <c r="C605" s="13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2:18">
      <c r="B606" s="34"/>
      <c r="C606" s="13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</row>
    <row r="607" spans="2:18">
      <c r="B607" s="39"/>
      <c r="C607" s="40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</row>
    <row r="608" spans="2:18" ht="39.75">
      <c r="B608" s="26"/>
      <c r="C608" s="13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</row>
    <row r="609" spans="2:18" ht="58.5">
      <c r="B609" s="30">
        <f>B605+1</f>
        <v>152</v>
      </c>
      <c r="C609" s="13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</row>
    <row r="610" spans="2:18">
      <c r="B610" s="34"/>
      <c r="C610" s="13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</row>
    <row r="611" spans="2:18">
      <c r="B611" s="43"/>
      <c r="C611" s="4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</row>
    <row r="612" spans="2:18" ht="39.75">
      <c r="B612" s="26"/>
      <c r="C612" s="13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</row>
    <row r="613" spans="2:18" ht="58.5">
      <c r="B613" s="30">
        <f>B609+1</f>
        <v>153</v>
      </c>
      <c r="C613" s="13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</row>
    <row r="614" spans="2:18">
      <c r="B614" s="34"/>
      <c r="C614" s="13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</row>
    <row r="615" spans="2:18">
      <c r="B615" s="21"/>
      <c r="C615" s="46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</row>
    <row r="616" spans="2:18" ht="39.75">
      <c r="B616" s="26"/>
      <c r="C616" s="13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</row>
    <row r="617" spans="2:18" ht="58.5">
      <c r="B617" s="30">
        <f>B613+1</f>
        <v>154</v>
      </c>
      <c r="C617" s="13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</row>
    <row r="618" spans="2:18">
      <c r="B618" s="34"/>
      <c r="C618" s="13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</row>
    <row r="619" spans="2:18">
      <c r="B619" s="21"/>
      <c r="C619" s="46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</row>
    <row r="620" spans="2:18" ht="39.75">
      <c r="B620" s="26"/>
      <c r="C620" s="13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</row>
    <row r="621" spans="2:18" ht="58.5">
      <c r="B621" s="30">
        <f>B617+1</f>
        <v>155</v>
      </c>
      <c r="C621" s="13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</row>
    <row r="622" spans="2:18">
      <c r="B622" s="34"/>
      <c r="C622" s="13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</row>
    <row r="623" spans="2:18">
      <c r="B623" s="21"/>
      <c r="C623" s="46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</row>
    <row r="624" spans="2:18" ht="39.75">
      <c r="B624" s="26"/>
      <c r="C624" s="13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</row>
    <row r="625" spans="2:18" ht="58.5">
      <c r="B625" s="30">
        <f>B621+1</f>
        <v>156</v>
      </c>
      <c r="C625" s="13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</row>
    <row r="626" spans="2:18">
      <c r="B626" s="34"/>
      <c r="C626" s="13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</row>
    <row r="627" spans="2:18">
      <c r="B627" s="21"/>
      <c r="C627" s="46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</row>
    <row r="628" spans="2:18" ht="39.75">
      <c r="B628" s="26"/>
      <c r="C628" s="13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</row>
    <row r="629" spans="2:18" ht="58.5">
      <c r="B629" s="30">
        <f>B625+1</f>
        <v>157</v>
      </c>
      <c r="C629" s="13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2:18">
      <c r="B630" s="34"/>
      <c r="C630" s="13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</row>
    <row r="631" spans="2:18">
      <c r="B631" s="21"/>
      <c r="C631" s="46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</row>
    <row r="632" spans="2:18" ht="39.75">
      <c r="B632" s="26"/>
      <c r="C632" s="13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</row>
    <row r="633" spans="2:18" ht="58.5">
      <c r="B633" s="30">
        <f>B629+1</f>
        <v>158</v>
      </c>
      <c r="C633" s="13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</row>
    <row r="634" spans="2:18">
      <c r="B634" s="34"/>
      <c r="C634" s="13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</row>
    <row r="635" spans="2:18">
      <c r="B635" s="21"/>
      <c r="C635" s="46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</row>
    <row r="636" spans="2:18" ht="39.75">
      <c r="B636" s="26"/>
      <c r="C636" s="13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</row>
    <row r="637" spans="2:18" ht="58.5">
      <c r="B637" s="30">
        <f>B633+1</f>
        <v>159</v>
      </c>
      <c r="C637" s="13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</row>
    <row r="638" spans="2:18">
      <c r="B638" s="34"/>
      <c r="C638" s="13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</row>
    <row r="639" spans="2:18">
      <c r="B639" s="21"/>
      <c r="C639" s="46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</row>
    <row r="640" spans="2:18" ht="39.75">
      <c r="B640" s="26"/>
      <c r="C640" s="13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</row>
    <row r="641" spans="2:18" ht="58.5">
      <c r="B641" s="30">
        <f>B637+1</f>
        <v>160</v>
      </c>
      <c r="C641" s="13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</row>
    <row r="642" spans="2:18">
      <c r="B642" s="34"/>
      <c r="C642" s="13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</row>
    <row r="643" spans="2:18">
      <c r="B643" s="21"/>
      <c r="C643" s="46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</row>
    <row r="644" spans="2:18" ht="39.75">
      <c r="B644" s="26"/>
      <c r="C644" s="13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</row>
    <row r="645" spans="2:18" ht="58.5">
      <c r="B645" s="30">
        <f>B641+1</f>
        <v>161</v>
      </c>
      <c r="C645" s="13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</row>
    <row r="646" spans="2:18">
      <c r="B646" s="34"/>
      <c r="C646" s="13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</row>
    <row r="647" spans="2:18">
      <c r="B647" s="21"/>
      <c r="C647" s="46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</row>
    <row r="648" spans="2:18" ht="39.75">
      <c r="B648" s="26"/>
      <c r="C648" s="13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</row>
    <row r="649" spans="2:18" ht="58.5">
      <c r="B649" s="30">
        <f>B645+1</f>
        <v>162</v>
      </c>
      <c r="C649" s="13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</row>
    <row r="650" spans="2:18">
      <c r="B650" s="34"/>
      <c r="C650" s="13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</row>
    <row r="651" spans="2:18">
      <c r="B651" s="21"/>
      <c r="C651" s="46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</row>
    <row r="652" spans="2:18" ht="39.75">
      <c r="B652" s="26"/>
      <c r="C652" s="13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</row>
    <row r="653" spans="2:18" ht="58.5">
      <c r="B653" s="30">
        <f>B649+1</f>
        <v>163</v>
      </c>
      <c r="C653" s="13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2:18">
      <c r="B654" s="34"/>
      <c r="C654" s="13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</row>
    <row r="655" spans="2:18">
      <c r="B655" s="21"/>
      <c r="C655" s="46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</row>
    <row r="656" spans="2:18" ht="39.75">
      <c r="B656" s="26"/>
      <c r="C656" s="13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</row>
    <row r="657" spans="2:18" ht="58.5">
      <c r="B657" s="30">
        <f>B653+1</f>
        <v>164</v>
      </c>
      <c r="C657" s="13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</row>
    <row r="658" spans="2:18">
      <c r="B658" s="34"/>
      <c r="C658" s="13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</row>
    <row r="659" spans="2:18">
      <c r="B659" s="21"/>
      <c r="C659" s="46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</row>
    <row r="660" spans="2:18" ht="39.75">
      <c r="B660" s="26"/>
      <c r="C660" s="13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</row>
    <row r="661" spans="2:18" ht="58.5">
      <c r="B661" s="30">
        <f>B657+1</f>
        <v>165</v>
      </c>
      <c r="C661" s="13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</row>
    <row r="662" spans="2:18">
      <c r="B662" s="34"/>
      <c r="C662" s="13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</row>
    <row r="663" spans="2:18">
      <c r="B663" s="21"/>
      <c r="C663" s="46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</row>
    <row r="664" spans="2:18" ht="39.75">
      <c r="B664" s="26"/>
      <c r="C664" s="13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</row>
    <row r="665" spans="2:18" ht="58.5">
      <c r="B665" s="30">
        <f>B661+1</f>
        <v>166</v>
      </c>
      <c r="C665" s="13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</row>
    <row r="666" spans="2:18">
      <c r="B666" s="34"/>
      <c r="C666" s="13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</row>
    <row r="667" spans="2:18">
      <c r="B667" s="21"/>
      <c r="C667" s="46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</row>
    <row r="668" spans="2:18" ht="39.75">
      <c r="B668" s="26"/>
      <c r="C668" s="13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</row>
    <row r="669" spans="2:18" ht="58.5">
      <c r="B669" s="30">
        <f>B665+1</f>
        <v>167</v>
      </c>
      <c r="C669" s="13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</row>
    <row r="670" spans="2:18">
      <c r="B670" s="34"/>
      <c r="C670" s="13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</row>
    <row r="671" spans="2:18">
      <c r="B671" s="21"/>
      <c r="C671" s="46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</row>
    <row r="672" spans="2:18" ht="39.75">
      <c r="B672" s="26"/>
      <c r="C672" s="13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</row>
    <row r="673" spans="2:18" ht="58.5">
      <c r="B673" s="30">
        <f>B669+1</f>
        <v>168</v>
      </c>
      <c r="C673" s="13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</row>
    <row r="674" spans="2:18">
      <c r="B674" s="34"/>
      <c r="C674" s="13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</row>
    <row r="675" spans="2:18">
      <c r="B675" s="21"/>
      <c r="C675" s="46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</row>
    <row r="676" spans="2:18" ht="39.75">
      <c r="B676" s="26"/>
      <c r="C676" s="13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</row>
    <row r="677" spans="2:18" ht="58.5">
      <c r="B677" s="30">
        <f>B673+1</f>
        <v>169</v>
      </c>
      <c r="C677" s="13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2:18">
      <c r="B678" s="34"/>
      <c r="C678" s="13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</row>
    <row r="679" spans="2:18">
      <c r="B679" s="21"/>
      <c r="C679" s="46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</row>
    <row r="680" spans="2:18" ht="39.75">
      <c r="B680" s="26"/>
      <c r="C680" s="13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</row>
    <row r="681" spans="2:18" ht="58.5">
      <c r="B681" s="30">
        <f>B677+1</f>
        <v>170</v>
      </c>
      <c r="C681" s="13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</row>
    <row r="682" spans="2:18">
      <c r="B682" s="34"/>
      <c r="C682" s="13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</row>
    <row r="683" spans="2:18">
      <c r="B683" s="21"/>
      <c r="C683" s="46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</row>
    <row r="684" spans="2:18" ht="39.75">
      <c r="B684" s="26"/>
      <c r="C684" s="13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</row>
    <row r="685" spans="2:18" ht="58.5">
      <c r="B685" s="30">
        <f>B681+1</f>
        <v>171</v>
      </c>
      <c r="C685" s="13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</row>
    <row r="686" spans="2:18">
      <c r="B686" s="34"/>
      <c r="C686" s="13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</row>
    <row r="687" spans="2:18">
      <c r="B687" s="21"/>
      <c r="C687" s="46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</row>
    <row r="688" spans="2:18" ht="39.75">
      <c r="B688" s="26"/>
      <c r="C688" s="13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</row>
    <row r="689" spans="2:18" ht="58.5">
      <c r="B689" s="30">
        <f>B685+1</f>
        <v>172</v>
      </c>
      <c r="C689" s="13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</row>
    <row r="690" spans="2:18">
      <c r="B690" s="34"/>
      <c r="C690" s="13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</row>
    <row r="691" spans="2:18">
      <c r="B691" s="21"/>
      <c r="C691" s="46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</row>
    <row r="692" spans="2:18" ht="39.75">
      <c r="B692" s="26"/>
      <c r="C692" s="13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</row>
    <row r="693" spans="2:18" ht="58.5">
      <c r="B693" s="30">
        <f>B689+1</f>
        <v>173</v>
      </c>
      <c r="C693" s="13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</row>
    <row r="694" spans="2:18">
      <c r="B694" s="34"/>
      <c r="C694" s="13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</row>
    <row r="695" spans="2:18">
      <c r="B695" s="21"/>
      <c r="C695" s="46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</row>
    <row r="696" spans="2:18" ht="39.75">
      <c r="B696" s="26"/>
      <c r="C696" s="13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</row>
    <row r="697" spans="2:18" ht="58.5">
      <c r="B697" s="30">
        <f>B693+1</f>
        <v>174</v>
      </c>
      <c r="C697" s="13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</row>
    <row r="698" spans="2:18">
      <c r="B698" s="34"/>
      <c r="C698" s="13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</row>
    <row r="699" spans="2:18">
      <c r="B699" s="21"/>
      <c r="C699" s="46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</row>
    <row r="700" spans="2:18" ht="39.75">
      <c r="B700" s="26"/>
      <c r="C700" s="13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</row>
    <row r="701" spans="2:18" ht="58.5">
      <c r="B701" s="30">
        <f>B697+1</f>
        <v>175</v>
      </c>
      <c r="C701" s="13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2:18">
      <c r="B702" s="34"/>
      <c r="C702" s="13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</row>
    <row r="703" spans="2:18">
      <c r="B703" s="21"/>
      <c r="C703" s="46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</row>
    <row r="704" spans="2:18" ht="39.75">
      <c r="B704" s="26"/>
      <c r="C704" s="13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</row>
    <row r="705" spans="2:18" ht="58.5">
      <c r="B705" s="30">
        <f>B701+1</f>
        <v>176</v>
      </c>
      <c r="C705" s="13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</row>
    <row r="706" spans="2:18">
      <c r="B706" s="34"/>
      <c r="C706" s="13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</row>
    <row r="707" spans="2:18">
      <c r="B707" s="21"/>
      <c r="C707" s="46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</row>
    <row r="708" spans="2:18" ht="39.75">
      <c r="B708" s="26"/>
      <c r="C708" s="13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</row>
    <row r="709" spans="2:18" ht="58.5">
      <c r="B709" s="30">
        <f>B705+1</f>
        <v>177</v>
      </c>
      <c r="C709" s="13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</row>
    <row r="710" spans="2:18">
      <c r="B710" s="34"/>
      <c r="C710" s="13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</row>
    <row r="711" spans="2:18">
      <c r="B711" s="21"/>
      <c r="C711" s="46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</row>
    <row r="712" spans="2:18" ht="39.75">
      <c r="B712" s="26"/>
      <c r="C712" s="13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</row>
    <row r="713" spans="2:18" ht="58.5">
      <c r="B713" s="30">
        <f t="shared" ref="B713" si="70">B709+1</f>
        <v>178</v>
      </c>
      <c r="C713" s="13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</row>
    <row r="714" spans="2:18">
      <c r="B714" s="34"/>
      <c r="C714" s="13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</row>
    <row r="715" spans="2:18">
      <c r="B715" s="21"/>
      <c r="C715" s="46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</row>
    <row r="716" spans="2:18" ht="39.75">
      <c r="B716" s="26"/>
      <c r="C716" s="13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</row>
    <row r="717" spans="2:18" ht="58.5">
      <c r="B717" s="30">
        <f t="shared" ref="B717" si="71">B713+1</f>
        <v>179</v>
      </c>
      <c r="C717" s="13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</row>
    <row r="718" spans="2:18">
      <c r="B718" s="34"/>
      <c r="C718" s="13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</row>
    <row r="719" spans="2:18">
      <c r="B719" s="21"/>
      <c r="C719" s="46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</row>
    <row r="720" spans="2:18" ht="39.75">
      <c r="B720" s="26"/>
      <c r="C720" s="13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</row>
    <row r="721" spans="2:18" ht="58.5">
      <c r="B721" s="30">
        <f t="shared" ref="B721" si="72">B717+1</f>
        <v>180</v>
      </c>
      <c r="C721" s="13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</row>
    <row r="722" spans="2:18">
      <c r="B722" s="34"/>
      <c r="C722" s="13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</row>
    <row r="723" spans="2:18">
      <c r="B723" s="21"/>
      <c r="C723" s="46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</row>
    <row r="724" spans="2:18" ht="39.75">
      <c r="B724" s="26"/>
      <c r="C724" s="13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</row>
    <row r="725" spans="2:18" ht="58.5">
      <c r="B725" s="30">
        <f t="shared" ref="B725" si="73">B721+1</f>
        <v>181</v>
      </c>
      <c r="C725" s="13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2:18">
      <c r="B726" s="34"/>
      <c r="C726" s="13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</row>
    <row r="727" spans="2:18">
      <c r="B727" s="21"/>
      <c r="C727" s="46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</row>
    <row r="728" spans="2:18" ht="39.75">
      <c r="B728" s="26"/>
      <c r="C728" s="13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</row>
    <row r="729" spans="2:18" ht="58.5">
      <c r="B729" s="30">
        <f t="shared" ref="B729" si="74">B725+1</f>
        <v>182</v>
      </c>
      <c r="C729" s="13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</row>
    <row r="730" spans="2:18">
      <c r="B730" s="34"/>
      <c r="C730" s="13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</row>
    <row r="731" spans="2:18">
      <c r="B731" s="21"/>
      <c r="C731" s="46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</row>
    <row r="732" spans="2:18" ht="39.75">
      <c r="B732" s="26"/>
      <c r="C732" s="13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</row>
    <row r="733" spans="2:18" ht="58.5">
      <c r="B733" s="30">
        <f t="shared" ref="B733" si="75">B729+1</f>
        <v>183</v>
      </c>
      <c r="C733" s="13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</row>
    <row r="734" spans="2:18">
      <c r="B734" s="34"/>
      <c r="C734" s="13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</row>
    <row r="735" spans="2:18">
      <c r="B735" s="21"/>
      <c r="C735" s="46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</row>
    <row r="736" spans="2:18" ht="39.75">
      <c r="B736" s="26"/>
      <c r="C736" s="13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</row>
    <row r="737" spans="2:18" ht="58.5">
      <c r="B737" s="30">
        <f t="shared" ref="B737" si="76">B733+1</f>
        <v>184</v>
      </c>
      <c r="C737" s="13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</row>
    <row r="738" spans="2:18">
      <c r="B738" s="34"/>
      <c r="C738" s="13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</row>
    <row r="739" spans="2:18">
      <c r="B739" s="21"/>
      <c r="C739" s="46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</row>
    <row r="740" spans="2:18" ht="39.75">
      <c r="B740" s="26"/>
      <c r="C740" s="13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</row>
    <row r="741" spans="2:18" ht="58.5">
      <c r="B741" s="30">
        <f t="shared" ref="B741" si="77">B737+1</f>
        <v>185</v>
      </c>
      <c r="C741" s="13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</row>
    <row r="742" spans="2:18">
      <c r="B742" s="34"/>
      <c r="C742" s="13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</row>
    <row r="743" spans="2:18">
      <c r="B743" s="21"/>
      <c r="C743" s="46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</row>
    <row r="744" spans="2:18" ht="39.75">
      <c r="B744" s="26"/>
      <c r="C744" s="13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</row>
    <row r="745" spans="2:18" ht="58.5">
      <c r="B745" s="30">
        <f t="shared" ref="B745" si="78">B741+1</f>
        <v>186</v>
      </c>
      <c r="C745" s="13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</row>
    <row r="746" spans="2:18">
      <c r="B746" s="34"/>
      <c r="C746" s="13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</row>
    <row r="747" spans="2:18">
      <c r="B747" s="21"/>
      <c r="C747" s="46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</row>
    <row r="748" spans="2:18" ht="39.75">
      <c r="B748" s="26"/>
      <c r="C748" s="13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</row>
    <row r="749" spans="2:18" ht="58.5">
      <c r="B749" s="30">
        <f t="shared" ref="B749" si="79">B745+1</f>
        <v>187</v>
      </c>
      <c r="C749" s="13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</row>
    <row r="750" spans="2:18">
      <c r="B750" s="34"/>
      <c r="C750" s="13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</row>
    <row r="751" spans="2:18">
      <c r="B751" s="21"/>
      <c r="C751" s="46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</row>
    <row r="752" spans="2:18" ht="39.75">
      <c r="B752" s="26"/>
      <c r="C752" s="13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</row>
    <row r="753" spans="2:18" ht="58.5">
      <c r="B753" s="30">
        <f t="shared" ref="B753" si="80">B749+1</f>
        <v>188</v>
      </c>
      <c r="C753" s="13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</row>
    <row r="754" spans="2:18">
      <c r="B754" s="34"/>
      <c r="C754" s="13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</row>
    <row r="755" spans="2:18">
      <c r="B755" s="21"/>
      <c r="C755" s="46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</row>
    <row r="756" spans="2:18" ht="39.75">
      <c r="B756" s="26"/>
      <c r="C756" s="13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</row>
    <row r="757" spans="2:18" ht="58.5">
      <c r="B757" s="30">
        <f t="shared" ref="B757" si="81">B753+1</f>
        <v>189</v>
      </c>
      <c r="C757" s="13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</row>
    <row r="758" spans="2:18">
      <c r="B758" s="34"/>
      <c r="C758" s="13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</row>
    <row r="759" spans="2:18">
      <c r="B759" s="21"/>
      <c r="C759" s="46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</row>
    <row r="760" spans="2:18" ht="39.75">
      <c r="B760" s="26"/>
      <c r="C760" s="13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</row>
    <row r="761" spans="2:18" ht="58.5">
      <c r="B761" s="30">
        <f t="shared" ref="B761" si="82">B757+1</f>
        <v>190</v>
      </c>
      <c r="C761" s="13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</row>
    <row r="762" spans="2:18">
      <c r="B762" s="34"/>
      <c r="C762" s="13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</row>
    <row r="763" spans="2:18">
      <c r="B763" s="21"/>
      <c r="C763" s="46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</row>
    <row r="764" spans="2:18" ht="39.75">
      <c r="B764" s="26"/>
      <c r="C764" s="13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</row>
    <row r="765" spans="2:18" ht="58.5">
      <c r="B765" s="30">
        <f t="shared" ref="B765" si="83">B761+1</f>
        <v>191</v>
      </c>
      <c r="C765" s="13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</row>
    <row r="766" spans="2:18">
      <c r="B766" s="34"/>
      <c r="C766" s="13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</row>
    <row r="767" spans="2:18">
      <c r="B767" s="21"/>
      <c r="C767" s="46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</row>
    <row r="768" spans="2:18" ht="39.75">
      <c r="B768" s="26"/>
      <c r="C768" s="13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</row>
    <row r="769" spans="2:18" ht="58.5">
      <c r="B769" s="30">
        <f t="shared" ref="B769" si="84">B765+1</f>
        <v>192</v>
      </c>
      <c r="C769" s="13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</row>
    <row r="770" spans="2:18">
      <c r="B770" s="34"/>
      <c r="C770" s="13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</row>
    <row r="771" spans="2:18">
      <c r="B771" s="21"/>
      <c r="C771" s="46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</row>
    <row r="772" spans="2:18" ht="39.75">
      <c r="B772" s="26"/>
      <c r="C772" s="13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</row>
    <row r="773" spans="2:18" ht="58.5">
      <c r="B773" s="30">
        <f t="shared" ref="B773" si="85">B769+1</f>
        <v>193</v>
      </c>
      <c r="C773" s="13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</row>
    <row r="774" spans="2:18">
      <c r="B774" s="34"/>
      <c r="C774" s="13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</row>
    <row r="775" spans="2:18">
      <c r="B775" s="21"/>
      <c r="C775" s="46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</row>
    <row r="776" spans="2:18" ht="39.75">
      <c r="B776" s="26"/>
      <c r="C776" s="13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</row>
    <row r="777" spans="2:18" ht="58.5">
      <c r="B777" s="30">
        <f t="shared" ref="B777" si="86">B773+1</f>
        <v>194</v>
      </c>
      <c r="C777" s="13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</row>
    <row r="778" spans="2:18">
      <c r="B778" s="34"/>
      <c r="C778" s="13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</row>
    <row r="779" spans="2:18">
      <c r="B779" s="21"/>
      <c r="C779" s="46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</row>
    <row r="780" spans="2:18" ht="39.75">
      <c r="B780" s="26"/>
      <c r="C780" s="13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</row>
    <row r="781" spans="2:18" ht="58.5">
      <c r="B781" s="30">
        <f t="shared" ref="B781" si="87">B777+1</f>
        <v>195</v>
      </c>
      <c r="C781" s="13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</row>
    <row r="782" spans="2:18">
      <c r="B782" s="34"/>
      <c r="C782" s="13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</row>
    <row r="783" spans="2:18">
      <c r="B783" s="21"/>
      <c r="C783" s="46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</row>
    <row r="784" spans="2:18" ht="39.75">
      <c r="B784" s="26"/>
      <c r="C784" s="13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</row>
    <row r="785" spans="2:18" ht="58.5">
      <c r="B785" s="30">
        <f t="shared" ref="B785" si="88">B781+1</f>
        <v>196</v>
      </c>
      <c r="C785" s="13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</row>
    <row r="786" spans="2:18">
      <c r="B786" s="34"/>
      <c r="C786" s="13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</row>
    <row r="787" spans="2:18">
      <c r="B787" s="21"/>
      <c r="C787" s="46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</row>
    <row r="788" spans="2:18" ht="39.75">
      <c r="B788" s="26"/>
      <c r="C788" s="13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</row>
    <row r="789" spans="2:18" ht="58.5">
      <c r="B789" s="30">
        <f t="shared" ref="B789" si="89">B785+1</f>
        <v>197</v>
      </c>
      <c r="C789" s="13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</row>
    <row r="790" spans="2:18">
      <c r="B790" s="34"/>
      <c r="C790" s="13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</row>
    <row r="791" spans="2:18">
      <c r="B791" s="21"/>
      <c r="C791" s="46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</row>
    <row r="792" spans="2:18" ht="39.75">
      <c r="B792" s="26"/>
      <c r="C792" s="13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</row>
    <row r="793" spans="2:18" ht="58.5">
      <c r="B793" s="30">
        <f t="shared" ref="B793" si="90">B789+1</f>
        <v>198</v>
      </c>
      <c r="C793" s="13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</row>
    <row r="794" spans="2:18">
      <c r="B794" s="34"/>
      <c r="C794" s="13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</row>
    <row r="795" spans="2:18">
      <c r="B795" s="21"/>
      <c r="C795" s="46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</row>
    <row r="796" spans="2:18" ht="39.75">
      <c r="B796" s="26"/>
      <c r="C796" s="13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</row>
    <row r="797" spans="2:18" ht="58.5">
      <c r="B797" s="30">
        <f t="shared" ref="B797" si="91">B793+1</f>
        <v>199</v>
      </c>
      <c r="C797" s="13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</row>
    <row r="798" spans="2:18">
      <c r="B798" s="34"/>
      <c r="C798" s="13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</row>
    <row r="799" spans="2:18">
      <c r="B799" s="21"/>
      <c r="C799" s="46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</row>
    <row r="800" spans="2:18" ht="39.75">
      <c r="B800" s="26"/>
      <c r="C800" s="13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</row>
    <row r="801" spans="2:18" ht="58.5">
      <c r="B801" s="30">
        <f t="shared" ref="B801" si="92">B797+1</f>
        <v>200</v>
      </c>
      <c r="C801" s="13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</row>
    <row r="802" spans="2:18">
      <c r="B802" s="34"/>
      <c r="C802" s="13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</row>
    <row r="803" spans="2:18">
      <c r="B803" s="21"/>
      <c r="C803" s="46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</row>
    <row r="804" spans="2:18" ht="39.75">
      <c r="B804" s="26"/>
      <c r="C804" s="13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</row>
    <row r="805" spans="2:18" ht="58.5">
      <c r="B805" s="30">
        <f t="shared" ref="B805" si="93">B801+1</f>
        <v>201</v>
      </c>
      <c r="C805" s="13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</row>
    <row r="806" spans="2:18">
      <c r="B806" s="34"/>
      <c r="C806" s="13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</row>
    <row r="807" spans="2:18">
      <c r="B807" s="39"/>
      <c r="C807" s="40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</row>
    <row r="808" spans="2:18" ht="39.75">
      <c r="B808" s="26"/>
      <c r="C808" s="13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</row>
    <row r="809" spans="2:18" ht="58.5">
      <c r="B809" s="30">
        <f>B805+1</f>
        <v>202</v>
      </c>
      <c r="C809" s="13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</row>
    <row r="810" spans="2:18">
      <c r="B810" s="34"/>
      <c r="C810" s="13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</row>
    <row r="811" spans="2:18">
      <c r="B811" s="43"/>
      <c r="C811" s="4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</row>
    <row r="812" spans="2:18" ht="39.75">
      <c r="B812" s="26"/>
      <c r="C812" s="13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</row>
    <row r="813" spans="2:18" ht="58.5">
      <c r="B813" s="30">
        <f>B809+1</f>
        <v>203</v>
      </c>
      <c r="C813" s="13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</row>
    <row r="814" spans="2:18">
      <c r="B814" s="34"/>
      <c r="C814" s="13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</row>
    <row r="815" spans="2:18">
      <c r="B815" s="21"/>
      <c r="C815" s="46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</row>
    <row r="816" spans="2:18" ht="39.75">
      <c r="B816" s="26"/>
      <c r="C816" s="13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</row>
    <row r="817" spans="2:18" ht="58.5">
      <c r="B817" s="30">
        <f>B813+1</f>
        <v>204</v>
      </c>
      <c r="C817" s="13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</row>
    <row r="818" spans="2:18">
      <c r="B818" s="34"/>
      <c r="C818" s="13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</row>
    <row r="819" spans="2:18">
      <c r="B819" s="21"/>
      <c r="C819" s="46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</row>
    <row r="820" spans="2:18" ht="39.75">
      <c r="B820" s="26"/>
      <c r="C820" s="13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</row>
    <row r="821" spans="2:18" ht="58.5">
      <c r="B821" s="30">
        <f>B817+1</f>
        <v>205</v>
      </c>
      <c r="C821" s="13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</row>
    <row r="822" spans="2:18">
      <c r="B822" s="34"/>
      <c r="C822" s="13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</row>
    <row r="823" spans="2:18">
      <c r="B823" s="21"/>
      <c r="C823" s="46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</row>
    <row r="824" spans="2:18" ht="39.75">
      <c r="B824" s="26"/>
      <c r="C824" s="13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</row>
    <row r="825" spans="2:18" ht="58.5">
      <c r="B825" s="30">
        <f>B821+1</f>
        <v>206</v>
      </c>
      <c r="C825" s="13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</row>
    <row r="826" spans="2:18">
      <c r="B826" s="34"/>
      <c r="C826" s="13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</row>
    <row r="827" spans="2:18">
      <c r="B827" s="21"/>
      <c r="C827" s="46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</row>
    <row r="828" spans="2:18" ht="39.75">
      <c r="B828" s="26"/>
      <c r="C828" s="13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</row>
    <row r="829" spans="2:18" ht="58.5">
      <c r="B829" s="30">
        <f>B825+1</f>
        <v>207</v>
      </c>
      <c r="C829" s="13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</row>
    <row r="830" spans="2:18">
      <c r="B830" s="34"/>
      <c r="C830" s="13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</row>
    <row r="831" spans="2:18">
      <c r="B831" s="21"/>
      <c r="C831" s="46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</row>
    <row r="832" spans="2:18" ht="39.75">
      <c r="B832" s="26"/>
      <c r="C832" s="13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</row>
    <row r="833" spans="2:18" ht="58.5">
      <c r="B833" s="30">
        <f>B829+1</f>
        <v>208</v>
      </c>
      <c r="C833" s="13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</row>
    <row r="834" spans="2:18">
      <c r="B834" s="34"/>
      <c r="C834" s="13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</row>
    <row r="835" spans="2:18">
      <c r="B835" s="21"/>
      <c r="C835" s="46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</row>
    <row r="836" spans="2:18" ht="39.75">
      <c r="B836" s="26"/>
      <c r="C836" s="13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</row>
    <row r="837" spans="2:18" ht="58.5">
      <c r="B837" s="30">
        <f>B833+1</f>
        <v>209</v>
      </c>
      <c r="C837" s="13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</row>
    <row r="838" spans="2:18">
      <c r="B838" s="34"/>
      <c r="C838" s="13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</row>
    <row r="839" spans="2:18">
      <c r="B839" s="21"/>
      <c r="C839" s="46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</row>
    <row r="840" spans="2:18" ht="39.75">
      <c r="B840" s="26"/>
      <c r="C840" s="13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</row>
    <row r="841" spans="2:18" ht="58.5">
      <c r="B841" s="30">
        <f>B837+1</f>
        <v>210</v>
      </c>
      <c r="C841" s="13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</row>
    <row r="842" spans="2:18">
      <c r="B842" s="34"/>
      <c r="C842" s="13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</row>
    <row r="843" spans="2:18">
      <c r="B843" s="21"/>
      <c r="C843" s="46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</row>
    <row r="844" spans="2:18" ht="39.75">
      <c r="B844" s="26"/>
      <c r="C844" s="13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</row>
    <row r="845" spans="2:18" ht="58.5">
      <c r="B845" s="30">
        <f>B841+1</f>
        <v>211</v>
      </c>
      <c r="C845" s="13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</row>
    <row r="846" spans="2:18">
      <c r="B846" s="34"/>
      <c r="C846" s="13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</row>
    <row r="847" spans="2:18">
      <c r="B847" s="21"/>
      <c r="C847" s="46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</row>
    <row r="848" spans="2:18" ht="39.75">
      <c r="B848" s="26"/>
      <c r="C848" s="13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</row>
    <row r="849" spans="2:18" ht="58.5">
      <c r="B849" s="30">
        <f>B845+1</f>
        <v>212</v>
      </c>
      <c r="C849" s="13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</row>
    <row r="850" spans="2:18">
      <c r="B850" s="34"/>
      <c r="C850" s="13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</row>
    <row r="851" spans="2:18">
      <c r="B851" s="21"/>
      <c r="C851" s="46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</row>
    <row r="852" spans="2:18" ht="39.75">
      <c r="B852" s="26"/>
      <c r="C852" s="13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</row>
    <row r="853" spans="2:18" ht="58.5">
      <c r="B853" s="30">
        <f>B849+1</f>
        <v>213</v>
      </c>
      <c r="C853" s="13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</row>
    <row r="854" spans="2:18">
      <c r="B854" s="34"/>
      <c r="C854" s="13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</row>
    <row r="855" spans="2:18">
      <c r="B855" s="21"/>
      <c r="C855" s="46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</row>
    <row r="856" spans="2:18" ht="39.75">
      <c r="B856" s="26"/>
      <c r="C856" s="13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</row>
    <row r="857" spans="2:18" ht="58.5">
      <c r="B857" s="30">
        <f>B853+1</f>
        <v>214</v>
      </c>
      <c r="C857" s="13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</row>
    <row r="858" spans="2:18">
      <c r="B858" s="34"/>
      <c r="C858" s="13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</row>
    <row r="859" spans="2:18">
      <c r="B859" s="21"/>
      <c r="C859" s="46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</row>
    <row r="860" spans="2:18" ht="39.75">
      <c r="B860" s="26"/>
      <c r="C860" s="13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</row>
    <row r="861" spans="2:18" ht="58.5">
      <c r="B861" s="30">
        <f>B857+1</f>
        <v>215</v>
      </c>
      <c r="C861" s="13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</row>
    <row r="862" spans="2:18">
      <c r="B862" s="34"/>
      <c r="C862" s="13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</row>
    <row r="863" spans="2:18">
      <c r="B863" s="21"/>
      <c r="C863" s="46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</row>
    <row r="864" spans="2:18" ht="39.75">
      <c r="B864" s="26"/>
      <c r="C864" s="13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</row>
    <row r="865" spans="2:18" ht="58.5">
      <c r="B865" s="30">
        <f>B861+1</f>
        <v>216</v>
      </c>
      <c r="C865" s="13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</row>
    <row r="866" spans="2:18">
      <c r="B866" s="34"/>
      <c r="C866" s="13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</row>
    <row r="867" spans="2:18">
      <c r="B867" s="21"/>
      <c r="C867" s="46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</row>
    <row r="868" spans="2:18" ht="39.75">
      <c r="B868" s="26"/>
      <c r="C868" s="13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</row>
    <row r="869" spans="2:18" ht="58.5">
      <c r="B869" s="30">
        <f>B865+1</f>
        <v>217</v>
      </c>
      <c r="C869" s="13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</row>
    <row r="870" spans="2:18">
      <c r="B870" s="34"/>
      <c r="C870" s="13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</row>
    <row r="871" spans="2:18">
      <c r="B871" s="21"/>
      <c r="C871" s="46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</row>
    <row r="872" spans="2:18" ht="39.75">
      <c r="B872" s="26"/>
      <c r="C872" s="13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</row>
    <row r="873" spans="2:18" ht="58.5">
      <c r="B873" s="30">
        <f>B869+1</f>
        <v>218</v>
      </c>
      <c r="C873" s="13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</row>
    <row r="874" spans="2:18">
      <c r="B874" s="34"/>
      <c r="C874" s="13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</row>
    <row r="875" spans="2:18">
      <c r="B875" s="21"/>
      <c r="C875" s="46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</row>
    <row r="876" spans="2:18" ht="39.75">
      <c r="B876" s="26"/>
      <c r="C876" s="13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</row>
    <row r="877" spans="2:18" ht="58.5">
      <c r="B877" s="30">
        <f>B873+1</f>
        <v>219</v>
      </c>
      <c r="C877" s="13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</row>
    <row r="878" spans="2:18">
      <c r="B878" s="34"/>
      <c r="C878" s="13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</row>
    <row r="879" spans="2:18">
      <c r="B879" s="21"/>
      <c r="C879" s="46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</row>
    <row r="880" spans="2:18" ht="39.75">
      <c r="B880" s="26"/>
      <c r="C880" s="13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</row>
    <row r="881" spans="2:18" ht="58.5">
      <c r="B881" s="30">
        <f>B877+1</f>
        <v>220</v>
      </c>
      <c r="C881" s="13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</row>
    <row r="882" spans="2:18">
      <c r="B882" s="34"/>
      <c r="C882" s="13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</row>
    <row r="883" spans="2:18">
      <c r="B883" s="21"/>
      <c r="C883" s="46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</row>
    <row r="884" spans="2:18" ht="39.75">
      <c r="B884" s="26"/>
      <c r="C884" s="13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</row>
    <row r="885" spans="2:18" ht="58.5">
      <c r="B885" s="30">
        <f>B881+1</f>
        <v>221</v>
      </c>
      <c r="C885" s="13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</row>
    <row r="886" spans="2:18">
      <c r="B886" s="34"/>
      <c r="C886" s="13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</row>
    <row r="887" spans="2:18">
      <c r="B887" s="21"/>
      <c r="C887" s="46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</row>
    <row r="888" spans="2:18" ht="39.75">
      <c r="B888" s="26"/>
      <c r="C888" s="13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</row>
    <row r="889" spans="2:18" ht="58.5">
      <c r="B889" s="30">
        <f>B885+1</f>
        <v>222</v>
      </c>
      <c r="C889" s="13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</row>
    <row r="890" spans="2:18">
      <c r="B890" s="34"/>
      <c r="C890" s="13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</row>
    <row r="891" spans="2:18">
      <c r="B891" s="21"/>
      <c r="C891" s="46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</row>
    <row r="892" spans="2:18" ht="39.75">
      <c r="B892" s="26"/>
      <c r="C892" s="13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</row>
    <row r="893" spans="2:18" ht="58.5">
      <c r="B893" s="30">
        <f>B889+1</f>
        <v>223</v>
      </c>
      <c r="C893" s="13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</row>
    <row r="894" spans="2:18">
      <c r="B894" s="34"/>
      <c r="C894" s="13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</row>
    <row r="895" spans="2:18">
      <c r="B895" s="21"/>
      <c r="C895" s="46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</row>
    <row r="896" spans="2:18" ht="39.75">
      <c r="B896" s="26"/>
      <c r="C896" s="13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</row>
    <row r="897" spans="2:18" ht="58.5">
      <c r="B897" s="30">
        <f>B893+1</f>
        <v>224</v>
      </c>
      <c r="C897" s="13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</row>
    <row r="898" spans="2:18">
      <c r="B898" s="34"/>
      <c r="C898" s="13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</row>
    <row r="899" spans="2:18">
      <c r="B899" s="21"/>
      <c r="C899" s="46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</row>
    <row r="900" spans="2:18" ht="39.75">
      <c r="B900" s="26"/>
      <c r="C900" s="13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</row>
    <row r="901" spans="2:18" ht="58.5">
      <c r="B901" s="30">
        <f>B897+1</f>
        <v>225</v>
      </c>
      <c r="C901" s="13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</row>
    <row r="902" spans="2:18">
      <c r="B902" s="34"/>
      <c r="C902" s="13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</row>
    <row r="903" spans="2:18">
      <c r="B903" s="21"/>
      <c r="C903" s="46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</row>
    <row r="904" spans="2:18" ht="39.75">
      <c r="B904" s="26"/>
      <c r="C904" s="13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</row>
    <row r="905" spans="2:18" ht="58.5">
      <c r="B905" s="30">
        <f>B901+1</f>
        <v>226</v>
      </c>
      <c r="C905" s="13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</row>
    <row r="906" spans="2:18">
      <c r="B906" s="34"/>
      <c r="C906" s="13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</row>
    <row r="907" spans="2:18">
      <c r="B907" s="21"/>
      <c r="C907" s="46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</row>
    <row r="908" spans="2:18" ht="39.75">
      <c r="B908" s="26"/>
      <c r="C908" s="13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</row>
    <row r="909" spans="2:18" ht="58.5">
      <c r="B909" s="30">
        <f>B905+1</f>
        <v>227</v>
      </c>
      <c r="C909" s="13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</row>
    <row r="910" spans="2:18">
      <c r="B910" s="34"/>
      <c r="C910" s="13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</row>
    <row r="911" spans="2:18">
      <c r="B911" s="21"/>
      <c r="C911" s="46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</row>
    <row r="912" spans="2:18" ht="39.75">
      <c r="B912" s="26"/>
      <c r="C912" s="13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</row>
    <row r="913" spans="2:18" ht="58.5">
      <c r="B913" s="30">
        <f t="shared" ref="B913" si="94">B909+1</f>
        <v>228</v>
      </c>
      <c r="C913" s="13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</row>
    <row r="914" spans="2:18">
      <c r="B914" s="34"/>
      <c r="C914" s="13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</row>
    <row r="915" spans="2:18">
      <c r="B915" s="21"/>
      <c r="C915" s="46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</row>
    <row r="916" spans="2:18" ht="39.75">
      <c r="B916" s="26"/>
      <c r="C916" s="13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</row>
    <row r="917" spans="2:18" ht="58.5">
      <c r="B917" s="30">
        <f t="shared" ref="B917" si="95">B913+1</f>
        <v>229</v>
      </c>
      <c r="C917" s="13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</row>
    <row r="918" spans="2:18">
      <c r="B918" s="34"/>
      <c r="C918" s="13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</row>
    <row r="919" spans="2:18">
      <c r="B919" s="21"/>
      <c r="C919" s="46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</row>
    <row r="920" spans="2:18" ht="39.75">
      <c r="B920" s="26"/>
      <c r="C920" s="13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</row>
    <row r="921" spans="2:18" ht="58.5">
      <c r="B921" s="30">
        <f t="shared" ref="B921" si="96">B917+1</f>
        <v>230</v>
      </c>
      <c r="C921" s="13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</row>
    <row r="922" spans="2:18">
      <c r="B922" s="34"/>
      <c r="C922" s="13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</row>
    <row r="923" spans="2:18">
      <c r="B923" s="21"/>
      <c r="C923" s="46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</row>
    <row r="924" spans="2:18" ht="39.75">
      <c r="B924" s="26"/>
      <c r="C924" s="13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</row>
    <row r="925" spans="2:18" ht="58.5">
      <c r="B925" s="30">
        <f t="shared" ref="B925" si="97">B921+1</f>
        <v>231</v>
      </c>
      <c r="C925" s="13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</row>
    <row r="926" spans="2:18">
      <c r="B926" s="34"/>
      <c r="C926" s="13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</row>
    <row r="927" spans="2:18">
      <c r="B927" s="21"/>
      <c r="C927" s="46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</row>
    <row r="928" spans="2:18" ht="39.75">
      <c r="B928" s="26"/>
      <c r="C928" s="13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</row>
    <row r="929" spans="2:18" ht="58.5">
      <c r="B929" s="30">
        <f t="shared" ref="B929" si="98">B925+1</f>
        <v>232</v>
      </c>
      <c r="C929" s="13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</row>
    <row r="930" spans="2:18">
      <c r="B930" s="34"/>
      <c r="C930" s="13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</row>
    <row r="931" spans="2:18">
      <c r="B931" s="21"/>
      <c r="C931" s="46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</row>
    <row r="932" spans="2:18" ht="39.75">
      <c r="B932" s="26"/>
      <c r="C932" s="13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</row>
    <row r="933" spans="2:18" ht="58.5">
      <c r="B933" s="30">
        <f t="shared" ref="B933" si="99">B929+1</f>
        <v>233</v>
      </c>
      <c r="C933" s="13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</row>
    <row r="934" spans="2:18">
      <c r="B934" s="34"/>
      <c r="C934" s="13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</row>
    <row r="935" spans="2:18">
      <c r="B935" s="21"/>
      <c r="C935" s="46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</row>
    <row r="936" spans="2:18" ht="39.75">
      <c r="B936" s="26"/>
      <c r="C936" s="13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</row>
    <row r="937" spans="2:18" ht="58.5">
      <c r="B937" s="30">
        <f t="shared" ref="B937" si="100">B933+1</f>
        <v>234</v>
      </c>
      <c r="C937" s="13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</row>
    <row r="938" spans="2:18">
      <c r="B938" s="34"/>
      <c r="C938" s="13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</row>
    <row r="939" spans="2:18">
      <c r="B939" s="21"/>
      <c r="C939" s="46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</row>
    <row r="940" spans="2:18" ht="39.75">
      <c r="B940" s="26"/>
      <c r="C940" s="13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</row>
    <row r="941" spans="2:18" ht="58.5">
      <c r="B941" s="30">
        <f t="shared" ref="B941" si="101">B937+1</f>
        <v>235</v>
      </c>
      <c r="C941" s="13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</row>
    <row r="942" spans="2:18">
      <c r="B942" s="34"/>
      <c r="C942" s="13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</row>
    <row r="943" spans="2:18">
      <c r="B943" s="21"/>
      <c r="C943" s="46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</row>
    <row r="944" spans="2:18" ht="39.75">
      <c r="B944" s="26"/>
      <c r="C944" s="13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</row>
    <row r="945" spans="2:18" ht="58.5">
      <c r="B945" s="30">
        <f t="shared" ref="B945" si="102">B941+1</f>
        <v>236</v>
      </c>
      <c r="C945" s="13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</row>
    <row r="946" spans="2:18">
      <c r="B946" s="34"/>
      <c r="C946" s="13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</row>
    <row r="947" spans="2:18">
      <c r="B947" s="21"/>
      <c r="C947" s="46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</row>
    <row r="948" spans="2:18" ht="39.75">
      <c r="B948" s="26"/>
      <c r="C948" s="13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</row>
    <row r="949" spans="2:18" ht="58.5">
      <c r="B949" s="30">
        <f t="shared" ref="B949" si="103">B945+1</f>
        <v>237</v>
      </c>
      <c r="C949" s="13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</row>
    <row r="950" spans="2:18">
      <c r="B950" s="34"/>
      <c r="C950" s="13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</row>
    <row r="951" spans="2:18">
      <c r="B951" s="21"/>
      <c r="C951" s="46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</row>
    <row r="952" spans="2:18" ht="39.75">
      <c r="B952" s="26"/>
      <c r="C952" s="13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</row>
    <row r="953" spans="2:18" ht="58.5">
      <c r="B953" s="30">
        <f t="shared" ref="B953" si="104">B949+1</f>
        <v>238</v>
      </c>
      <c r="C953" s="13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</row>
    <row r="954" spans="2:18">
      <c r="B954" s="34"/>
      <c r="C954" s="13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</row>
    <row r="955" spans="2:18">
      <c r="B955" s="21"/>
      <c r="C955" s="46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</row>
    <row r="956" spans="2:18" ht="39.75">
      <c r="B956" s="26"/>
      <c r="C956" s="13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</row>
    <row r="957" spans="2:18" ht="58.5">
      <c r="B957" s="30">
        <f t="shared" ref="B957" si="105">B953+1</f>
        <v>239</v>
      </c>
      <c r="C957" s="13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</row>
    <row r="958" spans="2:18">
      <c r="B958" s="34"/>
      <c r="C958" s="13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</row>
    <row r="959" spans="2:18">
      <c r="B959" s="21"/>
      <c r="C959" s="46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</row>
    <row r="960" spans="2:18" ht="39.75">
      <c r="B960" s="26"/>
      <c r="C960" s="13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</row>
    <row r="961" spans="2:18" ht="58.5">
      <c r="B961" s="30">
        <f t="shared" ref="B961" si="106">B957+1</f>
        <v>240</v>
      </c>
      <c r="C961" s="13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</row>
    <row r="962" spans="2:18">
      <c r="B962" s="34"/>
      <c r="C962" s="13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</row>
    <row r="963" spans="2:18">
      <c r="B963" s="21"/>
      <c r="C963" s="46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</row>
    <row r="964" spans="2:18" ht="39.75">
      <c r="B964" s="26"/>
      <c r="C964" s="13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</row>
    <row r="965" spans="2:18" ht="58.5">
      <c r="B965" s="30">
        <f t="shared" ref="B965" si="107">B961+1</f>
        <v>241</v>
      </c>
      <c r="C965" s="13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</row>
    <row r="966" spans="2:18">
      <c r="B966" s="34"/>
      <c r="C966" s="13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</row>
    <row r="967" spans="2:18">
      <c r="B967" s="21"/>
      <c r="C967" s="46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</row>
    <row r="968" spans="2:18" ht="39.75">
      <c r="B968" s="26"/>
      <c r="C968" s="13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</row>
    <row r="969" spans="2:18" ht="58.5">
      <c r="B969" s="30">
        <f t="shared" ref="B969" si="108">B965+1</f>
        <v>242</v>
      </c>
      <c r="C969" s="13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</row>
    <row r="970" spans="2:18">
      <c r="B970" s="34"/>
      <c r="C970" s="13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</row>
    <row r="971" spans="2:18">
      <c r="B971" s="21"/>
      <c r="C971" s="46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</row>
    <row r="972" spans="2:18" ht="39.75">
      <c r="B972" s="26"/>
      <c r="C972" s="13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</row>
    <row r="973" spans="2:18" ht="58.5">
      <c r="B973" s="30">
        <f t="shared" ref="B973" si="109">B969+1</f>
        <v>243</v>
      </c>
      <c r="C973" s="13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</row>
    <row r="974" spans="2:18">
      <c r="B974" s="34"/>
      <c r="C974" s="13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</row>
    <row r="975" spans="2:18">
      <c r="B975" s="21"/>
      <c r="C975" s="46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</row>
    <row r="976" spans="2:18" ht="39.75">
      <c r="B976" s="26"/>
      <c r="C976" s="13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</row>
    <row r="977" spans="2:18" ht="58.5">
      <c r="B977" s="30">
        <f t="shared" ref="B977" si="110">B973+1</f>
        <v>244</v>
      </c>
      <c r="C977" s="13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</row>
    <row r="978" spans="2:18">
      <c r="B978" s="34"/>
      <c r="C978" s="13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</row>
    <row r="979" spans="2:18">
      <c r="B979" s="21"/>
      <c r="C979" s="46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</row>
    <row r="980" spans="2:18" ht="39.75">
      <c r="B980" s="26"/>
      <c r="C980" s="13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</row>
    <row r="981" spans="2:18" ht="58.5">
      <c r="B981" s="30">
        <f t="shared" ref="B981" si="111">B977+1</f>
        <v>245</v>
      </c>
      <c r="C981" s="13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</row>
    <row r="982" spans="2:18">
      <c r="B982" s="34"/>
      <c r="C982" s="13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</row>
    <row r="983" spans="2:18">
      <c r="B983" s="21"/>
      <c r="C983" s="46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</row>
    <row r="984" spans="2:18" ht="39.75">
      <c r="B984" s="26"/>
      <c r="C984" s="13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</row>
    <row r="985" spans="2:18" ht="58.5">
      <c r="B985" s="30">
        <f t="shared" ref="B985" si="112">B981+1</f>
        <v>246</v>
      </c>
      <c r="C985" s="13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</row>
    <row r="986" spans="2:18">
      <c r="B986" s="34"/>
      <c r="C986" s="13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</row>
    <row r="987" spans="2:18">
      <c r="B987" s="21"/>
      <c r="C987" s="46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</row>
    <row r="988" spans="2:18" ht="39.75">
      <c r="B988" s="26"/>
      <c r="C988" s="13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</row>
    <row r="989" spans="2:18" ht="58.5">
      <c r="B989" s="30">
        <f t="shared" ref="B989" si="113">B985+1</f>
        <v>247</v>
      </c>
      <c r="C989" s="13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</row>
    <row r="990" spans="2:18">
      <c r="B990" s="34"/>
      <c r="C990" s="13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</row>
    <row r="991" spans="2:18">
      <c r="B991" s="21"/>
      <c r="C991" s="46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</row>
    <row r="992" spans="2:18" ht="39.75">
      <c r="B992" s="26"/>
      <c r="C992" s="13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</row>
    <row r="993" spans="2:18" ht="58.5">
      <c r="B993" s="30">
        <f t="shared" ref="B993" si="114">B989+1</f>
        <v>248</v>
      </c>
      <c r="C993" s="13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</row>
    <row r="994" spans="2:18">
      <c r="B994" s="34"/>
      <c r="C994" s="13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</row>
    <row r="995" spans="2:18">
      <c r="B995" s="21"/>
      <c r="C995" s="46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</row>
    <row r="996" spans="2:18" ht="39.75">
      <c r="B996" s="26"/>
      <c r="C996" s="13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</row>
    <row r="997" spans="2:18" ht="58.5">
      <c r="B997" s="30">
        <f t="shared" ref="B997" si="115">B993+1</f>
        <v>249</v>
      </c>
      <c r="C997" s="13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</row>
    <row r="998" spans="2:18">
      <c r="B998" s="34"/>
      <c r="C998" s="13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</row>
    <row r="999" spans="2:18">
      <c r="B999" s="21"/>
      <c r="C999" s="46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</row>
    <row r="1000" spans="2:18" ht="39.75">
      <c r="B1000" s="26"/>
      <c r="C1000" s="13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</row>
    <row r="1001" spans="2:18" ht="58.5">
      <c r="B1001" s="30">
        <f t="shared" ref="B1001" si="116">B997+1</f>
        <v>250</v>
      </c>
      <c r="C1001" s="13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</row>
    <row r="1002" spans="2:18">
      <c r="B1002" s="34"/>
      <c r="C1002" s="13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</row>
    <row r="1003" spans="2:18">
      <c r="B1003" s="21"/>
      <c r="C1003" s="46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</row>
    <row r="1004" spans="2:18" ht="39.75">
      <c r="B1004" s="26"/>
      <c r="C1004" s="13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</row>
    <row r="1005" spans="2:18" ht="58.5">
      <c r="B1005" s="30">
        <f>B1001+1</f>
        <v>251</v>
      </c>
      <c r="C1005" s="13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</row>
    <row r="1006" spans="2:18">
      <c r="B1006" s="34"/>
      <c r="C1006" s="13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</row>
    <row r="1007" spans="2:18">
      <c r="B1007" s="39"/>
      <c r="C1007" s="40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</row>
    <row r="1008" spans="2:18" ht="39.75">
      <c r="B1008" s="26"/>
      <c r="C1008" s="13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</row>
    <row r="1009" spans="2:18" ht="58.5">
      <c r="B1009" s="30">
        <f>B1005+1</f>
        <v>252</v>
      </c>
      <c r="C1009" s="13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</row>
    <row r="1010" spans="2:18">
      <c r="B1010" s="34"/>
      <c r="C1010" s="13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</row>
    <row r="1011" spans="2:18">
      <c r="B1011" s="43"/>
      <c r="C1011" s="4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</row>
    <row r="1012" spans="2:18" ht="39.75">
      <c r="B1012" s="26"/>
      <c r="C1012" s="13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</row>
    <row r="1013" spans="2:18" ht="58.5">
      <c r="B1013" s="30">
        <f>B1009+1</f>
        <v>253</v>
      </c>
      <c r="C1013" s="13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</row>
    <row r="1014" spans="2:18">
      <c r="B1014" s="34"/>
      <c r="C1014" s="13"/>
      <c r="D1014" s="36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</row>
    <row r="1015" spans="2:18">
      <c r="B1015" s="21"/>
      <c r="C1015" s="46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</row>
    <row r="1016" spans="2:18" ht="39.75">
      <c r="B1016" s="26"/>
      <c r="C1016" s="13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</row>
    <row r="1017" spans="2:18" ht="58.5">
      <c r="B1017" s="30">
        <f>B1013+1</f>
        <v>254</v>
      </c>
      <c r="C1017" s="13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</row>
    <row r="1018" spans="2:18">
      <c r="B1018" s="34"/>
      <c r="C1018" s="13"/>
      <c r="D1018" s="36"/>
      <c r="E1018" s="36"/>
      <c r="F1018" s="36"/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</row>
    <row r="1019" spans="2:18">
      <c r="B1019" s="21"/>
      <c r="C1019" s="46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</row>
    <row r="1020" spans="2:18" ht="39.75">
      <c r="B1020" s="26"/>
      <c r="C1020" s="13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</row>
    <row r="1021" spans="2:18" ht="58.5">
      <c r="B1021" s="30">
        <f>B1017+1</f>
        <v>255</v>
      </c>
      <c r="C1021" s="13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</row>
    <row r="1022" spans="2:18">
      <c r="B1022" s="34"/>
      <c r="C1022" s="13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</row>
    <row r="1023" spans="2:18">
      <c r="B1023" s="21"/>
      <c r="C1023" s="46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</row>
    <row r="1024" spans="2:18" ht="39.75">
      <c r="B1024" s="26"/>
      <c r="C1024" s="13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</row>
    <row r="1025" spans="2:18" ht="58.5">
      <c r="B1025" s="30">
        <f>B1021+1</f>
        <v>256</v>
      </c>
      <c r="C1025" s="13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</row>
    <row r="1026" spans="2:18">
      <c r="B1026" s="34"/>
      <c r="C1026" s="13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</row>
    <row r="1027" spans="2:18">
      <c r="B1027" s="21"/>
      <c r="C1027" s="46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</row>
    <row r="1028" spans="2:18" ht="39.75">
      <c r="B1028" s="26"/>
      <c r="C1028" s="13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</row>
    <row r="1029" spans="2:18" ht="58.5">
      <c r="B1029" s="30">
        <f>B1025+1</f>
        <v>257</v>
      </c>
      <c r="C1029" s="13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</row>
    <row r="1030" spans="2:18">
      <c r="B1030" s="34"/>
      <c r="C1030" s="13"/>
      <c r="D1030" s="36"/>
      <c r="E1030" s="36"/>
      <c r="F1030" s="36"/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</row>
    <row r="1031" spans="2:18">
      <c r="B1031" s="21"/>
      <c r="C1031" s="46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</row>
    <row r="1032" spans="2:18" ht="39.75">
      <c r="B1032" s="26"/>
      <c r="C1032" s="13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</row>
    <row r="1033" spans="2:18" ht="58.5">
      <c r="B1033" s="30">
        <f>B1029+1</f>
        <v>258</v>
      </c>
      <c r="C1033" s="13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</row>
    <row r="1034" spans="2:18">
      <c r="B1034" s="34"/>
      <c r="C1034" s="13"/>
      <c r="D1034" s="36"/>
      <c r="E1034" s="36"/>
      <c r="F1034" s="36"/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</row>
    <row r="1035" spans="2:18">
      <c r="B1035" s="21"/>
      <c r="C1035" s="46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</row>
    <row r="1036" spans="2:18" ht="39.75">
      <c r="B1036" s="26"/>
      <c r="C1036" s="13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</row>
    <row r="1037" spans="2:18" ht="58.5">
      <c r="B1037" s="30">
        <f>B1033+1</f>
        <v>259</v>
      </c>
      <c r="C1037" s="13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</row>
    <row r="1038" spans="2:18">
      <c r="B1038" s="34"/>
      <c r="C1038" s="13"/>
      <c r="D1038" s="36"/>
      <c r="E1038" s="36"/>
      <c r="F1038" s="36"/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</row>
    <row r="1039" spans="2:18">
      <c r="B1039" s="21"/>
      <c r="C1039" s="46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</row>
    <row r="1040" spans="2:18" ht="39.75">
      <c r="B1040" s="26"/>
      <c r="C1040" s="13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</row>
    <row r="1041" spans="2:18" ht="58.5">
      <c r="B1041" s="30">
        <f>B1037+1</f>
        <v>260</v>
      </c>
      <c r="C1041" s="13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</row>
    <row r="1042" spans="2:18">
      <c r="B1042" s="34"/>
      <c r="C1042" s="13"/>
      <c r="D1042" s="36"/>
      <c r="E1042" s="36"/>
      <c r="F1042" s="36"/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</row>
    <row r="1043" spans="2:18">
      <c r="B1043" s="21"/>
      <c r="C1043" s="46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</row>
    <row r="1044" spans="2:18" ht="39.75">
      <c r="B1044" s="26"/>
      <c r="C1044" s="13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</row>
    <row r="1045" spans="2:18" ht="58.5">
      <c r="B1045" s="30">
        <f>B1041+1</f>
        <v>261</v>
      </c>
      <c r="C1045" s="13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</row>
    <row r="1046" spans="2:18">
      <c r="B1046" s="34"/>
      <c r="C1046" s="13"/>
      <c r="D1046" s="36"/>
      <c r="E1046" s="36"/>
      <c r="F1046" s="36"/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</row>
    <row r="1047" spans="2:18">
      <c r="B1047" s="21"/>
      <c r="C1047" s="46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</row>
    <row r="1048" spans="2:18" ht="39.75">
      <c r="B1048" s="26"/>
      <c r="C1048" s="13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</row>
    <row r="1049" spans="2:18" ht="58.5">
      <c r="B1049" s="30">
        <f>B1045+1</f>
        <v>262</v>
      </c>
      <c r="C1049" s="13"/>
      <c r="D1049" s="31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</row>
    <row r="1050" spans="2:18">
      <c r="B1050" s="34"/>
      <c r="C1050" s="13"/>
      <c r="D1050" s="36"/>
      <c r="E1050" s="36"/>
      <c r="F1050" s="36"/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</row>
    <row r="1051" spans="2:18">
      <c r="B1051" s="21"/>
      <c r="C1051" s="46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</row>
    <row r="1052" spans="2:18" ht="39.75">
      <c r="B1052" s="26"/>
      <c r="C1052" s="13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</row>
    <row r="1053" spans="2:18" ht="58.5">
      <c r="B1053" s="30">
        <f>B1049+1</f>
        <v>263</v>
      </c>
      <c r="C1053" s="13"/>
      <c r="D1053" s="31"/>
      <c r="E1053" s="31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</row>
    <row r="1054" spans="2:18">
      <c r="B1054" s="34"/>
      <c r="C1054" s="13"/>
      <c r="D1054" s="36"/>
      <c r="E1054" s="36"/>
      <c r="F1054" s="36"/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</row>
    <row r="1055" spans="2:18">
      <c r="B1055" s="21"/>
      <c r="C1055" s="46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</row>
    <row r="1056" spans="2:18" ht="39.75">
      <c r="B1056" s="26"/>
      <c r="C1056" s="13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</row>
    <row r="1057" spans="2:18" ht="58.5">
      <c r="B1057" s="30">
        <f>B1053+1</f>
        <v>264</v>
      </c>
      <c r="C1057" s="13"/>
      <c r="D1057" s="31"/>
      <c r="E1057" s="31"/>
      <c r="F1057" s="31"/>
      <c r="G1057" s="31"/>
      <c r="H1057" s="31"/>
      <c r="I1057" s="31"/>
      <c r="J1057" s="31"/>
      <c r="K1057" s="31"/>
      <c r="L1057" s="31"/>
      <c r="M1057" s="31"/>
      <c r="N1057" s="31"/>
      <c r="O1057" s="31"/>
      <c r="P1057" s="31"/>
      <c r="Q1057" s="31"/>
      <c r="R1057" s="31"/>
    </row>
    <row r="1058" spans="2:18">
      <c r="B1058" s="34"/>
      <c r="C1058" s="13"/>
      <c r="D1058" s="36"/>
      <c r="E1058" s="36"/>
      <c r="F1058" s="36"/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</row>
    <row r="1059" spans="2:18">
      <c r="B1059" s="21"/>
      <c r="C1059" s="46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</row>
    <row r="1060" spans="2:18" ht="39.75">
      <c r="B1060" s="26"/>
      <c r="C1060" s="13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</row>
    <row r="1061" spans="2:18" ht="58.5">
      <c r="B1061" s="30">
        <f>B1057+1</f>
        <v>265</v>
      </c>
      <c r="C1061" s="13"/>
      <c r="D1061" s="31"/>
      <c r="E1061" s="31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</row>
    <row r="1062" spans="2:18">
      <c r="B1062" s="34"/>
      <c r="C1062" s="13"/>
      <c r="D1062" s="36"/>
      <c r="E1062" s="36"/>
      <c r="F1062" s="36"/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</row>
    <row r="1063" spans="2:18">
      <c r="B1063" s="21"/>
      <c r="C1063" s="46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</row>
    <row r="1064" spans="2:18" ht="39.75">
      <c r="B1064" s="26"/>
      <c r="C1064" s="13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</row>
    <row r="1065" spans="2:18" ht="58.5">
      <c r="B1065" s="30">
        <f>B1061+1</f>
        <v>266</v>
      </c>
      <c r="C1065" s="13"/>
      <c r="D1065" s="31"/>
      <c r="E1065" s="31"/>
      <c r="F1065" s="31"/>
      <c r="G1065" s="31"/>
      <c r="H1065" s="31"/>
      <c r="I1065" s="31"/>
      <c r="J1065" s="31"/>
      <c r="K1065" s="31"/>
      <c r="L1065" s="31"/>
      <c r="M1065" s="31"/>
      <c r="N1065" s="31"/>
      <c r="O1065" s="31"/>
      <c r="P1065" s="31"/>
      <c r="Q1065" s="31"/>
      <c r="R1065" s="31"/>
    </row>
    <row r="1066" spans="2:18">
      <c r="B1066" s="34"/>
      <c r="C1066" s="13"/>
      <c r="D1066" s="36"/>
      <c r="E1066" s="36"/>
      <c r="F1066" s="36"/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</row>
    <row r="1067" spans="2:18">
      <c r="B1067" s="21"/>
      <c r="C1067" s="46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</row>
    <row r="1068" spans="2:18" ht="39.75">
      <c r="B1068" s="26"/>
      <c r="C1068" s="13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</row>
    <row r="1069" spans="2:18" ht="58.5">
      <c r="B1069" s="30">
        <f>B1065+1</f>
        <v>267</v>
      </c>
      <c r="C1069" s="13"/>
      <c r="D1069" s="31"/>
      <c r="E1069" s="31"/>
      <c r="F1069" s="31"/>
      <c r="G1069" s="31"/>
      <c r="H1069" s="31"/>
      <c r="I1069" s="31"/>
      <c r="J1069" s="31"/>
      <c r="K1069" s="31"/>
      <c r="L1069" s="31"/>
      <c r="M1069" s="31"/>
      <c r="N1069" s="31"/>
      <c r="O1069" s="31"/>
      <c r="P1069" s="31"/>
      <c r="Q1069" s="31"/>
      <c r="R1069" s="31"/>
    </row>
    <row r="1070" spans="2:18">
      <c r="B1070" s="34"/>
      <c r="C1070" s="13"/>
      <c r="D1070" s="36"/>
      <c r="E1070" s="36"/>
      <c r="F1070" s="36"/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</row>
    <row r="1071" spans="2:18">
      <c r="B1071" s="21"/>
      <c r="C1071" s="46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</row>
    <row r="1072" spans="2:18" ht="39.75">
      <c r="B1072" s="26"/>
      <c r="C1072" s="13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</row>
    <row r="1073" spans="2:18" ht="58.5">
      <c r="B1073" s="30">
        <f>B1069+1</f>
        <v>268</v>
      </c>
      <c r="C1073" s="13"/>
      <c r="D1073" s="31"/>
      <c r="E1073" s="31"/>
      <c r="F1073" s="31"/>
      <c r="G1073" s="31"/>
      <c r="H1073" s="31"/>
      <c r="I1073" s="31"/>
      <c r="J1073" s="31"/>
      <c r="K1073" s="31"/>
      <c r="L1073" s="31"/>
      <c r="M1073" s="31"/>
      <c r="N1073" s="31"/>
      <c r="O1073" s="31"/>
      <c r="P1073" s="31"/>
      <c r="Q1073" s="31"/>
      <c r="R1073" s="31"/>
    </row>
    <row r="1074" spans="2:18">
      <c r="B1074" s="34"/>
      <c r="C1074" s="13"/>
      <c r="D1074" s="36"/>
      <c r="E1074" s="36"/>
      <c r="F1074" s="36"/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</row>
    <row r="1075" spans="2:18">
      <c r="B1075" s="21"/>
      <c r="C1075" s="46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</row>
    <row r="1076" spans="2:18" ht="39.75">
      <c r="B1076" s="26"/>
      <c r="C1076" s="13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</row>
    <row r="1077" spans="2:18" ht="58.5">
      <c r="B1077" s="30">
        <f>B1073+1</f>
        <v>269</v>
      </c>
      <c r="C1077" s="13"/>
      <c r="D1077" s="31"/>
      <c r="E1077" s="31"/>
      <c r="F1077" s="31"/>
      <c r="G1077" s="31"/>
      <c r="H1077" s="31"/>
      <c r="I1077" s="31"/>
      <c r="J1077" s="31"/>
      <c r="K1077" s="31"/>
      <c r="L1077" s="31"/>
      <c r="M1077" s="31"/>
      <c r="N1077" s="31"/>
      <c r="O1077" s="31"/>
      <c r="P1077" s="31"/>
      <c r="Q1077" s="31"/>
      <c r="R1077" s="31"/>
    </row>
    <row r="1078" spans="2:18">
      <c r="B1078" s="34"/>
      <c r="C1078" s="13"/>
      <c r="D1078" s="36"/>
      <c r="E1078" s="36"/>
      <c r="F1078" s="36"/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</row>
    <row r="1079" spans="2:18">
      <c r="B1079" s="21"/>
      <c r="C1079" s="46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</row>
    <row r="1080" spans="2:18" ht="39.75">
      <c r="B1080" s="26"/>
      <c r="C1080" s="13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</row>
    <row r="1081" spans="2:18" ht="58.5">
      <c r="B1081" s="30">
        <f>B1077+1</f>
        <v>270</v>
      </c>
      <c r="C1081" s="13"/>
      <c r="D1081" s="31"/>
      <c r="E1081" s="31"/>
      <c r="F1081" s="31"/>
      <c r="G1081" s="31"/>
      <c r="H1081" s="31"/>
      <c r="I1081" s="31"/>
      <c r="J1081" s="31"/>
      <c r="K1081" s="31"/>
      <c r="L1081" s="31"/>
      <c r="M1081" s="31"/>
      <c r="N1081" s="31"/>
      <c r="O1081" s="31"/>
      <c r="P1081" s="31"/>
      <c r="Q1081" s="31"/>
      <c r="R1081" s="31"/>
    </row>
    <row r="1082" spans="2:18">
      <c r="B1082" s="34"/>
      <c r="C1082" s="13"/>
      <c r="D1082" s="36"/>
      <c r="E1082" s="36"/>
      <c r="F1082" s="36"/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</row>
    <row r="1083" spans="2:18">
      <c r="B1083" s="21"/>
      <c r="C1083" s="46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</row>
    <row r="1084" spans="2:18" ht="39.75">
      <c r="B1084" s="26"/>
      <c r="C1084" s="13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</row>
    <row r="1085" spans="2:18" ht="58.5">
      <c r="B1085" s="30">
        <f>B1081+1</f>
        <v>271</v>
      </c>
      <c r="C1085" s="13"/>
      <c r="D1085" s="31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</row>
    <row r="1086" spans="2:18">
      <c r="B1086" s="34"/>
      <c r="C1086" s="13"/>
      <c r="D1086" s="36"/>
      <c r="E1086" s="36"/>
      <c r="F1086" s="36"/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</row>
    <row r="1087" spans="2:18">
      <c r="B1087" s="21"/>
      <c r="C1087" s="46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</row>
    <row r="1088" spans="2:18" ht="39.75">
      <c r="B1088" s="26"/>
      <c r="C1088" s="13"/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</row>
    <row r="1089" spans="2:18" ht="58.5">
      <c r="B1089" s="30">
        <f>B1085+1</f>
        <v>272</v>
      </c>
      <c r="C1089" s="13"/>
      <c r="D1089" s="31"/>
      <c r="E1089" s="31"/>
      <c r="F1089" s="31"/>
      <c r="G1089" s="31"/>
      <c r="H1089" s="31"/>
      <c r="I1089" s="31"/>
      <c r="J1089" s="31"/>
      <c r="K1089" s="31"/>
      <c r="L1089" s="31"/>
      <c r="M1089" s="31"/>
      <c r="N1089" s="31"/>
      <c r="O1089" s="31"/>
      <c r="P1089" s="31"/>
      <c r="Q1089" s="31"/>
      <c r="R1089" s="31"/>
    </row>
    <row r="1090" spans="2:18">
      <c r="B1090" s="34"/>
      <c r="C1090" s="13"/>
      <c r="D1090" s="36"/>
      <c r="E1090" s="36"/>
      <c r="F1090" s="36"/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</row>
    <row r="1091" spans="2:18">
      <c r="B1091" s="21"/>
      <c r="C1091" s="46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</row>
    <row r="1092" spans="2:18" ht="39.75">
      <c r="B1092" s="26"/>
      <c r="C1092" s="13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</row>
    <row r="1093" spans="2:18" ht="58.5">
      <c r="B1093" s="30">
        <f>B1089+1</f>
        <v>273</v>
      </c>
      <c r="C1093" s="13"/>
      <c r="D1093" s="31"/>
      <c r="E1093" s="31"/>
      <c r="F1093" s="31"/>
      <c r="G1093" s="31"/>
      <c r="H1093" s="31"/>
      <c r="I1093" s="31"/>
      <c r="J1093" s="31"/>
      <c r="K1093" s="31"/>
      <c r="L1093" s="31"/>
      <c r="M1093" s="31"/>
      <c r="N1093" s="31"/>
      <c r="O1093" s="31"/>
      <c r="P1093" s="31"/>
      <c r="Q1093" s="31"/>
      <c r="R1093" s="31"/>
    </row>
    <row r="1094" spans="2:18">
      <c r="B1094" s="34"/>
      <c r="C1094" s="13"/>
      <c r="D1094" s="36"/>
      <c r="E1094" s="36"/>
      <c r="F1094" s="36"/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</row>
    <row r="1095" spans="2:18">
      <c r="B1095" s="21"/>
      <c r="C1095" s="46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</row>
    <row r="1096" spans="2:18" ht="39.75">
      <c r="B1096" s="26"/>
      <c r="C1096" s="13"/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</row>
    <row r="1097" spans="2:18" ht="58.5">
      <c r="B1097" s="30">
        <f>B1093+1</f>
        <v>274</v>
      </c>
      <c r="C1097" s="13"/>
      <c r="D1097" s="31"/>
      <c r="E1097" s="31"/>
      <c r="F1097" s="31"/>
      <c r="G1097" s="31"/>
      <c r="H1097" s="31"/>
      <c r="I1097" s="31"/>
      <c r="J1097" s="31"/>
      <c r="K1097" s="31"/>
      <c r="L1097" s="31"/>
      <c r="M1097" s="31"/>
      <c r="N1097" s="31"/>
      <c r="O1097" s="31"/>
      <c r="P1097" s="31"/>
      <c r="Q1097" s="31"/>
      <c r="R1097" s="31"/>
    </row>
    <row r="1098" spans="2:18">
      <c r="B1098" s="34"/>
      <c r="C1098" s="13"/>
      <c r="D1098" s="36"/>
      <c r="E1098" s="36"/>
      <c r="F1098" s="36"/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</row>
    <row r="1099" spans="2:18">
      <c r="B1099" s="21"/>
      <c r="C1099" s="46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</row>
    <row r="1100" spans="2:18" ht="39.75">
      <c r="B1100" s="26"/>
      <c r="C1100" s="13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</row>
    <row r="1101" spans="2:18" ht="58.5">
      <c r="B1101" s="30">
        <f>B1097+1</f>
        <v>275</v>
      </c>
      <c r="C1101" s="13"/>
      <c r="D1101" s="31"/>
      <c r="E1101" s="31"/>
      <c r="F1101" s="31"/>
      <c r="G1101" s="31"/>
      <c r="H1101" s="31"/>
      <c r="I1101" s="31"/>
      <c r="J1101" s="31"/>
      <c r="K1101" s="31"/>
      <c r="L1101" s="31"/>
      <c r="M1101" s="31"/>
      <c r="N1101" s="31"/>
      <c r="O1101" s="31"/>
      <c r="P1101" s="31"/>
      <c r="Q1101" s="31"/>
      <c r="R1101" s="31"/>
    </row>
    <row r="1102" spans="2:18">
      <c r="B1102" s="34"/>
      <c r="C1102" s="13"/>
      <c r="D1102" s="36"/>
      <c r="E1102" s="36"/>
      <c r="F1102" s="36"/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</row>
    <row r="1103" spans="2:18">
      <c r="B1103" s="21"/>
      <c r="C1103" s="46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</row>
    <row r="1104" spans="2:18" ht="39.75">
      <c r="B1104" s="26"/>
      <c r="C1104" s="13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</row>
    <row r="1105" spans="2:18" ht="58.5">
      <c r="B1105" s="30">
        <f>B1101+1</f>
        <v>276</v>
      </c>
      <c r="C1105" s="13"/>
      <c r="D1105" s="31"/>
      <c r="E1105" s="31"/>
      <c r="F1105" s="31"/>
      <c r="G1105" s="31"/>
      <c r="H1105" s="31"/>
      <c r="I1105" s="31"/>
      <c r="J1105" s="31"/>
      <c r="K1105" s="31"/>
      <c r="L1105" s="31"/>
      <c r="M1105" s="31"/>
      <c r="N1105" s="31"/>
      <c r="O1105" s="31"/>
      <c r="P1105" s="31"/>
      <c r="Q1105" s="31"/>
      <c r="R1105" s="31"/>
    </row>
    <row r="1106" spans="2:18">
      <c r="B1106" s="34"/>
      <c r="C1106" s="13"/>
      <c r="D1106" s="36"/>
      <c r="E1106" s="36"/>
      <c r="F1106" s="36"/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</row>
    <row r="1107" spans="2:18">
      <c r="B1107" s="21"/>
      <c r="C1107" s="46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</row>
    <row r="1108" spans="2:18" ht="39.75">
      <c r="B1108" s="26"/>
      <c r="C1108" s="13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</row>
    <row r="1109" spans="2:18" ht="58.5">
      <c r="B1109" s="30">
        <f>B1105+1</f>
        <v>277</v>
      </c>
      <c r="C1109" s="13"/>
      <c r="D1109" s="31"/>
      <c r="E1109" s="31"/>
      <c r="F1109" s="31"/>
      <c r="G1109" s="31"/>
      <c r="H1109" s="31"/>
      <c r="I1109" s="31"/>
      <c r="J1109" s="31"/>
      <c r="K1109" s="31"/>
      <c r="L1109" s="31"/>
      <c r="M1109" s="31"/>
      <c r="N1109" s="31"/>
      <c r="O1109" s="31"/>
      <c r="P1109" s="31"/>
      <c r="Q1109" s="31"/>
      <c r="R1109" s="31"/>
    </row>
    <row r="1110" spans="2:18">
      <c r="B1110" s="34"/>
      <c r="C1110" s="13"/>
      <c r="D1110" s="36"/>
      <c r="E1110" s="36"/>
      <c r="F1110" s="36"/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</row>
    <row r="1111" spans="2:18">
      <c r="B1111" s="21"/>
      <c r="C1111" s="46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</row>
    <row r="1112" spans="2:18" ht="39.75">
      <c r="B1112" s="26"/>
      <c r="C1112" s="13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</row>
    <row r="1113" spans="2:18" ht="58.5">
      <c r="B1113" s="30">
        <f t="shared" ref="B1113" si="117">B1109+1</f>
        <v>278</v>
      </c>
      <c r="C1113" s="13"/>
      <c r="D1113" s="31"/>
      <c r="E1113" s="31"/>
      <c r="F1113" s="31"/>
      <c r="G1113" s="31"/>
      <c r="H1113" s="31"/>
      <c r="I1113" s="31"/>
      <c r="J1113" s="31"/>
      <c r="K1113" s="31"/>
      <c r="L1113" s="31"/>
      <c r="M1113" s="31"/>
      <c r="N1113" s="31"/>
      <c r="O1113" s="31"/>
      <c r="P1113" s="31"/>
      <c r="Q1113" s="31"/>
      <c r="R1113" s="31"/>
    </row>
    <row r="1114" spans="2:18">
      <c r="B1114" s="34"/>
      <c r="C1114" s="13"/>
      <c r="D1114" s="36"/>
      <c r="E1114" s="36"/>
      <c r="F1114" s="36"/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</row>
    <row r="1115" spans="2:18">
      <c r="B1115" s="21"/>
      <c r="C1115" s="46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</row>
    <row r="1116" spans="2:18" ht="39.75">
      <c r="B1116" s="26"/>
      <c r="C1116" s="13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</row>
    <row r="1117" spans="2:18" ht="58.5">
      <c r="B1117" s="30">
        <f t="shared" ref="B1117" si="118">B1113+1</f>
        <v>279</v>
      </c>
      <c r="C1117" s="13"/>
      <c r="D1117" s="31"/>
      <c r="E1117" s="31"/>
      <c r="F1117" s="31"/>
      <c r="G1117" s="31"/>
      <c r="H1117" s="31"/>
      <c r="I1117" s="31"/>
      <c r="J1117" s="31"/>
      <c r="K1117" s="31"/>
      <c r="L1117" s="31"/>
      <c r="M1117" s="31"/>
      <c r="N1117" s="31"/>
      <c r="O1117" s="31"/>
      <c r="P1117" s="31"/>
      <c r="Q1117" s="31"/>
      <c r="R1117" s="31"/>
    </row>
    <row r="1118" spans="2:18">
      <c r="B1118" s="34"/>
      <c r="C1118" s="13"/>
      <c r="D1118" s="36"/>
      <c r="E1118" s="36"/>
      <c r="F1118" s="36"/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</row>
    <row r="1119" spans="2:18">
      <c r="B1119" s="21"/>
      <c r="C1119" s="46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</row>
    <row r="1120" spans="2:18" ht="39.75">
      <c r="B1120" s="26"/>
      <c r="C1120" s="13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</row>
    <row r="1121" spans="2:18" ht="58.5">
      <c r="B1121" s="30">
        <f t="shared" ref="B1121" si="119">B1117+1</f>
        <v>280</v>
      </c>
      <c r="C1121" s="13"/>
      <c r="D1121" s="31"/>
      <c r="E1121" s="31"/>
      <c r="F1121" s="31"/>
      <c r="G1121" s="31"/>
      <c r="H1121" s="31"/>
      <c r="I1121" s="31"/>
      <c r="J1121" s="31"/>
      <c r="K1121" s="31"/>
      <c r="L1121" s="31"/>
      <c r="M1121" s="31"/>
      <c r="N1121" s="31"/>
      <c r="O1121" s="31"/>
      <c r="P1121" s="31"/>
      <c r="Q1121" s="31"/>
      <c r="R1121" s="31"/>
    </row>
    <row r="1122" spans="2:18">
      <c r="B1122" s="34"/>
      <c r="C1122" s="13"/>
      <c r="D1122" s="36"/>
      <c r="E1122" s="36"/>
      <c r="F1122" s="36"/>
      <c r="G1122" s="36"/>
      <c r="H1122" s="36"/>
      <c r="I1122" s="36"/>
      <c r="J1122" s="36"/>
      <c r="K1122" s="36"/>
      <c r="L1122" s="36"/>
      <c r="M1122" s="36"/>
      <c r="N1122" s="36"/>
      <c r="O1122" s="36"/>
      <c r="P1122" s="36"/>
      <c r="Q1122" s="36"/>
      <c r="R1122" s="36"/>
    </row>
    <row r="1123" spans="2:18">
      <c r="B1123" s="21"/>
      <c r="C1123" s="46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</row>
    <row r="1124" spans="2:18" ht="39.75">
      <c r="B1124" s="26"/>
      <c r="C1124" s="13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</row>
    <row r="1125" spans="2:18" ht="58.5">
      <c r="B1125" s="30">
        <f t="shared" ref="B1125" si="120">B1121+1</f>
        <v>281</v>
      </c>
      <c r="C1125" s="13"/>
      <c r="D1125" s="31"/>
      <c r="E1125" s="31"/>
      <c r="F1125" s="31"/>
      <c r="G1125" s="31"/>
      <c r="H1125" s="31"/>
      <c r="I1125" s="31"/>
      <c r="J1125" s="31"/>
      <c r="K1125" s="31"/>
      <c r="L1125" s="31"/>
      <c r="M1125" s="31"/>
      <c r="N1125" s="31"/>
      <c r="O1125" s="31"/>
      <c r="P1125" s="31"/>
      <c r="Q1125" s="31"/>
      <c r="R1125" s="31"/>
    </row>
    <row r="1126" spans="2:18">
      <c r="B1126" s="34"/>
      <c r="C1126" s="13"/>
      <c r="D1126" s="36"/>
      <c r="E1126" s="36"/>
      <c r="F1126" s="36"/>
      <c r="G1126" s="36"/>
      <c r="H1126" s="36"/>
      <c r="I1126" s="36"/>
      <c r="J1126" s="36"/>
      <c r="K1126" s="36"/>
      <c r="L1126" s="36"/>
      <c r="M1126" s="36"/>
      <c r="N1126" s="36"/>
      <c r="O1126" s="36"/>
      <c r="P1126" s="36"/>
      <c r="Q1126" s="36"/>
      <c r="R1126" s="36"/>
    </row>
    <row r="1127" spans="2:18">
      <c r="B1127" s="21"/>
      <c r="C1127" s="46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</row>
    <row r="1128" spans="2:18" ht="39.75">
      <c r="B1128" s="26"/>
      <c r="C1128" s="13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</row>
    <row r="1129" spans="2:18" ht="58.5">
      <c r="B1129" s="30">
        <f t="shared" ref="B1129" si="121">B1125+1</f>
        <v>282</v>
      </c>
      <c r="C1129" s="13"/>
      <c r="D1129" s="31"/>
      <c r="E1129" s="31"/>
      <c r="F1129" s="31"/>
      <c r="G1129" s="31"/>
      <c r="H1129" s="31"/>
      <c r="I1129" s="31"/>
      <c r="J1129" s="31"/>
      <c r="K1129" s="31"/>
      <c r="L1129" s="31"/>
      <c r="M1129" s="31"/>
      <c r="N1129" s="31"/>
      <c r="O1129" s="31"/>
      <c r="P1129" s="31"/>
      <c r="Q1129" s="31"/>
      <c r="R1129" s="31"/>
    </row>
    <row r="1130" spans="2:18">
      <c r="B1130" s="34"/>
      <c r="C1130" s="13"/>
      <c r="D1130" s="36"/>
      <c r="E1130" s="36"/>
      <c r="F1130" s="36"/>
      <c r="G1130" s="36"/>
      <c r="H1130" s="36"/>
      <c r="I1130" s="36"/>
      <c r="J1130" s="36"/>
      <c r="K1130" s="36"/>
      <c r="L1130" s="36"/>
      <c r="M1130" s="36"/>
      <c r="N1130" s="36"/>
      <c r="O1130" s="36"/>
      <c r="P1130" s="36"/>
      <c r="Q1130" s="36"/>
      <c r="R1130" s="36"/>
    </row>
    <row r="1131" spans="2:18">
      <c r="B1131" s="21"/>
      <c r="C1131" s="46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</row>
    <row r="1132" spans="2:18" ht="39.75">
      <c r="B1132" s="26"/>
      <c r="C1132" s="13"/>
      <c r="D1132" s="28"/>
      <c r="E1132" s="28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</row>
    <row r="1133" spans="2:18" ht="58.5">
      <c r="B1133" s="30">
        <f t="shared" ref="B1133" si="122">B1129+1</f>
        <v>283</v>
      </c>
      <c r="C1133" s="13"/>
      <c r="D1133" s="31"/>
      <c r="E1133" s="31"/>
      <c r="F1133" s="31"/>
      <c r="G1133" s="31"/>
      <c r="H1133" s="31"/>
      <c r="I1133" s="31"/>
      <c r="J1133" s="31"/>
      <c r="K1133" s="31"/>
      <c r="L1133" s="31"/>
      <c r="M1133" s="31"/>
      <c r="N1133" s="31"/>
      <c r="O1133" s="31"/>
      <c r="P1133" s="31"/>
      <c r="Q1133" s="31"/>
      <c r="R1133" s="31"/>
    </row>
    <row r="1134" spans="2:18">
      <c r="B1134" s="34"/>
      <c r="C1134" s="13"/>
      <c r="D1134" s="36"/>
      <c r="E1134" s="36"/>
      <c r="F1134" s="36"/>
      <c r="G1134" s="36"/>
      <c r="H1134" s="36"/>
      <c r="I1134" s="36"/>
      <c r="J1134" s="36"/>
      <c r="K1134" s="36"/>
      <c r="L1134" s="36"/>
      <c r="M1134" s="36"/>
      <c r="N1134" s="36"/>
      <c r="O1134" s="36"/>
      <c r="P1134" s="36"/>
      <c r="Q1134" s="36"/>
      <c r="R1134" s="36"/>
    </row>
    <row r="1135" spans="2:18">
      <c r="B1135" s="21"/>
      <c r="C1135" s="46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</row>
    <row r="1136" spans="2:18" ht="39.75">
      <c r="B1136" s="26"/>
      <c r="C1136" s="13"/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</row>
    <row r="1137" spans="2:18" ht="58.5">
      <c r="B1137" s="30">
        <f t="shared" ref="B1137" si="123">B1133+1</f>
        <v>284</v>
      </c>
      <c r="C1137" s="13"/>
      <c r="D1137" s="31"/>
      <c r="E1137" s="31"/>
      <c r="F1137" s="31"/>
      <c r="G1137" s="31"/>
      <c r="H1137" s="31"/>
      <c r="I1137" s="31"/>
      <c r="J1137" s="31"/>
      <c r="K1137" s="31"/>
      <c r="L1137" s="31"/>
      <c r="M1137" s="31"/>
      <c r="N1137" s="31"/>
      <c r="O1137" s="31"/>
      <c r="P1137" s="31"/>
      <c r="Q1137" s="31"/>
      <c r="R1137" s="31"/>
    </row>
    <row r="1138" spans="2:18">
      <c r="B1138" s="34"/>
      <c r="C1138" s="13"/>
      <c r="D1138" s="36"/>
      <c r="E1138" s="36"/>
      <c r="F1138" s="36"/>
      <c r="G1138" s="36"/>
      <c r="H1138" s="36"/>
      <c r="I1138" s="36"/>
      <c r="J1138" s="36"/>
      <c r="K1138" s="36"/>
      <c r="L1138" s="36"/>
      <c r="M1138" s="36"/>
      <c r="N1138" s="36"/>
      <c r="O1138" s="36"/>
      <c r="P1138" s="36"/>
      <c r="Q1138" s="36"/>
      <c r="R1138" s="36"/>
    </row>
    <row r="1139" spans="2:18">
      <c r="B1139" s="21"/>
      <c r="C1139" s="46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</row>
    <row r="1140" spans="2:18" ht="39.75">
      <c r="B1140" s="26"/>
      <c r="C1140" s="13"/>
      <c r="D1140" s="28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</row>
    <row r="1141" spans="2:18" ht="58.5">
      <c r="B1141" s="30">
        <f t="shared" ref="B1141" si="124">B1137+1</f>
        <v>285</v>
      </c>
      <c r="C1141" s="13"/>
      <c r="D1141" s="31"/>
      <c r="E1141" s="31"/>
      <c r="F1141" s="31"/>
      <c r="G1141" s="31"/>
      <c r="H1141" s="31"/>
      <c r="I1141" s="31"/>
      <c r="J1141" s="31"/>
      <c r="K1141" s="31"/>
      <c r="L1141" s="31"/>
      <c r="M1141" s="31"/>
      <c r="N1141" s="31"/>
      <c r="O1141" s="31"/>
      <c r="P1141" s="31"/>
      <c r="Q1141" s="31"/>
      <c r="R1141" s="31"/>
    </row>
    <row r="1142" spans="2:18">
      <c r="B1142" s="34"/>
      <c r="C1142" s="13"/>
      <c r="D1142" s="36"/>
      <c r="E1142" s="36"/>
      <c r="F1142" s="36"/>
      <c r="G1142" s="36"/>
      <c r="H1142" s="36"/>
      <c r="I1142" s="36"/>
      <c r="J1142" s="36"/>
      <c r="K1142" s="36"/>
      <c r="L1142" s="36"/>
      <c r="M1142" s="36"/>
      <c r="N1142" s="36"/>
      <c r="O1142" s="36"/>
      <c r="P1142" s="36"/>
      <c r="Q1142" s="36"/>
      <c r="R1142" s="36"/>
    </row>
    <row r="1143" spans="2:18">
      <c r="B1143" s="21"/>
      <c r="C1143" s="46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</row>
    <row r="1144" spans="2:18" ht="39.75">
      <c r="B1144" s="26"/>
      <c r="C1144" s="13"/>
      <c r="D1144" s="28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</row>
    <row r="1145" spans="2:18" ht="58.5">
      <c r="B1145" s="30">
        <f t="shared" ref="B1145" si="125">B1141+1</f>
        <v>286</v>
      </c>
      <c r="C1145" s="13"/>
      <c r="D1145" s="31"/>
      <c r="E1145" s="31"/>
      <c r="F1145" s="31"/>
      <c r="G1145" s="31"/>
      <c r="H1145" s="31"/>
      <c r="I1145" s="31"/>
      <c r="J1145" s="31"/>
      <c r="K1145" s="31"/>
      <c r="L1145" s="31"/>
      <c r="M1145" s="31"/>
      <c r="N1145" s="31"/>
      <c r="O1145" s="31"/>
      <c r="P1145" s="31"/>
      <c r="Q1145" s="31"/>
      <c r="R1145" s="31"/>
    </row>
    <row r="1146" spans="2:18">
      <c r="B1146" s="34"/>
      <c r="C1146" s="13"/>
      <c r="D1146" s="36"/>
      <c r="E1146" s="36"/>
      <c r="F1146" s="36"/>
      <c r="G1146" s="36"/>
      <c r="H1146" s="36"/>
      <c r="I1146" s="36"/>
      <c r="J1146" s="36"/>
      <c r="K1146" s="36"/>
      <c r="L1146" s="36"/>
      <c r="M1146" s="36"/>
      <c r="N1146" s="36"/>
      <c r="O1146" s="36"/>
      <c r="P1146" s="36"/>
      <c r="Q1146" s="36"/>
      <c r="R1146" s="36"/>
    </row>
    <row r="1147" spans="2:18">
      <c r="B1147" s="21"/>
      <c r="C1147" s="46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</row>
    <row r="1148" spans="2:18" ht="39.75">
      <c r="B1148" s="26"/>
      <c r="C1148" s="13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</row>
    <row r="1149" spans="2:18" ht="58.5">
      <c r="B1149" s="30">
        <f t="shared" ref="B1149" si="126">B1145+1</f>
        <v>287</v>
      </c>
      <c r="C1149" s="13"/>
      <c r="D1149" s="31"/>
      <c r="E1149" s="31"/>
      <c r="F1149" s="31"/>
      <c r="G1149" s="31"/>
      <c r="H1149" s="31"/>
      <c r="I1149" s="31"/>
      <c r="J1149" s="31"/>
      <c r="K1149" s="31"/>
      <c r="L1149" s="31"/>
      <c r="M1149" s="31"/>
      <c r="N1149" s="31"/>
      <c r="O1149" s="31"/>
      <c r="P1149" s="31"/>
      <c r="Q1149" s="31"/>
      <c r="R1149" s="31"/>
    </row>
    <row r="1150" spans="2:18">
      <c r="B1150" s="34"/>
      <c r="C1150" s="13"/>
      <c r="D1150" s="36"/>
      <c r="E1150" s="36"/>
      <c r="F1150" s="36"/>
      <c r="G1150" s="36"/>
      <c r="H1150" s="36"/>
      <c r="I1150" s="36"/>
      <c r="J1150" s="36"/>
      <c r="K1150" s="36"/>
      <c r="L1150" s="36"/>
      <c r="M1150" s="36"/>
      <c r="N1150" s="36"/>
      <c r="O1150" s="36"/>
      <c r="P1150" s="36"/>
      <c r="Q1150" s="36"/>
      <c r="R1150" s="36"/>
    </row>
    <row r="1151" spans="2:18">
      <c r="B1151" s="21"/>
      <c r="C1151" s="46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</row>
    <row r="1152" spans="2:18" ht="39.75">
      <c r="B1152" s="26"/>
      <c r="C1152" s="13"/>
      <c r="D1152" s="28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</row>
    <row r="1153" spans="2:18" ht="58.5">
      <c r="B1153" s="30">
        <f t="shared" ref="B1153" si="127">B1149+1</f>
        <v>288</v>
      </c>
      <c r="C1153" s="13"/>
      <c r="D1153" s="31"/>
      <c r="E1153" s="31"/>
      <c r="F1153" s="31"/>
      <c r="G1153" s="31"/>
      <c r="H1153" s="31"/>
      <c r="I1153" s="31"/>
      <c r="J1153" s="31"/>
      <c r="K1153" s="31"/>
      <c r="L1153" s="31"/>
      <c r="M1153" s="31"/>
      <c r="N1153" s="31"/>
      <c r="O1153" s="31"/>
      <c r="P1153" s="31"/>
      <c r="Q1153" s="31"/>
      <c r="R1153" s="31"/>
    </row>
    <row r="1154" spans="2:18">
      <c r="B1154" s="34"/>
      <c r="C1154" s="13"/>
      <c r="D1154" s="36"/>
      <c r="E1154" s="36"/>
      <c r="F1154" s="36"/>
      <c r="G1154" s="36"/>
      <c r="H1154" s="36"/>
      <c r="I1154" s="36"/>
      <c r="J1154" s="36"/>
      <c r="K1154" s="36"/>
      <c r="L1154" s="36"/>
      <c r="M1154" s="36"/>
      <c r="N1154" s="36"/>
      <c r="O1154" s="36"/>
      <c r="P1154" s="36"/>
      <c r="Q1154" s="36"/>
      <c r="R1154" s="36"/>
    </row>
    <row r="1155" spans="2:18">
      <c r="B1155" s="21"/>
      <c r="C1155" s="46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</row>
    <row r="1156" spans="2:18" ht="39.75">
      <c r="B1156" s="26"/>
      <c r="C1156" s="13"/>
      <c r="D1156" s="28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</row>
    <row r="1157" spans="2:18" ht="58.5">
      <c r="B1157" s="30">
        <f t="shared" ref="B1157" si="128">B1153+1</f>
        <v>289</v>
      </c>
      <c r="C1157" s="13"/>
      <c r="D1157" s="31"/>
      <c r="E1157" s="31"/>
      <c r="F1157" s="31"/>
      <c r="G1157" s="31"/>
      <c r="H1157" s="31"/>
      <c r="I1157" s="31"/>
      <c r="J1157" s="31"/>
      <c r="K1157" s="31"/>
      <c r="L1157" s="31"/>
      <c r="M1157" s="31"/>
      <c r="N1157" s="31"/>
      <c r="O1157" s="31"/>
      <c r="P1157" s="31"/>
      <c r="Q1157" s="31"/>
      <c r="R1157" s="31"/>
    </row>
    <row r="1158" spans="2:18">
      <c r="B1158" s="34"/>
      <c r="C1158" s="13"/>
      <c r="D1158" s="36"/>
      <c r="E1158" s="36"/>
      <c r="F1158" s="36"/>
      <c r="G1158" s="36"/>
      <c r="H1158" s="36"/>
      <c r="I1158" s="36"/>
      <c r="J1158" s="36"/>
      <c r="K1158" s="36"/>
      <c r="L1158" s="36"/>
      <c r="M1158" s="36"/>
      <c r="N1158" s="36"/>
      <c r="O1158" s="36"/>
      <c r="P1158" s="36"/>
      <c r="Q1158" s="36"/>
      <c r="R1158" s="36"/>
    </row>
    <row r="1159" spans="2:18">
      <c r="B1159" s="21"/>
      <c r="C1159" s="46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</row>
    <row r="1160" spans="2:18" ht="39.75">
      <c r="B1160" s="26"/>
      <c r="C1160" s="13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</row>
    <row r="1161" spans="2:18" ht="58.5">
      <c r="B1161" s="30">
        <f t="shared" ref="B1161" si="129">B1157+1</f>
        <v>290</v>
      </c>
      <c r="C1161" s="13"/>
      <c r="D1161" s="31"/>
      <c r="E1161" s="31"/>
      <c r="F1161" s="31"/>
      <c r="G1161" s="31"/>
      <c r="H1161" s="31"/>
      <c r="I1161" s="31"/>
      <c r="J1161" s="31"/>
      <c r="K1161" s="31"/>
      <c r="L1161" s="31"/>
      <c r="M1161" s="31"/>
      <c r="N1161" s="31"/>
      <c r="O1161" s="31"/>
      <c r="P1161" s="31"/>
      <c r="Q1161" s="31"/>
      <c r="R1161" s="31"/>
    </row>
    <row r="1162" spans="2:18">
      <c r="B1162" s="34"/>
      <c r="C1162" s="13"/>
      <c r="D1162" s="36"/>
      <c r="E1162" s="36"/>
      <c r="F1162" s="36"/>
      <c r="G1162" s="36"/>
      <c r="H1162" s="36"/>
      <c r="I1162" s="36"/>
      <c r="J1162" s="36"/>
      <c r="K1162" s="36"/>
      <c r="L1162" s="36"/>
      <c r="M1162" s="36"/>
      <c r="N1162" s="36"/>
      <c r="O1162" s="36"/>
      <c r="P1162" s="36"/>
      <c r="Q1162" s="36"/>
      <c r="R1162" s="36"/>
    </row>
    <row r="1163" spans="2:18">
      <c r="B1163" s="21"/>
      <c r="C1163" s="46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</row>
    <row r="1164" spans="2:18" ht="39.75">
      <c r="B1164" s="26"/>
      <c r="C1164" s="13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</row>
    <row r="1165" spans="2:18" ht="58.5">
      <c r="B1165" s="30">
        <f t="shared" ref="B1165" si="130">B1161+1</f>
        <v>291</v>
      </c>
      <c r="C1165" s="13"/>
      <c r="D1165" s="31"/>
      <c r="E1165" s="31"/>
      <c r="F1165" s="31"/>
      <c r="G1165" s="31"/>
      <c r="H1165" s="31"/>
      <c r="I1165" s="31"/>
      <c r="J1165" s="31"/>
      <c r="K1165" s="31"/>
      <c r="L1165" s="31"/>
      <c r="M1165" s="31"/>
      <c r="N1165" s="31"/>
      <c r="O1165" s="31"/>
      <c r="P1165" s="31"/>
      <c r="Q1165" s="31"/>
      <c r="R1165" s="31"/>
    </row>
    <row r="1166" spans="2:18">
      <c r="B1166" s="34"/>
      <c r="C1166" s="13"/>
      <c r="D1166" s="36"/>
      <c r="E1166" s="36"/>
      <c r="F1166" s="36"/>
      <c r="G1166" s="36"/>
      <c r="H1166" s="36"/>
      <c r="I1166" s="36"/>
      <c r="J1166" s="36"/>
      <c r="K1166" s="36"/>
      <c r="L1166" s="36"/>
      <c r="M1166" s="36"/>
      <c r="N1166" s="36"/>
      <c r="O1166" s="36"/>
      <c r="P1166" s="36"/>
      <c r="Q1166" s="36"/>
      <c r="R1166" s="36"/>
    </row>
    <row r="1167" spans="2:18">
      <c r="B1167" s="21"/>
      <c r="C1167" s="46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</row>
    <row r="1168" spans="2:18" ht="39.75">
      <c r="B1168" s="26"/>
      <c r="C1168" s="13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</row>
    <row r="1169" spans="2:18" ht="58.5">
      <c r="B1169" s="30">
        <f t="shared" ref="B1169" si="131">B1165+1</f>
        <v>292</v>
      </c>
      <c r="C1169" s="13"/>
      <c r="D1169" s="31"/>
      <c r="E1169" s="31"/>
      <c r="F1169" s="31"/>
      <c r="G1169" s="31"/>
      <c r="H1169" s="31"/>
      <c r="I1169" s="31"/>
      <c r="J1169" s="31"/>
      <c r="K1169" s="31"/>
      <c r="L1169" s="31"/>
      <c r="M1169" s="31"/>
      <c r="N1169" s="31"/>
      <c r="O1169" s="31"/>
      <c r="P1169" s="31"/>
      <c r="Q1169" s="31"/>
      <c r="R1169" s="31"/>
    </row>
    <row r="1170" spans="2:18">
      <c r="B1170" s="34"/>
      <c r="C1170" s="13"/>
      <c r="D1170" s="36"/>
      <c r="E1170" s="36"/>
      <c r="F1170" s="36"/>
      <c r="G1170" s="36"/>
      <c r="H1170" s="36"/>
      <c r="I1170" s="36"/>
      <c r="J1170" s="36"/>
      <c r="K1170" s="36"/>
      <c r="L1170" s="36"/>
      <c r="M1170" s="36"/>
      <c r="N1170" s="36"/>
      <c r="O1170" s="36"/>
      <c r="P1170" s="36"/>
      <c r="Q1170" s="36"/>
      <c r="R1170" s="36"/>
    </row>
    <row r="1171" spans="2:18">
      <c r="B1171" s="21"/>
      <c r="C1171" s="46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</row>
    <row r="1172" spans="2:18" ht="39.75">
      <c r="B1172" s="26"/>
      <c r="C1172" s="13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</row>
    <row r="1173" spans="2:18" ht="58.5">
      <c r="B1173" s="30">
        <f t="shared" ref="B1173" si="132">B1169+1</f>
        <v>293</v>
      </c>
      <c r="C1173" s="13"/>
      <c r="D1173" s="31"/>
      <c r="E1173" s="31"/>
      <c r="F1173" s="31"/>
      <c r="G1173" s="31"/>
      <c r="H1173" s="31"/>
      <c r="I1173" s="31"/>
      <c r="J1173" s="31"/>
      <c r="K1173" s="31"/>
      <c r="L1173" s="31"/>
      <c r="M1173" s="31"/>
      <c r="N1173" s="31"/>
      <c r="O1173" s="31"/>
      <c r="P1173" s="31"/>
      <c r="Q1173" s="31"/>
      <c r="R1173" s="31"/>
    </row>
    <row r="1174" spans="2:18">
      <c r="B1174" s="34"/>
      <c r="C1174" s="13"/>
      <c r="D1174" s="36"/>
      <c r="E1174" s="36"/>
      <c r="F1174" s="36"/>
      <c r="G1174" s="36"/>
      <c r="H1174" s="36"/>
      <c r="I1174" s="36"/>
      <c r="J1174" s="36"/>
      <c r="K1174" s="36"/>
      <c r="L1174" s="36"/>
      <c r="M1174" s="36"/>
      <c r="N1174" s="36"/>
      <c r="O1174" s="36"/>
      <c r="P1174" s="36"/>
      <c r="Q1174" s="36"/>
      <c r="R1174" s="36"/>
    </row>
    <row r="1175" spans="2:18">
      <c r="B1175" s="21"/>
      <c r="C1175" s="46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</row>
    <row r="1176" spans="2:18" ht="39.75">
      <c r="B1176" s="26"/>
      <c r="C1176" s="13"/>
      <c r="D1176" s="28"/>
      <c r="E1176" s="28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</row>
    <row r="1177" spans="2:18" ht="58.5">
      <c r="B1177" s="30">
        <f t="shared" ref="B1177" si="133">B1173+1</f>
        <v>294</v>
      </c>
      <c r="C1177" s="13"/>
      <c r="D1177" s="31"/>
      <c r="E1177" s="31"/>
      <c r="F1177" s="31"/>
      <c r="G1177" s="31"/>
      <c r="H1177" s="31"/>
      <c r="I1177" s="31"/>
      <c r="J1177" s="31"/>
      <c r="K1177" s="31"/>
      <c r="L1177" s="31"/>
      <c r="M1177" s="31"/>
      <c r="N1177" s="31"/>
      <c r="O1177" s="31"/>
      <c r="P1177" s="31"/>
      <c r="Q1177" s="31"/>
      <c r="R1177" s="31"/>
    </row>
    <row r="1178" spans="2:18">
      <c r="B1178" s="34"/>
      <c r="C1178" s="13"/>
      <c r="D1178" s="36"/>
      <c r="E1178" s="36"/>
      <c r="F1178" s="36"/>
      <c r="G1178" s="36"/>
      <c r="H1178" s="36"/>
      <c r="I1178" s="36"/>
      <c r="J1178" s="36"/>
      <c r="K1178" s="36"/>
      <c r="L1178" s="36"/>
      <c r="M1178" s="36"/>
      <c r="N1178" s="36"/>
      <c r="O1178" s="36"/>
      <c r="P1178" s="36"/>
      <c r="Q1178" s="36"/>
      <c r="R1178" s="36"/>
    </row>
    <row r="1179" spans="2:18">
      <c r="B1179" s="21"/>
      <c r="C1179" s="46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</row>
    <row r="1180" spans="2:18" ht="39.75">
      <c r="B1180" s="26"/>
      <c r="C1180" s="13"/>
      <c r="D1180" s="28"/>
      <c r="E1180" s="28"/>
      <c r="F1180" s="28"/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</row>
    <row r="1181" spans="2:18" ht="58.5">
      <c r="B1181" s="30">
        <f t="shared" ref="B1181" si="134">B1177+1</f>
        <v>295</v>
      </c>
      <c r="C1181" s="13"/>
      <c r="D1181" s="31"/>
      <c r="E1181" s="31"/>
      <c r="F1181" s="31"/>
      <c r="G1181" s="31"/>
      <c r="H1181" s="31"/>
      <c r="I1181" s="31"/>
      <c r="J1181" s="31"/>
      <c r="K1181" s="31"/>
      <c r="L1181" s="31"/>
      <c r="M1181" s="31"/>
      <c r="N1181" s="31"/>
      <c r="O1181" s="31"/>
      <c r="P1181" s="31"/>
      <c r="Q1181" s="31"/>
      <c r="R1181" s="31"/>
    </row>
    <row r="1182" spans="2:18">
      <c r="B1182" s="34"/>
      <c r="C1182" s="13"/>
      <c r="D1182" s="36"/>
      <c r="E1182" s="36"/>
      <c r="F1182" s="36"/>
      <c r="G1182" s="36"/>
      <c r="H1182" s="36"/>
      <c r="I1182" s="36"/>
      <c r="J1182" s="36"/>
      <c r="K1182" s="36"/>
      <c r="L1182" s="36"/>
      <c r="M1182" s="36"/>
      <c r="N1182" s="36"/>
      <c r="O1182" s="36"/>
      <c r="P1182" s="36"/>
      <c r="Q1182" s="36"/>
      <c r="R1182" s="36"/>
    </row>
    <row r="1183" spans="2:18">
      <c r="B1183" s="21"/>
      <c r="C1183" s="46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</row>
    <row r="1184" spans="2:18" ht="39.75">
      <c r="B1184" s="26"/>
      <c r="C1184" s="13"/>
      <c r="D1184" s="28"/>
      <c r="E1184" s="28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</row>
    <row r="1185" spans="2:18" ht="58.5">
      <c r="B1185" s="30">
        <f t="shared" ref="B1185" si="135">B1181+1</f>
        <v>296</v>
      </c>
      <c r="C1185" s="13"/>
      <c r="D1185" s="31"/>
      <c r="E1185" s="31"/>
      <c r="F1185" s="31"/>
      <c r="G1185" s="31"/>
      <c r="H1185" s="31"/>
      <c r="I1185" s="31"/>
      <c r="J1185" s="31"/>
      <c r="K1185" s="31"/>
      <c r="L1185" s="31"/>
      <c r="M1185" s="31"/>
      <c r="N1185" s="31"/>
      <c r="O1185" s="31"/>
      <c r="P1185" s="31"/>
      <c r="Q1185" s="31"/>
      <c r="R1185" s="31"/>
    </row>
    <row r="1186" spans="2:18">
      <c r="B1186" s="34"/>
      <c r="C1186" s="13"/>
      <c r="D1186" s="36"/>
      <c r="E1186" s="36"/>
      <c r="F1186" s="36"/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</row>
    <row r="1187" spans="2:18">
      <c r="B1187" s="21"/>
      <c r="C1187" s="46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</row>
    <row r="1188" spans="2:18" ht="39.75">
      <c r="B1188" s="26"/>
      <c r="C1188" s="13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</row>
    <row r="1189" spans="2:18" ht="58.5">
      <c r="B1189" s="30">
        <f t="shared" ref="B1189" si="136">B1185+1</f>
        <v>297</v>
      </c>
      <c r="C1189" s="13"/>
      <c r="D1189" s="31"/>
      <c r="E1189" s="31"/>
      <c r="F1189" s="31"/>
      <c r="G1189" s="31"/>
      <c r="H1189" s="31"/>
      <c r="I1189" s="31"/>
      <c r="J1189" s="31"/>
      <c r="K1189" s="31"/>
      <c r="L1189" s="31"/>
      <c r="M1189" s="31"/>
      <c r="N1189" s="31"/>
      <c r="O1189" s="31"/>
      <c r="P1189" s="31"/>
      <c r="Q1189" s="31"/>
      <c r="R1189" s="31"/>
    </row>
    <row r="1190" spans="2:18">
      <c r="B1190" s="34"/>
      <c r="C1190" s="13"/>
      <c r="D1190" s="36"/>
      <c r="E1190" s="36"/>
      <c r="F1190" s="36"/>
      <c r="G1190" s="36"/>
      <c r="H1190" s="36"/>
      <c r="I1190" s="36"/>
      <c r="J1190" s="36"/>
      <c r="K1190" s="36"/>
      <c r="L1190" s="36"/>
      <c r="M1190" s="36"/>
      <c r="N1190" s="36"/>
      <c r="O1190" s="36"/>
      <c r="P1190" s="36"/>
      <c r="Q1190" s="36"/>
      <c r="R1190" s="36"/>
    </row>
    <row r="1191" spans="2:18">
      <c r="B1191" s="21"/>
      <c r="C1191" s="46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</row>
    <row r="1192" spans="2:18" ht="39.75">
      <c r="B1192" s="26"/>
      <c r="C1192" s="13"/>
      <c r="D1192" s="28"/>
      <c r="E1192" s="28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</row>
    <row r="1193" spans="2:18" ht="58.5">
      <c r="B1193" s="30">
        <f t="shared" ref="B1193" si="137">B1189+1</f>
        <v>298</v>
      </c>
      <c r="C1193" s="13"/>
      <c r="D1193" s="31"/>
      <c r="E1193" s="31"/>
      <c r="F1193" s="31"/>
      <c r="G1193" s="31"/>
      <c r="H1193" s="31"/>
      <c r="I1193" s="31"/>
      <c r="J1193" s="31"/>
      <c r="K1193" s="31"/>
      <c r="L1193" s="31"/>
      <c r="M1193" s="31"/>
      <c r="N1193" s="31"/>
      <c r="O1193" s="31"/>
      <c r="P1193" s="31"/>
      <c r="Q1193" s="31"/>
      <c r="R1193" s="31"/>
    </row>
    <row r="1194" spans="2:18">
      <c r="B1194" s="34"/>
      <c r="C1194" s="13"/>
      <c r="D1194" s="36"/>
      <c r="E1194" s="36"/>
      <c r="F1194" s="36"/>
      <c r="G1194" s="36"/>
      <c r="H1194" s="36"/>
      <c r="I1194" s="36"/>
      <c r="J1194" s="36"/>
      <c r="K1194" s="36"/>
      <c r="L1194" s="36"/>
      <c r="M1194" s="36"/>
      <c r="N1194" s="36"/>
      <c r="O1194" s="36"/>
      <c r="P1194" s="36"/>
      <c r="Q1194" s="36"/>
      <c r="R1194" s="36"/>
    </row>
    <row r="1195" spans="2:18">
      <c r="B1195" s="21"/>
      <c r="C1195" s="46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</row>
    <row r="1196" spans="2:18" ht="39.75">
      <c r="B1196" s="26"/>
      <c r="C1196" s="13"/>
      <c r="D1196" s="28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</row>
    <row r="1197" spans="2:18" ht="58.5">
      <c r="B1197" s="30">
        <f t="shared" ref="B1197" si="138">B1193+1</f>
        <v>299</v>
      </c>
      <c r="C1197" s="13"/>
      <c r="D1197" s="31"/>
      <c r="E1197" s="31"/>
      <c r="F1197" s="31"/>
      <c r="G1197" s="31"/>
      <c r="H1197" s="31"/>
      <c r="I1197" s="31"/>
      <c r="J1197" s="31"/>
      <c r="K1197" s="31"/>
      <c r="L1197" s="31"/>
      <c r="M1197" s="31"/>
      <c r="N1197" s="31"/>
      <c r="O1197" s="31"/>
      <c r="P1197" s="31"/>
      <c r="Q1197" s="31"/>
      <c r="R1197" s="31"/>
    </row>
    <row r="1198" spans="2:18">
      <c r="B1198" s="34"/>
      <c r="C1198" s="13"/>
      <c r="D1198" s="36"/>
      <c r="E1198" s="36"/>
      <c r="F1198" s="36"/>
      <c r="G1198" s="36"/>
      <c r="H1198" s="36"/>
      <c r="I1198" s="36"/>
      <c r="J1198" s="36"/>
      <c r="K1198" s="36"/>
      <c r="L1198" s="36"/>
      <c r="M1198" s="36"/>
      <c r="N1198" s="36"/>
      <c r="O1198" s="36"/>
      <c r="P1198" s="36"/>
      <c r="Q1198" s="36"/>
      <c r="R1198" s="36"/>
    </row>
    <row r="1199" spans="2:18">
      <c r="B1199" s="21"/>
      <c r="C1199" s="46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</row>
    <row r="1200" spans="2:18" ht="39.75">
      <c r="B1200" s="26"/>
      <c r="C1200" s="13"/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</row>
    <row r="1201" spans="2:18" ht="58.5">
      <c r="B1201" s="30">
        <f t="shared" ref="B1201" si="139">B1197+1</f>
        <v>300</v>
      </c>
      <c r="C1201" s="13"/>
      <c r="D1201" s="31"/>
      <c r="E1201" s="31"/>
      <c r="F1201" s="31"/>
      <c r="G1201" s="31"/>
      <c r="H1201" s="31"/>
      <c r="I1201" s="31"/>
      <c r="J1201" s="31"/>
      <c r="K1201" s="31"/>
      <c r="L1201" s="31"/>
      <c r="M1201" s="31"/>
      <c r="N1201" s="31"/>
      <c r="O1201" s="31"/>
      <c r="P1201" s="31"/>
      <c r="Q1201" s="31"/>
      <c r="R1201" s="31"/>
    </row>
    <row r="1202" spans="2:18">
      <c r="B1202" s="34"/>
      <c r="C1202" s="13"/>
      <c r="D1202" s="36"/>
      <c r="E1202" s="36"/>
      <c r="F1202" s="36"/>
      <c r="G1202" s="36"/>
      <c r="H1202" s="36"/>
      <c r="I1202" s="36"/>
      <c r="J1202" s="36"/>
      <c r="K1202" s="36"/>
      <c r="L1202" s="36"/>
      <c r="M1202" s="36"/>
      <c r="N1202" s="36"/>
      <c r="O1202" s="36"/>
      <c r="P1202" s="36"/>
      <c r="Q1202" s="36"/>
      <c r="R1202" s="36"/>
    </row>
    <row r="1203" spans="2:18">
      <c r="B1203" s="21"/>
      <c r="C1203" s="46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</row>
    <row r="1204" spans="2:18" ht="39.75">
      <c r="B1204" s="26"/>
      <c r="C1204" s="13"/>
      <c r="D1204" s="28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</row>
    <row r="1205" spans="2:18" ht="58.5">
      <c r="B1205" s="30">
        <f t="shared" ref="B1205" si="140">B1201+1</f>
        <v>301</v>
      </c>
      <c r="C1205" s="13"/>
      <c r="D1205" s="31"/>
      <c r="E1205" s="31"/>
      <c r="F1205" s="31"/>
      <c r="G1205" s="31"/>
      <c r="H1205" s="31"/>
      <c r="I1205" s="31"/>
      <c r="J1205" s="31"/>
      <c r="K1205" s="31"/>
      <c r="L1205" s="31"/>
      <c r="M1205" s="31"/>
      <c r="N1205" s="31"/>
      <c r="O1205" s="31"/>
      <c r="P1205" s="31"/>
      <c r="Q1205" s="31"/>
      <c r="R1205" s="31"/>
    </row>
    <row r="1206" spans="2:18">
      <c r="B1206" s="34"/>
      <c r="C1206" s="13"/>
      <c r="D1206" s="36"/>
      <c r="E1206" s="36"/>
      <c r="F1206" s="36"/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</row>
    <row r="1207" spans="2:18">
      <c r="B1207" s="39"/>
      <c r="C1207" s="40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</row>
    <row r="1208" spans="2:18" ht="39.75">
      <c r="B1208" s="26"/>
      <c r="C1208" s="13"/>
      <c r="D1208" s="28"/>
      <c r="E1208" s="28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</row>
    <row r="1209" spans="2:18" ht="58.5">
      <c r="B1209" s="30">
        <f>B1205+1</f>
        <v>302</v>
      </c>
      <c r="C1209" s="13"/>
      <c r="D1209" s="31"/>
      <c r="E1209" s="31"/>
      <c r="F1209" s="31"/>
      <c r="G1209" s="31"/>
      <c r="H1209" s="31"/>
      <c r="I1209" s="31"/>
      <c r="J1209" s="31"/>
      <c r="K1209" s="31"/>
      <c r="L1209" s="31"/>
      <c r="M1209" s="31"/>
      <c r="N1209" s="31"/>
      <c r="O1209" s="31"/>
      <c r="P1209" s="31"/>
      <c r="Q1209" s="31"/>
      <c r="R1209" s="31"/>
    </row>
    <row r="1210" spans="2:18">
      <c r="B1210" s="34"/>
      <c r="C1210" s="13"/>
      <c r="D1210" s="36"/>
      <c r="E1210" s="36"/>
      <c r="F1210" s="36"/>
      <c r="G1210" s="36"/>
      <c r="H1210" s="36"/>
      <c r="I1210" s="36"/>
      <c r="J1210" s="36"/>
      <c r="K1210" s="36"/>
      <c r="L1210" s="36"/>
      <c r="M1210" s="36"/>
      <c r="N1210" s="36"/>
      <c r="O1210" s="36"/>
      <c r="P1210" s="36"/>
      <c r="Q1210" s="36"/>
      <c r="R1210" s="36"/>
    </row>
    <row r="1211" spans="2:18">
      <c r="B1211" s="43"/>
      <c r="C1211" s="4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</row>
    <row r="1212" spans="2:18" ht="39.75">
      <c r="B1212" s="26"/>
      <c r="C1212" s="13"/>
      <c r="D1212" s="28"/>
      <c r="E1212" s="28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</row>
    <row r="1213" spans="2:18" ht="58.5">
      <c r="B1213" s="30">
        <f>B1209+1</f>
        <v>303</v>
      </c>
      <c r="C1213" s="13"/>
      <c r="D1213" s="31"/>
      <c r="E1213" s="31"/>
      <c r="F1213" s="31"/>
      <c r="G1213" s="31"/>
      <c r="H1213" s="31"/>
      <c r="I1213" s="31"/>
      <c r="J1213" s="31"/>
      <c r="K1213" s="31"/>
      <c r="L1213" s="31"/>
      <c r="M1213" s="31"/>
      <c r="N1213" s="31"/>
      <c r="O1213" s="31"/>
      <c r="P1213" s="31"/>
      <c r="Q1213" s="31"/>
      <c r="R1213" s="31"/>
    </row>
    <row r="1214" spans="2:18">
      <c r="B1214" s="34"/>
      <c r="C1214" s="13"/>
      <c r="D1214" s="36"/>
      <c r="E1214" s="36"/>
      <c r="F1214" s="36"/>
      <c r="G1214" s="36"/>
      <c r="H1214" s="36"/>
      <c r="I1214" s="36"/>
      <c r="J1214" s="36"/>
      <c r="K1214" s="36"/>
      <c r="L1214" s="36"/>
      <c r="M1214" s="36"/>
      <c r="N1214" s="36"/>
      <c r="O1214" s="36"/>
      <c r="P1214" s="36"/>
      <c r="Q1214" s="36"/>
      <c r="R1214" s="36"/>
    </row>
    <row r="1215" spans="2:18">
      <c r="B1215" s="21"/>
      <c r="C1215" s="46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</row>
    <row r="1216" spans="2:18" ht="39.75">
      <c r="B1216" s="26"/>
      <c r="C1216" s="13"/>
      <c r="D1216" s="28"/>
      <c r="E1216" s="28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</row>
    <row r="1217" spans="2:18" ht="58.5">
      <c r="B1217" s="30">
        <f>B1213+1</f>
        <v>304</v>
      </c>
      <c r="C1217" s="13"/>
      <c r="D1217" s="31"/>
      <c r="E1217" s="31"/>
      <c r="F1217" s="31"/>
      <c r="G1217" s="31"/>
      <c r="H1217" s="31"/>
      <c r="I1217" s="31"/>
      <c r="J1217" s="31"/>
      <c r="K1217" s="31"/>
      <c r="L1217" s="31"/>
      <c r="M1217" s="31"/>
      <c r="N1217" s="31"/>
      <c r="O1217" s="31"/>
      <c r="P1217" s="31"/>
      <c r="Q1217" s="31"/>
      <c r="R1217" s="31"/>
    </row>
    <row r="1218" spans="2:18">
      <c r="B1218" s="34"/>
      <c r="C1218" s="13"/>
      <c r="D1218" s="36"/>
      <c r="E1218" s="36"/>
      <c r="F1218" s="36"/>
      <c r="G1218" s="36"/>
      <c r="H1218" s="36"/>
      <c r="I1218" s="36"/>
      <c r="J1218" s="36"/>
      <c r="K1218" s="36"/>
      <c r="L1218" s="36"/>
      <c r="M1218" s="36"/>
      <c r="N1218" s="36"/>
      <c r="O1218" s="36"/>
      <c r="P1218" s="36"/>
      <c r="Q1218" s="36"/>
      <c r="R1218" s="36"/>
    </row>
    <row r="1219" spans="2:18">
      <c r="B1219" s="21"/>
      <c r="C1219" s="46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</row>
    <row r="1220" spans="2:18" ht="39.75">
      <c r="B1220" s="26"/>
      <c r="C1220" s="13"/>
      <c r="D1220" s="28"/>
      <c r="E1220" s="28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</row>
    <row r="1221" spans="2:18" ht="58.5">
      <c r="B1221" s="30">
        <f>B1217+1</f>
        <v>305</v>
      </c>
      <c r="C1221" s="13"/>
      <c r="D1221" s="31"/>
      <c r="E1221" s="31"/>
      <c r="F1221" s="31"/>
      <c r="G1221" s="31"/>
      <c r="H1221" s="31"/>
      <c r="I1221" s="31"/>
      <c r="J1221" s="31"/>
      <c r="K1221" s="31"/>
      <c r="L1221" s="31"/>
      <c r="M1221" s="31"/>
      <c r="N1221" s="31"/>
      <c r="O1221" s="31"/>
      <c r="P1221" s="31"/>
      <c r="Q1221" s="31"/>
      <c r="R1221" s="31"/>
    </row>
    <row r="1222" spans="2:18">
      <c r="B1222" s="34"/>
      <c r="C1222" s="13"/>
      <c r="D1222" s="36"/>
      <c r="E1222" s="36"/>
      <c r="F1222" s="36"/>
      <c r="G1222" s="36"/>
      <c r="H1222" s="36"/>
      <c r="I1222" s="36"/>
      <c r="J1222" s="36"/>
      <c r="K1222" s="36"/>
      <c r="L1222" s="36"/>
      <c r="M1222" s="36"/>
      <c r="N1222" s="36"/>
      <c r="O1222" s="36"/>
      <c r="P1222" s="36"/>
      <c r="Q1222" s="36"/>
      <c r="R1222" s="36"/>
    </row>
    <row r="1223" spans="2:18">
      <c r="B1223" s="21"/>
      <c r="C1223" s="46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</row>
    <row r="1224" spans="2:18" ht="39.75">
      <c r="B1224" s="26"/>
      <c r="C1224" s="13"/>
      <c r="D1224" s="28"/>
      <c r="E1224" s="28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</row>
    <row r="1225" spans="2:18" ht="58.5">
      <c r="B1225" s="30">
        <f>B1221+1</f>
        <v>306</v>
      </c>
      <c r="C1225" s="13"/>
      <c r="D1225" s="31"/>
      <c r="E1225" s="31"/>
      <c r="F1225" s="31"/>
      <c r="G1225" s="31"/>
      <c r="H1225" s="31"/>
      <c r="I1225" s="31"/>
      <c r="J1225" s="31"/>
      <c r="K1225" s="31"/>
      <c r="L1225" s="31"/>
      <c r="M1225" s="31"/>
      <c r="N1225" s="31"/>
      <c r="O1225" s="31"/>
      <c r="P1225" s="31"/>
      <c r="Q1225" s="31"/>
      <c r="R1225" s="31"/>
    </row>
    <row r="1226" spans="2:18">
      <c r="B1226" s="34"/>
      <c r="C1226" s="13"/>
      <c r="D1226" s="36"/>
      <c r="E1226" s="36"/>
      <c r="F1226" s="36"/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</row>
    <row r="1227" spans="2:18">
      <c r="B1227" s="21"/>
      <c r="C1227" s="46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</row>
    <row r="1228" spans="2:18" ht="39.75">
      <c r="B1228" s="26"/>
      <c r="C1228" s="13"/>
      <c r="D1228" s="28"/>
      <c r="E1228" s="28"/>
      <c r="F1228" s="28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</row>
    <row r="1229" spans="2:18" ht="58.5">
      <c r="B1229" s="30">
        <f>B1225+1</f>
        <v>307</v>
      </c>
      <c r="C1229" s="13"/>
      <c r="D1229" s="31"/>
      <c r="E1229" s="31"/>
      <c r="F1229" s="31"/>
      <c r="G1229" s="31"/>
      <c r="H1229" s="31"/>
      <c r="I1229" s="31"/>
      <c r="J1229" s="31"/>
      <c r="K1229" s="31"/>
      <c r="L1229" s="31"/>
      <c r="M1229" s="31"/>
      <c r="N1229" s="31"/>
      <c r="O1229" s="31"/>
      <c r="P1229" s="31"/>
      <c r="Q1229" s="31"/>
      <c r="R1229" s="31"/>
    </row>
    <row r="1230" spans="2:18">
      <c r="B1230" s="34"/>
      <c r="C1230" s="13"/>
      <c r="D1230" s="36"/>
      <c r="E1230" s="36"/>
      <c r="F1230" s="36"/>
      <c r="G1230" s="36"/>
      <c r="H1230" s="36"/>
      <c r="I1230" s="36"/>
      <c r="J1230" s="36"/>
      <c r="K1230" s="36"/>
      <c r="L1230" s="36"/>
      <c r="M1230" s="36"/>
      <c r="N1230" s="36"/>
      <c r="O1230" s="36"/>
      <c r="P1230" s="36"/>
      <c r="Q1230" s="36"/>
      <c r="R1230" s="36"/>
    </row>
    <row r="1231" spans="2:18">
      <c r="B1231" s="21"/>
      <c r="C1231" s="46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</row>
    <row r="1232" spans="2:18" ht="39.75">
      <c r="B1232" s="26"/>
      <c r="C1232" s="13"/>
      <c r="D1232" s="28"/>
      <c r="E1232" s="28"/>
      <c r="F1232" s="28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</row>
    <row r="1233" spans="2:18" ht="58.5">
      <c r="B1233" s="30">
        <f>B1229+1</f>
        <v>308</v>
      </c>
      <c r="C1233" s="13"/>
      <c r="D1233" s="31"/>
      <c r="E1233" s="31"/>
      <c r="F1233" s="31"/>
      <c r="G1233" s="31"/>
      <c r="H1233" s="31"/>
      <c r="I1233" s="31"/>
      <c r="J1233" s="31"/>
      <c r="K1233" s="31"/>
      <c r="L1233" s="31"/>
      <c r="M1233" s="31"/>
      <c r="N1233" s="31"/>
      <c r="O1233" s="31"/>
      <c r="P1233" s="31"/>
      <c r="Q1233" s="31"/>
      <c r="R1233" s="31"/>
    </row>
    <row r="1234" spans="2:18">
      <c r="B1234" s="34"/>
      <c r="C1234" s="13"/>
      <c r="D1234" s="36"/>
      <c r="E1234" s="36"/>
      <c r="F1234" s="36"/>
      <c r="G1234" s="36"/>
      <c r="H1234" s="36"/>
      <c r="I1234" s="36"/>
      <c r="J1234" s="36"/>
      <c r="K1234" s="36"/>
      <c r="L1234" s="36"/>
      <c r="M1234" s="36"/>
      <c r="N1234" s="36"/>
      <c r="O1234" s="36"/>
      <c r="P1234" s="36"/>
      <c r="Q1234" s="36"/>
      <c r="R1234" s="36"/>
    </row>
    <row r="1235" spans="2:18">
      <c r="B1235" s="21"/>
      <c r="C1235" s="46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</row>
    <row r="1236" spans="2:18" ht="39.75">
      <c r="B1236" s="26"/>
      <c r="C1236" s="13"/>
      <c r="D1236" s="28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</row>
    <row r="1237" spans="2:18" ht="58.5">
      <c r="B1237" s="30">
        <f>B1233+1</f>
        <v>309</v>
      </c>
      <c r="C1237" s="13"/>
      <c r="D1237" s="31"/>
      <c r="E1237" s="31"/>
      <c r="F1237" s="31"/>
      <c r="G1237" s="31"/>
      <c r="H1237" s="31"/>
      <c r="I1237" s="31"/>
      <c r="J1237" s="31"/>
      <c r="K1237" s="31"/>
      <c r="L1237" s="31"/>
      <c r="M1237" s="31"/>
      <c r="N1237" s="31"/>
      <c r="O1237" s="31"/>
      <c r="P1237" s="31"/>
      <c r="Q1237" s="31"/>
      <c r="R1237" s="31"/>
    </row>
    <row r="1238" spans="2:18">
      <c r="B1238" s="34"/>
      <c r="C1238" s="13"/>
      <c r="D1238" s="36"/>
      <c r="E1238" s="36"/>
      <c r="F1238" s="36"/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</row>
    <row r="1239" spans="2:18">
      <c r="B1239" s="21"/>
      <c r="C1239" s="46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</row>
    <row r="1240" spans="2:18" ht="39.75">
      <c r="B1240" s="26"/>
      <c r="C1240" s="13"/>
      <c r="D1240" s="28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</row>
    <row r="1241" spans="2:18" ht="58.5">
      <c r="B1241" s="30">
        <f>B1237+1</f>
        <v>310</v>
      </c>
      <c r="C1241" s="13"/>
      <c r="D1241" s="31"/>
      <c r="E1241" s="31"/>
      <c r="F1241" s="31"/>
      <c r="G1241" s="31"/>
      <c r="H1241" s="31"/>
      <c r="I1241" s="31"/>
      <c r="J1241" s="31"/>
      <c r="K1241" s="31"/>
      <c r="L1241" s="31"/>
      <c r="M1241" s="31"/>
      <c r="N1241" s="31"/>
      <c r="O1241" s="31"/>
      <c r="P1241" s="31"/>
      <c r="Q1241" s="31"/>
      <c r="R1241" s="31"/>
    </row>
    <row r="1242" spans="2:18">
      <c r="B1242" s="34"/>
      <c r="C1242" s="13"/>
      <c r="D1242" s="36"/>
      <c r="E1242" s="36"/>
      <c r="F1242" s="36"/>
      <c r="G1242" s="36"/>
      <c r="H1242" s="36"/>
      <c r="I1242" s="36"/>
      <c r="J1242" s="36"/>
      <c r="K1242" s="36"/>
      <c r="L1242" s="36"/>
      <c r="M1242" s="36"/>
      <c r="N1242" s="36"/>
      <c r="O1242" s="36"/>
      <c r="P1242" s="36"/>
      <c r="Q1242" s="36"/>
      <c r="R1242" s="36"/>
    </row>
    <row r="1243" spans="2:18">
      <c r="B1243" s="21"/>
      <c r="C1243" s="46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</row>
    <row r="1244" spans="2:18" ht="39.75">
      <c r="B1244" s="26"/>
      <c r="C1244" s="13"/>
      <c r="D1244" s="28"/>
      <c r="E1244" s="28"/>
      <c r="F1244" s="28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</row>
    <row r="1245" spans="2:18" ht="58.5">
      <c r="B1245" s="30">
        <f>B1241+1</f>
        <v>311</v>
      </c>
      <c r="C1245" s="13"/>
      <c r="D1245" s="31"/>
      <c r="E1245" s="31"/>
      <c r="F1245" s="31"/>
      <c r="G1245" s="31"/>
      <c r="H1245" s="31"/>
      <c r="I1245" s="31"/>
      <c r="J1245" s="31"/>
      <c r="K1245" s="31"/>
      <c r="L1245" s="31"/>
      <c r="M1245" s="31"/>
      <c r="N1245" s="31"/>
      <c r="O1245" s="31"/>
      <c r="P1245" s="31"/>
      <c r="Q1245" s="31"/>
      <c r="R1245" s="31"/>
    </row>
    <row r="1246" spans="2:18">
      <c r="B1246" s="34"/>
      <c r="C1246" s="13"/>
      <c r="D1246" s="36"/>
      <c r="E1246" s="36"/>
      <c r="F1246" s="36"/>
      <c r="G1246" s="36"/>
      <c r="H1246" s="36"/>
      <c r="I1246" s="36"/>
      <c r="J1246" s="36"/>
      <c r="K1246" s="36"/>
      <c r="L1246" s="36"/>
      <c r="M1246" s="36"/>
      <c r="N1246" s="36"/>
      <c r="O1246" s="36"/>
      <c r="P1246" s="36"/>
      <c r="Q1246" s="36"/>
      <c r="R1246" s="36"/>
    </row>
    <row r="1247" spans="2:18">
      <c r="B1247" s="21"/>
      <c r="C1247" s="46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</row>
    <row r="1248" spans="2:18" ht="39.75">
      <c r="B1248" s="26"/>
      <c r="C1248" s="13"/>
      <c r="D1248" s="28"/>
      <c r="E1248" s="28"/>
      <c r="F1248" s="28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</row>
    <row r="1249" spans="2:18" ht="58.5">
      <c r="B1249" s="30">
        <f>B1245+1</f>
        <v>312</v>
      </c>
      <c r="C1249" s="13"/>
      <c r="D1249" s="31"/>
      <c r="E1249" s="31"/>
      <c r="F1249" s="31"/>
      <c r="G1249" s="31"/>
      <c r="H1249" s="31"/>
      <c r="I1249" s="31"/>
      <c r="J1249" s="31"/>
      <c r="K1249" s="31"/>
      <c r="L1249" s="31"/>
      <c r="M1249" s="31"/>
      <c r="N1249" s="31"/>
      <c r="O1249" s="31"/>
      <c r="P1249" s="31"/>
      <c r="Q1249" s="31"/>
      <c r="R1249" s="31"/>
    </row>
    <row r="1250" spans="2:18">
      <c r="B1250" s="34"/>
      <c r="C1250" s="13"/>
      <c r="D1250" s="36"/>
      <c r="E1250" s="36"/>
      <c r="F1250" s="36"/>
      <c r="G1250" s="36"/>
      <c r="H1250" s="36"/>
      <c r="I1250" s="36"/>
      <c r="J1250" s="36"/>
      <c r="K1250" s="36"/>
      <c r="L1250" s="36"/>
      <c r="M1250" s="36"/>
      <c r="N1250" s="36"/>
      <c r="O1250" s="36"/>
      <c r="P1250" s="36"/>
      <c r="Q1250" s="36"/>
      <c r="R1250" s="36"/>
    </row>
    <row r="1251" spans="2:18">
      <c r="B1251" s="21"/>
      <c r="C1251" s="46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</row>
    <row r="1252" spans="2:18" ht="39.75">
      <c r="B1252" s="26"/>
      <c r="C1252" s="13"/>
      <c r="D1252" s="28"/>
      <c r="E1252" s="28"/>
      <c r="F1252" s="28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</row>
    <row r="1253" spans="2:18" ht="58.5">
      <c r="B1253" s="30">
        <f>B1249+1</f>
        <v>313</v>
      </c>
      <c r="C1253" s="13"/>
      <c r="D1253" s="31"/>
      <c r="E1253" s="31"/>
      <c r="F1253" s="31"/>
      <c r="G1253" s="31"/>
      <c r="H1253" s="31"/>
      <c r="I1253" s="31"/>
      <c r="J1253" s="31"/>
      <c r="K1253" s="31"/>
      <c r="L1253" s="31"/>
      <c r="M1253" s="31"/>
      <c r="N1253" s="31"/>
      <c r="O1253" s="31"/>
      <c r="P1253" s="31"/>
      <c r="Q1253" s="31"/>
      <c r="R1253" s="31"/>
    </row>
    <row r="1254" spans="2:18">
      <c r="B1254" s="34"/>
      <c r="C1254" s="13"/>
      <c r="D1254" s="36"/>
      <c r="E1254" s="36"/>
      <c r="F1254" s="36"/>
      <c r="G1254" s="36"/>
      <c r="H1254" s="36"/>
      <c r="I1254" s="36"/>
      <c r="J1254" s="36"/>
      <c r="K1254" s="36"/>
      <c r="L1254" s="36"/>
      <c r="M1254" s="36"/>
      <c r="N1254" s="36"/>
      <c r="O1254" s="36"/>
      <c r="P1254" s="36"/>
      <c r="Q1254" s="36"/>
      <c r="R1254" s="36"/>
    </row>
    <row r="1255" spans="2:18">
      <c r="B1255" s="21"/>
      <c r="C1255" s="46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</row>
    <row r="1256" spans="2:18" ht="39.75">
      <c r="B1256" s="26"/>
      <c r="C1256" s="13"/>
      <c r="D1256" s="28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</row>
    <row r="1257" spans="2:18" ht="58.5">
      <c r="B1257" s="30">
        <f>B1253+1</f>
        <v>314</v>
      </c>
      <c r="C1257" s="13"/>
      <c r="D1257" s="31"/>
      <c r="E1257" s="31"/>
      <c r="F1257" s="31"/>
      <c r="G1257" s="31"/>
      <c r="H1257" s="31"/>
      <c r="I1257" s="31"/>
      <c r="J1257" s="31"/>
      <c r="K1257" s="31"/>
      <c r="L1257" s="31"/>
      <c r="M1257" s="31"/>
      <c r="N1257" s="31"/>
      <c r="O1257" s="31"/>
      <c r="P1257" s="31"/>
      <c r="Q1257" s="31"/>
      <c r="R1257" s="31"/>
    </row>
    <row r="1258" spans="2:18">
      <c r="B1258" s="34"/>
      <c r="C1258" s="13"/>
      <c r="D1258" s="36"/>
      <c r="E1258" s="36"/>
      <c r="F1258" s="36"/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</row>
    <row r="1259" spans="2:18">
      <c r="B1259" s="21"/>
      <c r="C1259" s="46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</row>
    <row r="1260" spans="2:18" ht="39.75">
      <c r="B1260" s="26"/>
      <c r="C1260" s="13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</row>
    <row r="1261" spans="2:18" ht="58.5">
      <c r="B1261" s="30">
        <f>B1257+1</f>
        <v>315</v>
      </c>
      <c r="C1261" s="13"/>
      <c r="D1261" s="31"/>
      <c r="E1261" s="31"/>
      <c r="F1261" s="31"/>
      <c r="G1261" s="31"/>
      <c r="H1261" s="31"/>
      <c r="I1261" s="31"/>
      <c r="J1261" s="31"/>
      <c r="K1261" s="31"/>
      <c r="L1261" s="31"/>
      <c r="M1261" s="31"/>
      <c r="N1261" s="31"/>
      <c r="O1261" s="31"/>
      <c r="P1261" s="31"/>
      <c r="Q1261" s="31"/>
      <c r="R1261" s="31"/>
    </row>
    <row r="1262" spans="2:18">
      <c r="B1262" s="34"/>
      <c r="C1262" s="13"/>
      <c r="D1262" s="36"/>
      <c r="E1262" s="36"/>
      <c r="F1262" s="36"/>
      <c r="G1262" s="36"/>
      <c r="H1262" s="36"/>
      <c r="I1262" s="36"/>
      <c r="J1262" s="36"/>
      <c r="K1262" s="36"/>
      <c r="L1262" s="36"/>
      <c r="M1262" s="36"/>
      <c r="N1262" s="36"/>
      <c r="O1262" s="36"/>
      <c r="P1262" s="36"/>
      <c r="Q1262" s="36"/>
      <c r="R1262" s="36"/>
    </row>
    <row r="1263" spans="2:18">
      <c r="B1263" s="21"/>
      <c r="C1263" s="46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</row>
    <row r="1264" spans="2:18" ht="39.75">
      <c r="B1264" s="26"/>
      <c r="C1264" s="13"/>
      <c r="D1264" s="28"/>
      <c r="E1264" s="28"/>
      <c r="F1264" s="28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</row>
    <row r="1265" spans="2:18" ht="58.5">
      <c r="B1265" s="30">
        <f>B1261+1</f>
        <v>316</v>
      </c>
      <c r="C1265" s="13"/>
      <c r="D1265" s="31"/>
      <c r="E1265" s="31"/>
      <c r="F1265" s="31"/>
      <c r="G1265" s="31"/>
      <c r="H1265" s="31"/>
      <c r="I1265" s="31"/>
      <c r="J1265" s="31"/>
      <c r="K1265" s="31"/>
      <c r="L1265" s="31"/>
      <c r="M1265" s="31"/>
      <c r="N1265" s="31"/>
      <c r="O1265" s="31"/>
      <c r="P1265" s="31"/>
      <c r="Q1265" s="31"/>
      <c r="R1265" s="31"/>
    </row>
    <row r="1266" spans="2:18">
      <c r="B1266" s="34"/>
      <c r="C1266" s="13"/>
      <c r="D1266" s="36"/>
      <c r="E1266" s="36"/>
      <c r="F1266" s="36"/>
      <c r="G1266" s="36"/>
      <c r="H1266" s="36"/>
      <c r="I1266" s="36"/>
      <c r="J1266" s="36"/>
      <c r="K1266" s="36"/>
      <c r="L1266" s="36"/>
      <c r="M1266" s="36"/>
      <c r="N1266" s="36"/>
      <c r="O1266" s="36"/>
      <c r="P1266" s="36"/>
      <c r="Q1266" s="36"/>
      <c r="R1266" s="36"/>
    </row>
    <row r="1267" spans="2:18">
      <c r="B1267" s="21"/>
      <c r="C1267" s="46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</row>
    <row r="1268" spans="2:18" ht="39.75">
      <c r="B1268" s="26"/>
      <c r="C1268" s="13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</row>
    <row r="1269" spans="2:18" ht="58.5">
      <c r="B1269" s="30">
        <f>B1265+1</f>
        <v>317</v>
      </c>
      <c r="C1269" s="13"/>
      <c r="D1269" s="31"/>
      <c r="E1269" s="31"/>
      <c r="F1269" s="31"/>
      <c r="G1269" s="31"/>
      <c r="H1269" s="31"/>
      <c r="I1269" s="31"/>
      <c r="J1269" s="31"/>
      <c r="K1269" s="31"/>
      <c r="L1269" s="31"/>
      <c r="M1269" s="31"/>
      <c r="N1269" s="31"/>
      <c r="O1269" s="31"/>
      <c r="P1269" s="31"/>
      <c r="Q1269" s="31"/>
      <c r="R1269" s="31"/>
    </row>
    <row r="1270" spans="2:18">
      <c r="B1270" s="34"/>
      <c r="C1270" s="13"/>
      <c r="D1270" s="36"/>
      <c r="E1270" s="36"/>
      <c r="F1270" s="36"/>
      <c r="G1270" s="36"/>
      <c r="H1270" s="36"/>
      <c r="I1270" s="36"/>
      <c r="J1270" s="36"/>
      <c r="K1270" s="36"/>
      <c r="L1270" s="36"/>
      <c r="M1270" s="36"/>
      <c r="N1270" s="36"/>
      <c r="O1270" s="36"/>
      <c r="P1270" s="36"/>
      <c r="Q1270" s="36"/>
      <c r="R1270" s="36"/>
    </row>
    <row r="1271" spans="2:18">
      <c r="B1271" s="21"/>
      <c r="C1271" s="46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</row>
    <row r="1272" spans="2:18" ht="39.75">
      <c r="B1272" s="26"/>
      <c r="C1272" s="13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</row>
    <row r="1273" spans="2:18" ht="58.5">
      <c r="B1273" s="30">
        <f>B1269+1</f>
        <v>318</v>
      </c>
      <c r="C1273" s="13"/>
      <c r="D1273" s="31"/>
      <c r="E1273" s="31"/>
      <c r="F1273" s="31"/>
      <c r="G1273" s="31"/>
      <c r="H1273" s="31"/>
      <c r="I1273" s="31"/>
      <c r="J1273" s="31"/>
      <c r="K1273" s="31"/>
      <c r="L1273" s="31"/>
      <c r="M1273" s="31"/>
      <c r="N1273" s="31"/>
      <c r="O1273" s="31"/>
      <c r="P1273" s="31"/>
      <c r="Q1273" s="31"/>
      <c r="R1273" s="31"/>
    </row>
    <row r="1274" spans="2:18">
      <c r="B1274" s="34"/>
      <c r="C1274" s="13"/>
      <c r="D1274" s="36"/>
      <c r="E1274" s="36"/>
      <c r="F1274" s="36"/>
      <c r="G1274" s="36"/>
      <c r="H1274" s="36"/>
      <c r="I1274" s="36"/>
      <c r="J1274" s="36"/>
      <c r="K1274" s="36"/>
      <c r="L1274" s="36"/>
      <c r="M1274" s="36"/>
      <c r="N1274" s="36"/>
      <c r="O1274" s="36"/>
      <c r="P1274" s="36"/>
      <c r="Q1274" s="36"/>
      <c r="R1274" s="36"/>
    </row>
    <row r="1275" spans="2:18">
      <c r="B1275" s="21"/>
      <c r="C1275" s="46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</row>
    <row r="1276" spans="2:18" ht="39.75">
      <c r="B1276" s="26"/>
      <c r="C1276" s="13"/>
      <c r="D1276" s="28"/>
      <c r="E1276" s="28"/>
      <c r="F1276" s="28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</row>
    <row r="1277" spans="2:18" ht="58.5">
      <c r="B1277" s="30">
        <f>B1273+1</f>
        <v>319</v>
      </c>
      <c r="C1277" s="13"/>
      <c r="D1277" s="31"/>
      <c r="E1277" s="31"/>
      <c r="F1277" s="31"/>
      <c r="G1277" s="31"/>
      <c r="H1277" s="31"/>
      <c r="I1277" s="31"/>
      <c r="J1277" s="31"/>
      <c r="K1277" s="31"/>
      <c r="L1277" s="31"/>
      <c r="M1277" s="31"/>
      <c r="N1277" s="31"/>
      <c r="O1277" s="31"/>
      <c r="P1277" s="31"/>
      <c r="Q1277" s="31"/>
      <c r="R1277" s="31"/>
    </row>
    <row r="1278" spans="2:18">
      <c r="B1278" s="34"/>
      <c r="C1278" s="13"/>
      <c r="D1278" s="36"/>
      <c r="E1278" s="36"/>
      <c r="F1278" s="36"/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</row>
    <row r="1279" spans="2:18">
      <c r="B1279" s="21"/>
      <c r="C1279" s="46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</row>
    <row r="1280" spans="2:18" ht="39.75">
      <c r="B1280" s="26"/>
      <c r="C1280" s="13"/>
      <c r="D1280" s="28"/>
      <c r="E1280" s="28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</row>
    <row r="1281" spans="2:18" ht="58.5">
      <c r="B1281" s="30">
        <f>B1277+1</f>
        <v>320</v>
      </c>
      <c r="C1281" s="13"/>
      <c r="D1281" s="31"/>
      <c r="E1281" s="31"/>
      <c r="F1281" s="31"/>
      <c r="G1281" s="31"/>
      <c r="H1281" s="31"/>
      <c r="I1281" s="31"/>
      <c r="J1281" s="31"/>
      <c r="K1281" s="31"/>
      <c r="L1281" s="31"/>
      <c r="M1281" s="31"/>
      <c r="N1281" s="31"/>
      <c r="O1281" s="31"/>
      <c r="P1281" s="31"/>
      <c r="Q1281" s="31"/>
      <c r="R1281" s="31"/>
    </row>
    <row r="1282" spans="2:18">
      <c r="B1282" s="34"/>
      <c r="C1282" s="13"/>
      <c r="D1282" s="36"/>
      <c r="E1282" s="36"/>
      <c r="F1282" s="36"/>
      <c r="G1282" s="36"/>
      <c r="H1282" s="36"/>
      <c r="I1282" s="36"/>
      <c r="J1282" s="36"/>
      <c r="K1282" s="36"/>
      <c r="L1282" s="36"/>
      <c r="M1282" s="36"/>
      <c r="N1282" s="36"/>
      <c r="O1282" s="36"/>
      <c r="P1282" s="36"/>
      <c r="Q1282" s="36"/>
      <c r="R1282" s="36"/>
    </row>
    <row r="1283" spans="2:18">
      <c r="B1283" s="21"/>
      <c r="C1283" s="46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</row>
    <row r="1284" spans="2:18" ht="39.75">
      <c r="B1284" s="26"/>
      <c r="C1284" s="13"/>
      <c r="D1284" s="28"/>
      <c r="E1284" s="28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</row>
    <row r="1285" spans="2:18" ht="58.5">
      <c r="B1285" s="30">
        <f>B1281+1</f>
        <v>321</v>
      </c>
      <c r="C1285" s="13"/>
      <c r="D1285" s="31"/>
      <c r="E1285" s="31"/>
      <c r="F1285" s="31"/>
      <c r="G1285" s="31"/>
      <c r="H1285" s="31"/>
      <c r="I1285" s="31"/>
      <c r="J1285" s="31"/>
      <c r="K1285" s="31"/>
      <c r="L1285" s="31"/>
      <c r="M1285" s="31"/>
      <c r="N1285" s="31"/>
      <c r="O1285" s="31"/>
      <c r="P1285" s="31"/>
      <c r="Q1285" s="31"/>
      <c r="R1285" s="31"/>
    </row>
    <row r="1286" spans="2:18">
      <c r="B1286" s="34"/>
      <c r="C1286" s="13"/>
      <c r="D1286" s="36"/>
      <c r="E1286" s="36"/>
      <c r="F1286" s="36"/>
      <c r="G1286" s="36"/>
      <c r="H1286" s="36"/>
      <c r="I1286" s="36"/>
      <c r="J1286" s="36"/>
      <c r="K1286" s="36"/>
      <c r="L1286" s="36"/>
      <c r="M1286" s="36"/>
      <c r="N1286" s="36"/>
      <c r="O1286" s="36"/>
      <c r="P1286" s="36"/>
      <c r="Q1286" s="36"/>
      <c r="R1286" s="36"/>
    </row>
    <row r="1287" spans="2:18">
      <c r="B1287" s="21"/>
      <c r="C1287" s="46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</row>
    <row r="1288" spans="2:18" ht="39.75">
      <c r="B1288" s="26"/>
      <c r="C1288" s="13"/>
      <c r="D1288" s="28"/>
      <c r="E1288" s="28"/>
      <c r="F1288" s="28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</row>
    <row r="1289" spans="2:18" ht="58.5">
      <c r="B1289" s="30">
        <f>B1285+1</f>
        <v>322</v>
      </c>
      <c r="C1289" s="13"/>
      <c r="D1289" s="31"/>
      <c r="E1289" s="31"/>
      <c r="F1289" s="31"/>
      <c r="G1289" s="31"/>
      <c r="H1289" s="31"/>
      <c r="I1289" s="31"/>
      <c r="J1289" s="31"/>
      <c r="K1289" s="31"/>
      <c r="L1289" s="31"/>
      <c r="M1289" s="31"/>
      <c r="N1289" s="31"/>
      <c r="O1289" s="31"/>
      <c r="P1289" s="31"/>
      <c r="Q1289" s="31"/>
      <c r="R1289" s="31"/>
    </row>
    <row r="1290" spans="2:18">
      <c r="B1290" s="34"/>
      <c r="C1290" s="13"/>
      <c r="D1290" s="36"/>
      <c r="E1290" s="36"/>
      <c r="F1290" s="36"/>
      <c r="G1290" s="36"/>
      <c r="H1290" s="36"/>
      <c r="I1290" s="36"/>
      <c r="J1290" s="36"/>
      <c r="K1290" s="36"/>
      <c r="L1290" s="36"/>
      <c r="M1290" s="36"/>
      <c r="N1290" s="36"/>
      <c r="O1290" s="36"/>
      <c r="P1290" s="36"/>
      <c r="Q1290" s="36"/>
      <c r="R1290" s="36"/>
    </row>
    <row r="1291" spans="2:18">
      <c r="B1291" s="21"/>
      <c r="C1291" s="46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</row>
    <row r="1292" spans="2:18" ht="39.75">
      <c r="B1292" s="26"/>
      <c r="C1292" s="13"/>
      <c r="D1292" s="28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</row>
    <row r="1293" spans="2:18" ht="58.5">
      <c r="B1293" s="30">
        <f>B1289+1</f>
        <v>323</v>
      </c>
      <c r="C1293" s="13"/>
      <c r="D1293" s="31"/>
      <c r="E1293" s="31"/>
      <c r="F1293" s="31"/>
      <c r="G1293" s="31"/>
      <c r="H1293" s="31"/>
      <c r="I1293" s="31"/>
      <c r="J1293" s="31"/>
      <c r="K1293" s="31"/>
      <c r="L1293" s="31"/>
      <c r="M1293" s="31"/>
      <c r="N1293" s="31"/>
      <c r="O1293" s="31"/>
      <c r="P1293" s="31"/>
      <c r="Q1293" s="31"/>
      <c r="R1293" s="31"/>
    </row>
    <row r="1294" spans="2:18">
      <c r="B1294" s="34"/>
      <c r="C1294" s="13"/>
      <c r="D1294" s="36"/>
      <c r="E1294" s="36"/>
      <c r="F1294" s="36"/>
      <c r="G1294" s="36"/>
      <c r="H1294" s="36"/>
      <c r="I1294" s="36"/>
      <c r="J1294" s="36"/>
      <c r="K1294" s="36"/>
      <c r="L1294" s="36"/>
      <c r="M1294" s="36"/>
      <c r="N1294" s="36"/>
      <c r="O1294" s="36"/>
      <c r="P1294" s="36"/>
      <c r="Q1294" s="36"/>
      <c r="R1294" s="36"/>
    </row>
    <row r="1295" spans="2:18">
      <c r="B1295" s="21"/>
      <c r="C1295" s="46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</row>
    <row r="1296" spans="2:18" ht="39.75">
      <c r="B1296" s="26"/>
      <c r="C1296" s="13"/>
      <c r="D1296" s="28"/>
      <c r="E1296" s="28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</row>
    <row r="1297" spans="2:18" ht="58.5">
      <c r="B1297" s="30">
        <f>B1293+1</f>
        <v>324</v>
      </c>
      <c r="C1297" s="13"/>
      <c r="D1297" s="31"/>
      <c r="E1297" s="31"/>
      <c r="F1297" s="31"/>
      <c r="G1297" s="31"/>
      <c r="H1297" s="31"/>
      <c r="I1297" s="31"/>
      <c r="J1297" s="31"/>
      <c r="K1297" s="31"/>
      <c r="L1297" s="31"/>
      <c r="M1297" s="31"/>
      <c r="N1297" s="31"/>
      <c r="O1297" s="31"/>
      <c r="P1297" s="31"/>
      <c r="Q1297" s="31"/>
      <c r="R1297" s="31"/>
    </row>
    <row r="1298" spans="2:18">
      <c r="B1298" s="34"/>
      <c r="C1298" s="13"/>
      <c r="D1298" s="36"/>
      <c r="E1298" s="36"/>
      <c r="F1298" s="36"/>
      <c r="G1298" s="36"/>
      <c r="H1298" s="36"/>
      <c r="I1298" s="36"/>
      <c r="J1298" s="36"/>
      <c r="K1298" s="36"/>
      <c r="L1298" s="36"/>
      <c r="M1298" s="36"/>
      <c r="N1298" s="36"/>
      <c r="O1298" s="36"/>
      <c r="P1298" s="36"/>
      <c r="Q1298" s="36"/>
      <c r="R1298" s="36"/>
    </row>
    <row r="1299" spans="2:18">
      <c r="B1299" s="21"/>
      <c r="C1299" s="46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</row>
    <row r="1300" spans="2:18" ht="39.75">
      <c r="B1300" s="26"/>
      <c r="C1300" s="13"/>
      <c r="D1300" s="28"/>
      <c r="E1300" s="28"/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</row>
    <row r="1301" spans="2:18" ht="58.5">
      <c r="B1301" s="30">
        <f>B1297+1</f>
        <v>325</v>
      </c>
      <c r="C1301" s="13"/>
      <c r="D1301" s="31"/>
      <c r="E1301" s="31"/>
      <c r="F1301" s="31"/>
      <c r="G1301" s="31"/>
      <c r="H1301" s="31"/>
      <c r="I1301" s="31"/>
      <c r="J1301" s="31"/>
      <c r="K1301" s="31"/>
      <c r="L1301" s="31"/>
      <c r="M1301" s="31"/>
      <c r="N1301" s="31"/>
      <c r="O1301" s="31"/>
      <c r="P1301" s="31"/>
      <c r="Q1301" s="31"/>
      <c r="R1301" s="31"/>
    </row>
    <row r="1302" spans="2:18">
      <c r="B1302" s="34"/>
      <c r="C1302" s="13"/>
      <c r="D1302" s="36"/>
      <c r="E1302" s="36"/>
      <c r="F1302" s="36"/>
      <c r="G1302" s="36"/>
      <c r="H1302" s="36"/>
      <c r="I1302" s="36"/>
      <c r="J1302" s="36"/>
      <c r="K1302" s="36"/>
      <c r="L1302" s="36"/>
      <c r="M1302" s="36"/>
      <c r="N1302" s="36"/>
      <c r="O1302" s="36"/>
      <c r="P1302" s="36"/>
      <c r="Q1302" s="36"/>
      <c r="R1302" s="36"/>
    </row>
    <row r="1303" spans="2:18">
      <c r="B1303" s="21"/>
      <c r="C1303" s="46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</row>
    <row r="1304" spans="2:18" ht="39.75">
      <c r="B1304" s="26"/>
      <c r="C1304" s="13"/>
      <c r="D1304" s="28"/>
      <c r="E1304" s="28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</row>
    <row r="1305" spans="2:18" ht="58.5">
      <c r="B1305" s="30">
        <f>B1301+1</f>
        <v>326</v>
      </c>
      <c r="C1305" s="13"/>
      <c r="D1305" s="31"/>
      <c r="E1305" s="31"/>
      <c r="F1305" s="31"/>
      <c r="G1305" s="31"/>
      <c r="H1305" s="31"/>
      <c r="I1305" s="31"/>
      <c r="J1305" s="31"/>
      <c r="K1305" s="31"/>
      <c r="L1305" s="31"/>
      <c r="M1305" s="31"/>
      <c r="N1305" s="31"/>
      <c r="O1305" s="31"/>
      <c r="P1305" s="31"/>
      <c r="Q1305" s="31"/>
      <c r="R1305" s="31"/>
    </row>
    <row r="1306" spans="2:18">
      <c r="B1306" s="34"/>
      <c r="C1306" s="13"/>
      <c r="D1306" s="36"/>
      <c r="E1306" s="36"/>
      <c r="F1306" s="36"/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</row>
    <row r="1307" spans="2:18">
      <c r="B1307" s="21"/>
      <c r="C1307" s="46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</row>
    <row r="1308" spans="2:18" ht="39.75">
      <c r="B1308" s="26"/>
      <c r="C1308" s="13"/>
      <c r="D1308" s="28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</row>
    <row r="1309" spans="2:18" ht="58.5">
      <c r="B1309" s="30">
        <f>B1305+1</f>
        <v>327</v>
      </c>
      <c r="C1309" s="13"/>
      <c r="D1309" s="31"/>
      <c r="E1309" s="31"/>
      <c r="F1309" s="31"/>
      <c r="G1309" s="31"/>
      <c r="H1309" s="31"/>
      <c r="I1309" s="31"/>
      <c r="J1309" s="31"/>
      <c r="K1309" s="31"/>
      <c r="L1309" s="31"/>
      <c r="M1309" s="31"/>
      <c r="N1309" s="31"/>
      <c r="O1309" s="31"/>
      <c r="P1309" s="31"/>
      <c r="Q1309" s="31"/>
      <c r="R1309" s="31"/>
    </row>
    <row r="1310" spans="2:18">
      <c r="B1310" s="34"/>
      <c r="C1310" s="13"/>
      <c r="D1310" s="36"/>
      <c r="E1310" s="36"/>
      <c r="F1310" s="36"/>
      <c r="G1310" s="36"/>
      <c r="H1310" s="36"/>
      <c r="I1310" s="36"/>
      <c r="J1310" s="36"/>
      <c r="K1310" s="36"/>
      <c r="L1310" s="36"/>
      <c r="M1310" s="36"/>
      <c r="N1310" s="36"/>
      <c r="O1310" s="36"/>
      <c r="P1310" s="36"/>
      <c r="Q1310" s="36"/>
      <c r="R1310" s="36"/>
    </row>
    <row r="1311" spans="2:18">
      <c r="B1311" s="21"/>
      <c r="C1311" s="46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</row>
    <row r="1312" spans="2:18" ht="39.75">
      <c r="B1312" s="26"/>
      <c r="C1312" s="13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</row>
    <row r="1313" spans="2:18" ht="58.5">
      <c r="B1313" s="30">
        <f t="shared" ref="B1313" si="141">B1309+1</f>
        <v>328</v>
      </c>
      <c r="C1313" s="13"/>
      <c r="D1313" s="31"/>
      <c r="E1313" s="31"/>
      <c r="F1313" s="31"/>
      <c r="G1313" s="31"/>
      <c r="H1313" s="31"/>
      <c r="I1313" s="31"/>
      <c r="J1313" s="31"/>
      <c r="K1313" s="31"/>
      <c r="L1313" s="31"/>
      <c r="M1313" s="31"/>
      <c r="N1313" s="31"/>
      <c r="O1313" s="31"/>
      <c r="P1313" s="31"/>
      <c r="Q1313" s="31"/>
      <c r="R1313" s="31"/>
    </row>
    <row r="1314" spans="2:18">
      <c r="B1314" s="34"/>
      <c r="C1314" s="13"/>
      <c r="D1314" s="36"/>
      <c r="E1314" s="36"/>
      <c r="F1314" s="36"/>
      <c r="G1314" s="36"/>
      <c r="H1314" s="36"/>
      <c r="I1314" s="36"/>
      <c r="J1314" s="36"/>
      <c r="K1314" s="36"/>
      <c r="L1314" s="36"/>
      <c r="M1314" s="36"/>
      <c r="N1314" s="36"/>
      <c r="O1314" s="36"/>
      <c r="P1314" s="36"/>
      <c r="Q1314" s="36"/>
      <c r="R1314" s="36"/>
    </row>
    <row r="1315" spans="2:18">
      <c r="B1315" s="21"/>
      <c r="C1315" s="46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</row>
    <row r="1316" spans="2:18" ht="39.75">
      <c r="B1316" s="26"/>
      <c r="C1316" s="13"/>
      <c r="D1316" s="28"/>
      <c r="E1316" s="28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</row>
    <row r="1317" spans="2:18" ht="58.5">
      <c r="B1317" s="30">
        <f t="shared" ref="B1317" si="142">B1313+1</f>
        <v>329</v>
      </c>
      <c r="C1317" s="13"/>
      <c r="D1317" s="31"/>
      <c r="E1317" s="31"/>
      <c r="F1317" s="31"/>
      <c r="G1317" s="31"/>
      <c r="H1317" s="31"/>
      <c r="I1317" s="31"/>
      <c r="J1317" s="31"/>
      <c r="K1317" s="31"/>
      <c r="L1317" s="31"/>
      <c r="M1317" s="31"/>
      <c r="N1317" s="31"/>
      <c r="O1317" s="31"/>
      <c r="P1317" s="31"/>
      <c r="Q1317" s="31"/>
      <c r="R1317" s="31"/>
    </row>
    <row r="1318" spans="2:18">
      <c r="B1318" s="34"/>
      <c r="C1318" s="13"/>
      <c r="D1318" s="36"/>
      <c r="E1318" s="36"/>
      <c r="F1318" s="36"/>
      <c r="G1318" s="36"/>
      <c r="H1318" s="36"/>
      <c r="I1318" s="36"/>
      <c r="J1318" s="36"/>
      <c r="K1318" s="36"/>
      <c r="L1318" s="36"/>
      <c r="M1318" s="36"/>
      <c r="N1318" s="36"/>
      <c r="O1318" s="36"/>
      <c r="P1318" s="36"/>
      <c r="Q1318" s="36"/>
      <c r="R1318" s="36"/>
    </row>
    <row r="1319" spans="2:18">
      <c r="B1319" s="21"/>
      <c r="C1319" s="46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</row>
    <row r="1320" spans="2:18" ht="39.75">
      <c r="B1320" s="26"/>
      <c r="C1320" s="13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</row>
    <row r="1321" spans="2:18" ht="58.5">
      <c r="B1321" s="30">
        <f t="shared" ref="B1321" si="143">B1317+1</f>
        <v>330</v>
      </c>
      <c r="C1321" s="13"/>
      <c r="D1321" s="31"/>
      <c r="E1321" s="31"/>
      <c r="F1321" s="31"/>
      <c r="G1321" s="31"/>
      <c r="H1321" s="31"/>
      <c r="I1321" s="31"/>
      <c r="J1321" s="31"/>
      <c r="K1321" s="31"/>
      <c r="L1321" s="31"/>
      <c r="M1321" s="31"/>
      <c r="N1321" s="31"/>
      <c r="O1321" s="31"/>
      <c r="P1321" s="31"/>
      <c r="Q1321" s="31"/>
      <c r="R1321" s="31"/>
    </row>
    <row r="1322" spans="2:18">
      <c r="B1322" s="34"/>
      <c r="C1322" s="13"/>
      <c r="D1322" s="36"/>
      <c r="E1322" s="36"/>
      <c r="F1322" s="36"/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</row>
    <row r="1323" spans="2:18">
      <c r="B1323" s="21"/>
      <c r="C1323" s="46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</row>
    <row r="1324" spans="2:18" ht="39.75">
      <c r="B1324" s="26"/>
      <c r="C1324" s="13"/>
      <c r="D1324" s="28"/>
      <c r="E1324" s="28"/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</row>
    <row r="1325" spans="2:18" ht="58.5">
      <c r="B1325" s="30">
        <f t="shared" ref="B1325" si="144">B1321+1</f>
        <v>331</v>
      </c>
      <c r="C1325" s="13"/>
      <c r="D1325" s="31"/>
      <c r="E1325" s="31"/>
      <c r="F1325" s="31"/>
      <c r="G1325" s="31"/>
      <c r="H1325" s="31"/>
      <c r="I1325" s="31"/>
      <c r="J1325" s="31"/>
      <c r="K1325" s="31"/>
      <c r="L1325" s="31"/>
      <c r="M1325" s="31"/>
      <c r="N1325" s="31"/>
      <c r="O1325" s="31"/>
      <c r="P1325" s="31"/>
      <c r="Q1325" s="31"/>
      <c r="R1325" s="31"/>
    </row>
    <row r="1326" spans="2:18">
      <c r="B1326" s="34"/>
      <c r="C1326" s="13"/>
      <c r="D1326" s="36"/>
      <c r="E1326" s="36"/>
      <c r="F1326" s="36"/>
      <c r="G1326" s="36"/>
      <c r="H1326" s="36"/>
      <c r="I1326" s="36"/>
      <c r="J1326" s="36"/>
      <c r="K1326" s="36"/>
      <c r="L1326" s="36"/>
      <c r="M1326" s="36"/>
      <c r="N1326" s="36"/>
      <c r="O1326" s="36"/>
      <c r="P1326" s="36"/>
      <c r="Q1326" s="36"/>
      <c r="R1326" s="36"/>
    </row>
    <row r="1327" spans="2:18">
      <c r="B1327" s="21"/>
      <c r="C1327" s="46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</row>
    <row r="1328" spans="2:18" ht="39.75">
      <c r="B1328" s="26"/>
      <c r="C1328" s="13"/>
      <c r="D1328" s="28"/>
      <c r="E1328" s="28"/>
      <c r="F1328" s="28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</row>
    <row r="1329" spans="2:18" ht="58.5">
      <c r="B1329" s="30">
        <f t="shared" ref="B1329" si="145">B1325+1</f>
        <v>332</v>
      </c>
      <c r="C1329" s="13"/>
      <c r="D1329" s="31"/>
      <c r="E1329" s="31"/>
      <c r="F1329" s="31"/>
      <c r="G1329" s="31"/>
      <c r="H1329" s="31"/>
      <c r="I1329" s="31"/>
      <c r="J1329" s="31"/>
      <c r="K1329" s="31"/>
      <c r="L1329" s="31"/>
      <c r="M1329" s="31"/>
      <c r="N1329" s="31"/>
      <c r="O1329" s="31"/>
      <c r="P1329" s="31"/>
      <c r="Q1329" s="31"/>
      <c r="R1329" s="31"/>
    </row>
    <row r="1330" spans="2:18">
      <c r="B1330" s="34"/>
      <c r="C1330" s="13"/>
      <c r="D1330" s="36"/>
      <c r="E1330" s="36"/>
      <c r="F1330" s="36"/>
      <c r="G1330" s="36"/>
      <c r="H1330" s="36"/>
      <c r="I1330" s="36"/>
      <c r="J1330" s="36"/>
      <c r="K1330" s="36"/>
      <c r="L1330" s="36"/>
      <c r="M1330" s="36"/>
      <c r="N1330" s="36"/>
      <c r="O1330" s="36"/>
      <c r="P1330" s="36"/>
      <c r="Q1330" s="36"/>
      <c r="R1330" s="36"/>
    </row>
    <row r="1331" spans="2:18">
      <c r="B1331" s="21"/>
      <c r="C1331" s="46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</row>
    <row r="1332" spans="2:18" ht="39.75">
      <c r="B1332" s="26"/>
      <c r="C1332" s="13"/>
      <c r="D1332" s="28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</row>
    <row r="1333" spans="2:18" ht="58.5">
      <c r="B1333" s="30">
        <f t="shared" ref="B1333" si="146">B1329+1</f>
        <v>333</v>
      </c>
      <c r="C1333" s="13"/>
      <c r="D1333" s="31"/>
      <c r="E1333" s="31"/>
      <c r="F1333" s="31"/>
      <c r="G1333" s="31"/>
      <c r="H1333" s="31"/>
      <c r="I1333" s="31"/>
      <c r="J1333" s="31"/>
      <c r="K1333" s="31"/>
      <c r="L1333" s="31"/>
      <c r="M1333" s="31"/>
      <c r="N1333" s="31"/>
      <c r="O1333" s="31"/>
      <c r="P1333" s="31"/>
      <c r="Q1333" s="31"/>
      <c r="R1333" s="31"/>
    </row>
    <row r="1334" spans="2:18">
      <c r="B1334" s="34"/>
      <c r="C1334" s="13"/>
      <c r="D1334" s="36"/>
      <c r="E1334" s="36"/>
      <c r="F1334" s="36"/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</row>
    <row r="1335" spans="2:18">
      <c r="B1335" s="21"/>
      <c r="C1335" s="46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</row>
    <row r="1336" spans="2:18" ht="39.75">
      <c r="B1336" s="26"/>
      <c r="C1336" s="13"/>
      <c r="D1336" s="28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</row>
    <row r="1337" spans="2:18" ht="58.5">
      <c r="B1337" s="30">
        <f t="shared" ref="B1337" si="147">B1333+1</f>
        <v>334</v>
      </c>
      <c r="C1337" s="13"/>
      <c r="D1337" s="31"/>
      <c r="E1337" s="31"/>
      <c r="F1337" s="31"/>
      <c r="G1337" s="31"/>
      <c r="H1337" s="31"/>
      <c r="I1337" s="31"/>
      <c r="J1337" s="31"/>
      <c r="K1337" s="31"/>
      <c r="L1337" s="31"/>
      <c r="M1337" s="31"/>
      <c r="N1337" s="31"/>
      <c r="O1337" s="31"/>
      <c r="P1337" s="31"/>
      <c r="Q1337" s="31"/>
      <c r="R1337" s="31"/>
    </row>
    <row r="1338" spans="2:18">
      <c r="B1338" s="34"/>
      <c r="C1338" s="13"/>
      <c r="D1338" s="36"/>
      <c r="E1338" s="36"/>
      <c r="F1338" s="36"/>
      <c r="G1338" s="36"/>
      <c r="H1338" s="36"/>
      <c r="I1338" s="36"/>
      <c r="J1338" s="36"/>
      <c r="K1338" s="36"/>
      <c r="L1338" s="36"/>
      <c r="M1338" s="36"/>
      <c r="N1338" s="36"/>
      <c r="O1338" s="36"/>
      <c r="P1338" s="36"/>
      <c r="Q1338" s="36"/>
      <c r="R1338" s="36"/>
    </row>
    <row r="1339" spans="2:18">
      <c r="B1339" s="21"/>
      <c r="C1339" s="46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</row>
    <row r="1340" spans="2:18" ht="39.75">
      <c r="B1340" s="26"/>
      <c r="C1340" s="13"/>
      <c r="D1340" s="28"/>
      <c r="E1340" s="28"/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</row>
    <row r="1341" spans="2:18" ht="58.5">
      <c r="B1341" s="30">
        <f t="shared" ref="B1341" si="148">B1337+1</f>
        <v>335</v>
      </c>
      <c r="C1341" s="13"/>
      <c r="D1341" s="31"/>
      <c r="E1341" s="31"/>
      <c r="F1341" s="31"/>
      <c r="G1341" s="31"/>
      <c r="H1341" s="31"/>
      <c r="I1341" s="31"/>
      <c r="J1341" s="31"/>
      <c r="K1341" s="31"/>
      <c r="L1341" s="31"/>
      <c r="M1341" s="31"/>
      <c r="N1341" s="31"/>
      <c r="O1341" s="31"/>
      <c r="P1341" s="31"/>
      <c r="Q1341" s="31"/>
      <c r="R1341" s="31"/>
    </row>
    <row r="1342" spans="2:18">
      <c r="B1342" s="34"/>
      <c r="C1342" s="13"/>
      <c r="D1342" s="36"/>
      <c r="E1342" s="36"/>
      <c r="F1342" s="36"/>
      <c r="G1342" s="36"/>
      <c r="H1342" s="36"/>
      <c r="I1342" s="36"/>
      <c r="J1342" s="36"/>
      <c r="K1342" s="36"/>
      <c r="L1342" s="36"/>
      <c r="M1342" s="36"/>
      <c r="N1342" s="36"/>
      <c r="O1342" s="36"/>
      <c r="P1342" s="36"/>
      <c r="Q1342" s="36"/>
      <c r="R1342" s="36"/>
    </row>
    <row r="1343" spans="2:18">
      <c r="B1343" s="21"/>
      <c r="C1343" s="46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</row>
    <row r="1344" spans="2:18" ht="39.75">
      <c r="B1344" s="26"/>
      <c r="C1344" s="13"/>
      <c r="D1344" s="28"/>
      <c r="E1344" s="28"/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</row>
    <row r="1345" spans="2:18" ht="58.5">
      <c r="B1345" s="30">
        <f t="shared" ref="B1345" si="149">B1341+1</f>
        <v>336</v>
      </c>
      <c r="C1345" s="13"/>
      <c r="D1345" s="31"/>
      <c r="E1345" s="31"/>
      <c r="F1345" s="31"/>
      <c r="G1345" s="31"/>
      <c r="H1345" s="31"/>
      <c r="I1345" s="31"/>
      <c r="J1345" s="31"/>
      <c r="K1345" s="31"/>
      <c r="L1345" s="31"/>
      <c r="M1345" s="31"/>
      <c r="N1345" s="31"/>
      <c r="O1345" s="31"/>
      <c r="P1345" s="31"/>
      <c r="Q1345" s="31"/>
      <c r="R1345" s="31"/>
    </row>
    <row r="1346" spans="2:18">
      <c r="B1346" s="34"/>
      <c r="C1346" s="13"/>
      <c r="D1346" s="36"/>
      <c r="E1346" s="36"/>
      <c r="F1346" s="36"/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</row>
    <row r="1347" spans="2:18">
      <c r="B1347" s="21"/>
      <c r="C1347" s="46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</row>
    <row r="1348" spans="2:18" ht="39.75">
      <c r="B1348" s="26"/>
      <c r="C1348" s="13"/>
      <c r="D1348" s="28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</row>
    <row r="1349" spans="2:18" ht="58.5">
      <c r="B1349" s="30">
        <f t="shared" ref="B1349" si="150">B1345+1</f>
        <v>337</v>
      </c>
      <c r="C1349" s="13"/>
      <c r="D1349" s="31"/>
      <c r="E1349" s="31"/>
      <c r="F1349" s="31"/>
      <c r="G1349" s="31"/>
      <c r="H1349" s="31"/>
      <c r="I1349" s="31"/>
      <c r="J1349" s="31"/>
      <c r="K1349" s="31"/>
      <c r="L1349" s="31"/>
      <c r="M1349" s="31"/>
      <c r="N1349" s="31"/>
      <c r="O1349" s="31"/>
      <c r="P1349" s="31"/>
      <c r="Q1349" s="31"/>
      <c r="R1349" s="31"/>
    </row>
    <row r="1350" spans="2:18">
      <c r="B1350" s="34"/>
      <c r="C1350" s="13"/>
      <c r="D1350" s="36"/>
      <c r="E1350" s="36"/>
      <c r="F1350" s="36"/>
      <c r="G1350" s="36"/>
      <c r="H1350" s="36"/>
      <c r="I1350" s="36"/>
      <c r="J1350" s="36"/>
      <c r="K1350" s="36"/>
      <c r="L1350" s="36"/>
      <c r="M1350" s="36"/>
      <c r="N1350" s="36"/>
      <c r="O1350" s="36"/>
      <c r="P1350" s="36"/>
      <c r="Q1350" s="36"/>
      <c r="R1350" s="36"/>
    </row>
    <row r="1351" spans="2:18">
      <c r="B1351" s="21"/>
      <c r="C1351" s="46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</row>
    <row r="1352" spans="2:18" ht="39.75">
      <c r="B1352" s="26"/>
      <c r="C1352" s="13"/>
      <c r="D1352" s="28"/>
      <c r="E1352" s="28"/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</row>
    <row r="1353" spans="2:18" ht="58.5">
      <c r="B1353" s="30">
        <f t="shared" ref="B1353" si="151">B1349+1</f>
        <v>338</v>
      </c>
      <c r="C1353" s="13"/>
      <c r="D1353" s="31"/>
      <c r="E1353" s="31"/>
      <c r="F1353" s="31"/>
      <c r="G1353" s="31"/>
      <c r="H1353" s="31"/>
      <c r="I1353" s="31"/>
      <c r="J1353" s="31"/>
      <c r="K1353" s="31"/>
      <c r="L1353" s="31"/>
      <c r="M1353" s="31"/>
      <c r="N1353" s="31"/>
      <c r="O1353" s="31"/>
      <c r="P1353" s="31"/>
      <c r="Q1353" s="31"/>
      <c r="R1353" s="31"/>
    </row>
    <row r="1354" spans="2:18">
      <c r="B1354" s="34"/>
      <c r="C1354" s="13"/>
      <c r="D1354" s="36"/>
      <c r="E1354" s="36"/>
      <c r="F1354" s="36"/>
      <c r="G1354" s="36"/>
      <c r="H1354" s="36"/>
      <c r="I1354" s="36"/>
      <c r="J1354" s="36"/>
      <c r="K1354" s="36"/>
      <c r="L1354" s="36"/>
      <c r="M1354" s="36"/>
      <c r="N1354" s="36"/>
      <c r="O1354" s="36"/>
      <c r="P1354" s="36"/>
      <c r="Q1354" s="36"/>
      <c r="R1354" s="36"/>
    </row>
    <row r="1355" spans="2:18">
      <c r="B1355" s="21"/>
      <c r="C1355" s="46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</row>
    <row r="1356" spans="2:18" ht="39.75">
      <c r="B1356" s="26"/>
      <c r="C1356" s="13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</row>
    <row r="1357" spans="2:18" ht="58.5">
      <c r="B1357" s="30">
        <f t="shared" ref="B1357" si="152">B1353+1</f>
        <v>339</v>
      </c>
      <c r="C1357" s="13"/>
      <c r="D1357" s="31"/>
      <c r="E1357" s="31"/>
      <c r="F1357" s="31"/>
      <c r="G1357" s="31"/>
      <c r="H1357" s="31"/>
      <c r="I1357" s="31"/>
      <c r="J1357" s="31"/>
      <c r="K1357" s="31"/>
      <c r="L1357" s="31"/>
      <c r="M1357" s="31"/>
      <c r="N1357" s="31"/>
      <c r="O1357" s="31"/>
      <c r="P1357" s="31"/>
      <c r="Q1357" s="31"/>
      <c r="R1357" s="31"/>
    </row>
    <row r="1358" spans="2:18">
      <c r="B1358" s="34"/>
      <c r="C1358" s="13"/>
      <c r="D1358" s="36"/>
      <c r="E1358" s="36"/>
      <c r="F1358" s="36"/>
      <c r="G1358" s="36"/>
      <c r="H1358" s="36"/>
      <c r="I1358" s="36"/>
      <c r="J1358" s="36"/>
      <c r="K1358" s="36"/>
      <c r="L1358" s="36"/>
      <c r="M1358" s="36"/>
      <c r="N1358" s="36"/>
      <c r="O1358" s="36"/>
      <c r="P1358" s="36"/>
      <c r="Q1358" s="36"/>
      <c r="R1358" s="36"/>
    </row>
    <row r="1359" spans="2:18">
      <c r="B1359" s="21"/>
      <c r="C1359" s="46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</row>
    <row r="1360" spans="2:18" ht="39.75">
      <c r="B1360" s="26"/>
      <c r="C1360" s="13"/>
      <c r="D1360" s="28"/>
      <c r="E1360" s="28"/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</row>
    <row r="1361" spans="2:18" ht="58.5">
      <c r="B1361" s="30">
        <f t="shared" ref="B1361" si="153">B1357+1</f>
        <v>340</v>
      </c>
      <c r="C1361" s="13"/>
      <c r="D1361" s="31"/>
      <c r="E1361" s="31"/>
      <c r="F1361" s="31"/>
      <c r="G1361" s="31"/>
      <c r="H1361" s="31"/>
      <c r="I1361" s="31"/>
      <c r="J1361" s="31"/>
      <c r="K1361" s="31"/>
      <c r="L1361" s="31"/>
      <c r="M1361" s="31"/>
      <c r="N1361" s="31"/>
      <c r="O1361" s="31"/>
      <c r="P1361" s="31"/>
      <c r="Q1361" s="31"/>
      <c r="R1361" s="31"/>
    </row>
    <row r="1362" spans="2:18">
      <c r="B1362" s="34"/>
      <c r="C1362" s="13"/>
      <c r="D1362" s="36"/>
      <c r="E1362" s="36"/>
      <c r="F1362" s="36"/>
      <c r="G1362" s="36"/>
      <c r="H1362" s="36"/>
      <c r="I1362" s="36"/>
      <c r="J1362" s="36"/>
      <c r="K1362" s="36"/>
      <c r="L1362" s="36"/>
      <c r="M1362" s="36"/>
      <c r="N1362" s="36"/>
      <c r="O1362" s="36"/>
      <c r="P1362" s="36"/>
      <c r="Q1362" s="36"/>
      <c r="R1362" s="36"/>
    </row>
    <row r="1363" spans="2:18">
      <c r="B1363" s="21"/>
      <c r="C1363" s="46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</row>
    <row r="1364" spans="2:18" ht="39.75">
      <c r="B1364" s="26"/>
      <c r="C1364" s="13"/>
      <c r="D1364" s="28"/>
      <c r="E1364" s="28"/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</row>
    <row r="1365" spans="2:18" ht="58.5">
      <c r="B1365" s="30">
        <f t="shared" ref="B1365" si="154">B1361+1</f>
        <v>341</v>
      </c>
      <c r="C1365" s="13"/>
      <c r="D1365" s="31"/>
      <c r="E1365" s="31"/>
      <c r="F1365" s="31"/>
      <c r="G1365" s="31"/>
      <c r="H1365" s="31"/>
      <c r="I1365" s="31"/>
      <c r="J1365" s="31"/>
      <c r="K1365" s="31"/>
      <c r="L1365" s="31"/>
      <c r="M1365" s="31"/>
      <c r="N1365" s="31"/>
      <c r="O1365" s="31"/>
      <c r="P1365" s="31"/>
      <c r="Q1365" s="31"/>
      <c r="R1365" s="31"/>
    </row>
    <row r="1366" spans="2:18">
      <c r="B1366" s="34"/>
      <c r="C1366" s="13"/>
      <c r="D1366" s="36"/>
      <c r="E1366" s="36"/>
      <c r="F1366" s="36"/>
      <c r="G1366" s="36"/>
      <c r="H1366" s="36"/>
      <c r="I1366" s="36"/>
      <c r="J1366" s="36"/>
      <c r="K1366" s="36"/>
      <c r="L1366" s="36"/>
      <c r="M1366" s="36"/>
      <c r="N1366" s="36"/>
      <c r="O1366" s="36"/>
      <c r="P1366" s="36"/>
      <c r="Q1366" s="36"/>
      <c r="R1366" s="36"/>
    </row>
    <row r="1367" spans="2:18">
      <c r="B1367" s="21"/>
      <c r="C1367" s="46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</row>
    <row r="1368" spans="2:18" ht="39.75">
      <c r="B1368" s="26"/>
      <c r="C1368" s="13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</row>
    <row r="1369" spans="2:18" ht="58.5">
      <c r="B1369" s="30">
        <f t="shared" ref="B1369" si="155">B1365+1</f>
        <v>342</v>
      </c>
      <c r="C1369" s="13"/>
      <c r="D1369" s="31"/>
      <c r="E1369" s="31"/>
      <c r="F1369" s="31"/>
      <c r="G1369" s="31"/>
      <c r="H1369" s="31"/>
      <c r="I1369" s="31"/>
      <c r="J1369" s="31"/>
      <c r="K1369" s="31"/>
      <c r="L1369" s="31"/>
      <c r="M1369" s="31"/>
      <c r="N1369" s="31"/>
      <c r="O1369" s="31"/>
      <c r="P1369" s="31"/>
      <c r="Q1369" s="31"/>
      <c r="R1369" s="31"/>
    </row>
    <row r="1370" spans="2:18">
      <c r="B1370" s="34"/>
      <c r="C1370" s="13"/>
      <c r="D1370" s="36"/>
      <c r="E1370" s="36"/>
      <c r="F1370" s="36"/>
      <c r="G1370" s="36"/>
      <c r="H1370" s="36"/>
      <c r="I1370" s="36"/>
      <c r="J1370" s="36"/>
      <c r="K1370" s="36"/>
      <c r="L1370" s="36"/>
      <c r="M1370" s="36"/>
      <c r="N1370" s="36"/>
      <c r="O1370" s="36"/>
      <c r="P1370" s="36"/>
      <c r="Q1370" s="36"/>
      <c r="R1370" s="36"/>
    </row>
    <row r="1371" spans="2:18">
      <c r="B1371" s="21"/>
      <c r="C1371" s="46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</row>
    <row r="1372" spans="2:18" ht="39.75">
      <c r="B1372" s="26"/>
      <c r="C1372" s="13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</row>
    <row r="1373" spans="2:18" ht="58.5">
      <c r="B1373" s="30">
        <f t="shared" ref="B1373" si="156">B1369+1</f>
        <v>343</v>
      </c>
      <c r="C1373" s="13"/>
      <c r="D1373" s="31"/>
      <c r="E1373" s="31"/>
      <c r="F1373" s="31"/>
      <c r="G1373" s="31"/>
      <c r="H1373" s="31"/>
      <c r="I1373" s="31"/>
      <c r="J1373" s="31"/>
      <c r="K1373" s="31"/>
      <c r="L1373" s="31"/>
      <c r="M1373" s="31"/>
      <c r="N1373" s="31"/>
      <c r="O1373" s="31"/>
      <c r="P1373" s="31"/>
      <c r="Q1373" s="31"/>
      <c r="R1373" s="31"/>
    </row>
    <row r="1374" spans="2:18">
      <c r="B1374" s="34"/>
      <c r="C1374" s="13"/>
      <c r="D1374" s="36"/>
      <c r="E1374" s="36"/>
      <c r="F1374" s="36"/>
      <c r="G1374" s="36"/>
      <c r="H1374" s="36"/>
      <c r="I1374" s="36"/>
      <c r="J1374" s="36"/>
      <c r="K1374" s="36"/>
      <c r="L1374" s="36"/>
      <c r="M1374" s="36"/>
      <c r="N1374" s="36"/>
      <c r="O1374" s="36"/>
      <c r="P1374" s="36"/>
      <c r="Q1374" s="36"/>
      <c r="R1374" s="36"/>
    </row>
    <row r="1375" spans="2:18">
      <c r="B1375" s="21"/>
      <c r="C1375" s="46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</row>
    <row r="1376" spans="2:18" ht="39.75">
      <c r="B1376" s="26"/>
      <c r="C1376" s="13"/>
      <c r="D1376" s="28"/>
      <c r="E1376" s="28"/>
      <c r="F1376" s="28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</row>
    <row r="1377" spans="2:18" ht="58.5">
      <c r="B1377" s="30">
        <f t="shared" ref="B1377" si="157">B1373+1</f>
        <v>344</v>
      </c>
      <c r="C1377" s="13"/>
      <c r="D1377" s="31"/>
      <c r="E1377" s="31"/>
      <c r="F1377" s="31"/>
      <c r="G1377" s="31"/>
      <c r="H1377" s="31"/>
      <c r="I1377" s="31"/>
      <c r="J1377" s="31"/>
      <c r="K1377" s="31"/>
      <c r="L1377" s="31"/>
      <c r="M1377" s="31"/>
      <c r="N1377" s="31"/>
      <c r="O1377" s="31"/>
      <c r="P1377" s="31"/>
      <c r="Q1377" s="31"/>
      <c r="R1377" s="31"/>
    </row>
    <row r="1378" spans="2:18">
      <c r="B1378" s="34"/>
      <c r="C1378" s="13"/>
      <c r="D1378" s="36"/>
      <c r="E1378" s="36"/>
      <c r="F1378" s="36"/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</row>
    <row r="1379" spans="2:18">
      <c r="B1379" s="21"/>
      <c r="C1379" s="46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</row>
    <row r="1380" spans="2:18" ht="39.75">
      <c r="B1380" s="26"/>
      <c r="C1380" s="13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</row>
    <row r="1381" spans="2:18" ht="58.5">
      <c r="B1381" s="30">
        <f t="shared" ref="B1381" si="158">B1377+1</f>
        <v>345</v>
      </c>
      <c r="C1381" s="13"/>
      <c r="D1381" s="31"/>
      <c r="E1381" s="31"/>
      <c r="F1381" s="31"/>
      <c r="G1381" s="31"/>
      <c r="H1381" s="31"/>
      <c r="I1381" s="31"/>
      <c r="J1381" s="31"/>
      <c r="K1381" s="31"/>
      <c r="L1381" s="31"/>
      <c r="M1381" s="31"/>
      <c r="N1381" s="31"/>
      <c r="O1381" s="31"/>
      <c r="P1381" s="31"/>
      <c r="Q1381" s="31"/>
      <c r="R1381" s="31"/>
    </row>
    <row r="1382" spans="2:18">
      <c r="B1382" s="34"/>
      <c r="C1382" s="13"/>
      <c r="D1382" s="36"/>
      <c r="E1382" s="36"/>
      <c r="F1382" s="36"/>
      <c r="G1382" s="36"/>
      <c r="H1382" s="36"/>
      <c r="I1382" s="36"/>
      <c r="J1382" s="36"/>
      <c r="K1382" s="36"/>
      <c r="L1382" s="36"/>
      <c r="M1382" s="36"/>
      <c r="N1382" s="36"/>
      <c r="O1382" s="36"/>
      <c r="P1382" s="36"/>
      <c r="Q1382" s="36"/>
      <c r="R1382" s="36"/>
    </row>
    <row r="1383" spans="2:18">
      <c r="B1383" s="21"/>
      <c r="C1383" s="46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</row>
    <row r="1384" spans="2:18" ht="39.75">
      <c r="B1384" s="26"/>
      <c r="C1384" s="13"/>
      <c r="D1384" s="28"/>
      <c r="E1384" s="28"/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</row>
    <row r="1385" spans="2:18" ht="58.5">
      <c r="B1385" s="30">
        <f t="shared" ref="B1385" si="159">B1381+1</f>
        <v>346</v>
      </c>
      <c r="C1385" s="13"/>
      <c r="D1385" s="31"/>
      <c r="E1385" s="31"/>
      <c r="F1385" s="31"/>
      <c r="G1385" s="31"/>
      <c r="H1385" s="31"/>
      <c r="I1385" s="31"/>
      <c r="J1385" s="31"/>
      <c r="K1385" s="31"/>
      <c r="L1385" s="31"/>
      <c r="M1385" s="31"/>
      <c r="N1385" s="31"/>
      <c r="O1385" s="31"/>
      <c r="P1385" s="31"/>
      <c r="Q1385" s="31"/>
      <c r="R1385" s="31"/>
    </row>
    <row r="1386" spans="2:18">
      <c r="B1386" s="34"/>
      <c r="C1386" s="13"/>
      <c r="D1386" s="36"/>
      <c r="E1386" s="36"/>
      <c r="F1386" s="36"/>
      <c r="G1386" s="36"/>
      <c r="H1386" s="36"/>
      <c r="I1386" s="36"/>
      <c r="J1386" s="36"/>
      <c r="K1386" s="36"/>
      <c r="L1386" s="36"/>
      <c r="M1386" s="36"/>
      <c r="N1386" s="36"/>
      <c r="O1386" s="36"/>
      <c r="P1386" s="36"/>
      <c r="Q1386" s="36"/>
      <c r="R1386" s="36"/>
    </row>
    <row r="1387" spans="2:18">
      <c r="B1387" s="21"/>
      <c r="C1387" s="46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</row>
    <row r="1388" spans="2:18" ht="39.75">
      <c r="B1388" s="26"/>
      <c r="C1388" s="13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</row>
    <row r="1389" spans="2:18" ht="58.5">
      <c r="B1389" s="30">
        <f t="shared" ref="B1389" si="160">B1385+1</f>
        <v>347</v>
      </c>
      <c r="C1389" s="13"/>
      <c r="D1389" s="31"/>
      <c r="E1389" s="31"/>
      <c r="F1389" s="31"/>
      <c r="G1389" s="31"/>
      <c r="H1389" s="31"/>
      <c r="I1389" s="31"/>
      <c r="J1389" s="31"/>
      <c r="K1389" s="31"/>
      <c r="L1389" s="31"/>
      <c r="M1389" s="31"/>
      <c r="N1389" s="31"/>
      <c r="O1389" s="31"/>
      <c r="P1389" s="31"/>
      <c r="Q1389" s="31"/>
      <c r="R1389" s="31"/>
    </row>
    <row r="1390" spans="2:18">
      <c r="B1390" s="34"/>
      <c r="C1390" s="13"/>
      <c r="D1390" s="36"/>
      <c r="E1390" s="36"/>
      <c r="F1390" s="36"/>
      <c r="G1390" s="36"/>
      <c r="H1390" s="36"/>
      <c r="I1390" s="36"/>
      <c r="J1390" s="36"/>
      <c r="K1390" s="36"/>
      <c r="L1390" s="36"/>
      <c r="M1390" s="36"/>
      <c r="N1390" s="36"/>
      <c r="O1390" s="36"/>
      <c r="P1390" s="36"/>
      <c r="Q1390" s="36"/>
      <c r="R1390" s="36"/>
    </row>
    <row r="1391" spans="2:18">
      <c r="B1391" s="21"/>
      <c r="C1391" s="46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</row>
    <row r="1392" spans="2:18" ht="39.75">
      <c r="B1392" s="26"/>
      <c r="C1392" s="13"/>
      <c r="D1392" s="28"/>
      <c r="E1392" s="28"/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</row>
    <row r="1393" spans="2:18" ht="58.5">
      <c r="B1393" s="30">
        <f t="shared" ref="B1393" si="161">B1389+1</f>
        <v>348</v>
      </c>
      <c r="C1393" s="13"/>
      <c r="D1393" s="31"/>
      <c r="E1393" s="31"/>
      <c r="F1393" s="31"/>
      <c r="G1393" s="31"/>
      <c r="H1393" s="31"/>
      <c r="I1393" s="31"/>
      <c r="J1393" s="31"/>
      <c r="K1393" s="31"/>
      <c r="L1393" s="31"/>
      <c r="M1393" s="31"/>
      <c r="N1393" s="31"/>
      <c r="O1393" s="31"/>
      <c r="P1393" s="31"/>
      <c r="Q1393" s="31"/>
      <c r="R1393" s="31"/>
    </row>
    <row r="1394" spans="2:18">
      <c r="B1394" s="34"/>
      <c r="C1394" s="13"/>
      <c r="D1394" s="36"/>
      <c r="E1394" s="36"/>
      <c r="F1394" s="36"/>
      <c r="G1394" s="36"/>
      <c r="H1394" s="36"/>
      <c r="I1394" s="36"/>
      <c r="J1394" s="36"/>
      <c r="K1394" s="36"/>
      <c r="L1394" s="36"/>
      <c r="M1394" s="36"/>
      <c r="N1394" s="36"/>
      <c r="O1394" s="36"/>
      <c r="P1394" s="36"/>
      <c r="Q1394" s="36"/>
      <c r="R1394" s="36"/>
    </row>
    <row r="1395" spans="2:18">
      <c r="B1395" s="21"/>
      <c r="C1395" s="46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</row>
    <row r="1396" spans="2:18" ht="39.75">
      <c r="B1396" s="26"/>
      <c r="C1396" s="13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</row>
    <row r="1397" spans="2:18" ht="58.5">
      <c r="B1397" s="30">
        <f t="shared" ref="B1397" si="162">B1393+1</f>
        <v>349</v>
      </c>
      <c r="C1397" s="13"/>
      <c r="D1397" s="31"/>
      <c r="E1397" s="31"/>
      <c r="F1397" s="31"/>
      <c r="G1397" s="31"/>
      <c r="H1397" s="31"/>
      <c r="I1397" s="31"/>
      <c r="J1397" s="31"/>
      <c r="K1397" s="31"/>
      <c r="L1397" s="31"/>
      <c r="M1397" s="31"/>
      <c r="N1397" s="31"/>
      <c r="O1397" s="31"/>
      <c r="P1397" s="31"/>
      <c r="Q1397" s="31"/>
      <c r="R1397" s="31"/>
    </row>
    <row r="1398" spans="2:18">
      <c r="B1398" s="34"/>
      <c r="C1398" s="13"/>
      <c r="D1398" s="36"/>
      <c r="E1398" s="36"/>
      <c r="F1398" s="36"/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</row>
    <row r="1399" spans="2:18">
      <c r="B1399" s="21"/>
      <c r="C1399" s="46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</row>
    <row r="1400" spans="2:18" ht="39.75">
      <c r="B1400" s="26"/>
      <c r="C1400" s="13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</row>
    <row r="1401" spans="2:18" ht="58.5">
      <c r="B1401" s="30">
        <f t="shared" ref="B1401" si="163">B1397+1</f>
        <v>350</v>
      </c>
      <c r="C1401" s="13"/>
      <c r="D1401" s="31"/>
      <c r="E1401" s="31"/>
      <c r="F1401" s="31"/>
      <c r="G1401" s="31"/>
      <c r="H1401" s="31"/>
      <c r="I1401" s="31"/>
      <c r="J1401" s="31"/>
      <c r="K1401" s="31"/>
      <c r="L1401" s="31"/>
      <c r="M1401" s="31"/>
      <c r="N1401" s="31"/>
      <c r="O1401" s="31"/>
      <c r="P1401" s="31"/>
      <c r="Q1401" s="31"/>
      <c r="R1401" s="31"/>
    </row>
    <row r="1402" spans="2:18">
      <c r="B1402" s="34"/>
      <c r="C1402" s="13"/>
      <c r="D1402" s="36"/>
      <c r="E1402" s="36"/>
      <c r="F1402" s="36"/>
      <c r="G1402" s="36"/>
      <c r="H1402" s="36"/>
      <c r="I1402" s="36"/>
      <c r="J1402" s="36"/>
      <c r="K1402" s="36"/>
      <c r="L1402" s="36"/>
      <c r="M1402" s="36"/>
      <c r="N1402" s="36"/>
      <c r="O1402" s="36"/>
      <c r="P1402" s="36"/>
      <c r="Q1402" s="36"/>
      <c r="R1402" s="36"/>
    </row>
    <row r="1403" spans="2:18">
      <c r="B1403" s="21"/>
      <c r="C1403" s="46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</row>
    <row r="1404" spans="2:18" ht="39.75">
      <c r="B1404" s="26"/>
      <c r="C1404" s="13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</row>
    <row r="1405" spans="2:18" ht="58.5">
      <c r="B1405" s="30">
        <f>B1401+1</f>
        <v>351</v>
      </c>
      <c r="C1405" s="13"/>
      <c r="D1405" s="31"/>
      <c r="E1405" s="31"/>
      <c r="F1405" s="31"/>
      <c r="G1405" s="31"/>
      <c r="H1405" s="31"/>
      <c r="I1405" s="31"/>
      <c r="J1405" s="31"/>
      <c r="K1405" s="31"/>
      <c r="L1405" s="31"/>
      <c r="M1405" s="31"/>
      <c r="N1405" s="31"/>
      <c r="O1405" s="31"/>
      <c r="P1405" s="31"/>
      <c r="Q1405" s="31"/>
      <c r="R1405" s="31"/>
    </row>
    <row r="1406" spans="2:18">
      <c r="B1406" s="34"/>
      <c r="C1406" s="13"/>
      <c r="D1406" s="36"/>
      <c r="E1406" s="36"/>
      <c r="F1406" s="36"/>
      <c r="G1406" s="36"/>
      <c r="H1406" s="36"/>
      <c r="I1406" s="36"/>
      <c r="J1406" s="36"/>
      <c r="K1406" s="36"/>
      <c r="L1406" s="36"/>
      <c r="M1406" s="36"/>
      <c r="N1406" s="36"/>
      <c r="O1406" s="36"/>
      <c r="P1406" s="36"/>
      <c r="Q1406" s="36"/>
      <c r="R1406" s="36"/>
    </row>
    <row r="1407" spans="2:18">
      <c r="B1407" s="39"/>
      <c r="C1407" s="40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</row>
    <row r="1408" spans="2:18" ht="39.75">
      <c r="B1408" s="26"/>
      <c r="C1408" s="13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</row>
    <row r="1409" spans="2:18" ht="58.5">
      <c r="B1409" s="30">
        <f>B1405+1</f>
        <v>352</v>
      </c>
      <c r="C1409" s="13"/>
      <c r="D1409" s="31"/>
      <c r="E1409" s="31"/>
      <c r="F1409" s="31"/>
      <c r="G1409" s="31"/>
      <c r="H1409" s="31"/>
      <c r="I1409" s="31"/>
      <c r="J1409" s="31"/>
      <c r="K1409" s="31"/>
      <c r="L1409" s="31"/>
      <c r="M1409" s="31"/>
      <c r="N1409" s="31"/>
      <c r="O1409" s="31"/>
      <c r="P1409" s="31"/>
      <c r="Q1409" s="31"/>
      <c r="R1409" s="31"/>
    </row>
    <row r="1410" spans="2:18">
      <c r="B1410" s="34"/>
      <c r="C1410" s="13"/>
      <c r="D1410" s="36"/>
      <c r="E1410" s="36"/>
      <c r="F1410" s="36"/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</row>
    <row r="1411" spans="2:18">
      <c r="B1411" s="43"/>
      <c r="C1411" s="4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</row>
    <row r="1412" spans="2:18" ht="39.75">
      <c r="B1412" s="26"/>
      <c r="C1412" s="13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</row>
    <row r="1413" spans="2:18" ht="58.5">
      <c r="B1413" s="30">
        <f>B1409+1</f>
        <v>353</v>
      </c>
      <c r="C1413" s="13"/>
      <c r="D1413" s="31"/>
      <c r="E1413" s="31"/>
      <c r="F1413" s="31"/>
      <c r="G1413" s="31"/>
      <c r="H1413" s="31"/>
      <c r="I1413" s="31"/>
      <c r="J1413" s="31"/>
      <c r="K1413" s="31"/>
      <c r="L1413" s="31"/>
      <c r="M1413" s="31"/>
      <c r="N1413" s="31"/>
      <c r="O1413" s="31"/>
      <c r="P1413" s="31"/>
      <c r="Q1413" s="31"/>
      <c r="R1413" s="31"/>
    </row>
    <row r="1414" spans="2:18">
      <c r="B1414" s="34"/>
      <c r="C1414" s="13"/>
      <c r="D1414" s="36"/>
      <c r="E1414" s="36"/>
      <c r="F1414" s="36"/>
      <c r="G1414" s="36"/>
      <c r="H1414" s="36"/>
      <c r="I1414" s="36"/>
      <c r="J1414" s="36"/>
      <c r="K1414" s="36"/>
      <c r="L1414" s="36"/>
      <c r="M1414" s="36"/>
      <c r="N1414" s="36"/>
      <c r="O1414" s="36"/>
      <c r="P1414" s="36"/>
      <c r="Q1414" s="36"/>
      <c r="R1414" s="36"/>
    </row>
    <row r="1415" spans="2:18">
      <c r="B1415" s="21"/>
      <c r="C1415" s="46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</row>
    <row r="1416" spans="2:18" ht="39.75">
      <c r="B1416" s="26"/>
      <c r="C1416" s="13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</row>
    <row r="1417" spans="2:18" ht="58.5">
      <c r="B1417" s="30">
        <f>B1413+1</f>
        <v>354</v>
      </c>
      <c r="C1417" s="13"/>
      <c r="D1417" s="31"/>
      <c r="E1417" s="31"/>
      <c r="F1417" s="31"/>
      <c r="G1417" s="31"/>
      <c r="H1417" s="31"/>
      <c r="I1417" s="31"/>
      <c r="J1417" s="31"/>
      <c r="K1417" s="31"/>
      <c r="L1417" s="31"/>
      <c r="M1417" s="31"/>
      <c r="N1417" s="31"/>
      <c r="O1417" s="31"/>
      <c r="P1417" s="31"/>
      <c r="Q1417" s="31"/>
      <c r="R1417" s="31"/>
    </row>
    <row r="1418" spans="2:18">
      <c r="B1418" s="34"/>
      <c r="C1418" s="13"/>
      <c r="D1418" s="36"/>
      <c r="E1418" s="36"/>
      <c r="F1418" s="36"/>
      <c r="G1418" s="36"/>
      <c r="H1418" s="36"/>
      <c r="I1418" s="36"/>
      <c r="J1418" s="36"/>
      <c r="K1418" s="36"/>
      <c r="L1418" s="36"/>
      <c r="M1418" s="36"/>
      <c r="N1418" s="36"/>
      <c r="O1418" s="36"/>
      <c r="P1418" s="36"/>
      <c r="Q1418" s="36"/>
      <c r="R1418" s="36"/>
    </row>
    <row r="1419" spans="2:18">
      <c r="B1419" s="21"/>
      <c r="C1419" s="46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</row>
    <row r="1420" spans="2:18" ht="39.75">
      <c r="B1420" s="26"/>
      <c r="C1420" s="13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</row>
    <row r="1421" spans="2:18" ht="58.5">
      <c r="B1421" s="30">
        <f>B1417+1</f>
        <v>355</v>
      </c>
      <c r="C1421" s="13"/>
      <c r="D1421" s="31"/>
      <c r="E1421" s="31"/>
      <c r="F1421" s="31"/>
      <c r="G1421" s="31"/>
      <c r="H1421" s="31"/>
      <c r="I1421" s="31"/>
      <c r="J1421" s="31"/>
      <c r="K1421" s="31"/>
      <c r="L1421" s="31"/>
      <c r="M1421" s="31"/>
      <c r="N1421" s="31"/>
      <c r="O1421" s="31"/>
      <c r="P1421" s="31"/>
      <c r="Q1421" s="31"/>
      <c r="R1421" s="31"/>
    </row>
    <row r="1422" spans="2:18">
      <c r="B1422" s="34"/>
      <c r="C1422" s="13"/>
      <c r="D1422" s="36"/>
      <c r="E1422" s="36"/>
      <c r="F1422" s="36"/>
      <c r="G1422" s="36"/>
      <c r="H1422" s="36"/>
      <c r="I1422" s="36"/>
      <c r="J1422" s="36"/>
      <c r="K1422" s="36"/>
      <c r="L1422" s="36"/>
      <c r="M1422" s="36"/>
      <c r="N1422" s="36"/>
      <c r="O1422" s="36"/>
      <c r="P1422" s="36"/>
      <c r="Q1422" s="36"/>
      <c r="R1422" s="36"/>
    </row>
    <row r="1423" spans="2:18">
      <c r="B1423" s="21"/>
      <c r="C1423" s="46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</row>
    <row r="1424" spans="2:18" ht="39.75">
      <c r="B1424" s="26"/>
      <c r="C1424" s="13"/>
      <c r="D1424" s="28"/>
      <c r="E1424" s="28"/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</row>
    <row r="1425" spans="2:18" ht="58.5">
      <c r="B1425" s="30">
        <f>B1421+1</f>
        <v>356</v>
      </c>
      <c r="C1425" s="13"/>
      <c r="D1425" s="31"/>
      <c r="E1425" s="31"/>
      <c r="F1425" s="31"/>
      <c r="G1425" s="31"/>
      <c r="H1425" s="31"/>
      <c r="I1425" s="31"/>
      <c r="J1425" s="31"/>
      <c r="K1425" s="31"/>
      <c r="L1425" s="31"/>
      <c r="M1425" s="31"/>
      <c r="N1425" s="31"/>
      <c r="O1425" s="31"/>
      <c r="P1425" s="31"/>
      <c r="Q1425" s="31"/>
      <c r="R1425" s="31"/>
    </row>
    <row r="1426" spans="2:18">
      <c r="B1426" s="34"/>
      <c r="C1426" s="13"/>
      <c r="D1426" s="36"/>
      <c r="E1426" s="36"/>
      <c r="F1426" s="36"/>
      <c r="G1426" s="36"/>
      <c r="H1426" s="36"/>
      <c r="I1426" s="36"/>
      <c r="J1426" s="36"/>
      <c r="K1426" s="36"/>
      <c r="L1426" s="36"/>
      <c r="M1426" s="36"/>
      <c r="N1426" s="36"/>
      <c r="O1426" s="36"/>
      <c r="P1426" s="36"/>
      <c r="Q1426" s="36"/>
      <c r="R1426" s="36"/>
    </row>
    <row r="1427" spans="2:18">
      <c r="B1427" s="21"/>
      <c r="C1427" s="46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</row>
    <row r="1428" spans="2:18" ht="39.75">
      <c r="B1428" s="26"/>
      <c r="C1428" s="13"/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</row>
    <row r="1429" spans="2:18" ht="58.5">
      <c r="B1429" s="30">
        <f>B1425+1</f>
        <v>357</v>
      </c>
      <c r="C1429" s="13"/>
      <c r="D1429" s="31"/>
      <c r="E1429" s="31"/>
      <c r="F1429" s="31"/>
      <c r="G1429" s="31"/>
      <c r="H1429" s="31"/>
      <c r="I1429" s="31"/>
      <c r="J1429" s="31"/>
      <c r="K1429" s="31"/>
      <c r="L1429" s="31"/>
      <c r="M1429" s="31"/>
      <c r="N1429" s="31"/>
      <c r="O1429" s="31"/>
      <c r="P1429" s="31"/>
      <c r="Q1429" s="31"/>
      <c r="R1429" s="31"/>
    </row>
    <row r="1430" spans="2:18">
      <c r="B1430" s="34"/>
      <c r="C1430" s="13"/>
      <c r="D1430" s="36"/>
      <c r="E1430" s="36"/>
      <c r="F1430" s="36"/>
      <c r="G1430" s="36"/>
      <c r="H1430" s="36"/>
      <c r="I1430" s="36"/>
      <c r="J1430" s="36"/>
      <c r="K1430" s="36"/>
      <c r="L1430" s="36"/>
      <c r="M1430" s="36"/>
      <c r="N1430" s="36"/>
      <c r="O1430" s="36"/>
      <c r="P1430" s="36"/>
      <c r="Q1430" s="36"/>
      <c r="R1430" s="36"/>
    </row>
    <row r="1431" spans="2:18">
      <c r="B1431" s="21"/>
      <c r="C1431" s="46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</row>
    <row r="1432" spans="2:18" ht="39.75">
      <c r="B1432" s="26"/>
      <c r="C1432" s="13"/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</row>
    <row r="1433" spans="2:18" ht="58.5">
      <c r="B1433" s="30">
        <f>B1429+1</f>
        <v>358</v>
      </c>
      <c r="C1433" s="13"/>
      <c r="D1433" s="31"/>
      <c r="E1433" s="31"/>
      <c r="F1433" s="31"/>
      <c r="G1433" s="31"/>
      <c r="H1433" s="31"/>
      <c r="I1433" s="31"/>
      <c r="J1433" s="31"/>
      <c r="K1433" s="31"/>
      <c r="L1433" s="31"/>
      <c r="M1433" s="31"/>
      <c r="N1433" s="31"/>
      <c r="O1433" s="31"/>
      <c r="P1433" s="31"/>
      <c r="Q1433" s="31"/>
      <c r="R1433" s="31"/>
    </row>
    <row r="1434" spans="2:18">
      <c r="B1434" s="34"/>
      <c r="C1434" s="13"/>
      <c r="D1434" s="36"/>
      <c r="E1434" s="36"/>
      <c r="F1434" s="36"/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</row>
    <row r="1435" spans="2:18">
      <c r="B1435" s="21"/>
      <c r="C1435" s="46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</row>
    <row r="1436" spans="2:18" ht="39.75">
      <c r="B1436" s="26"/>
      <c r="C1436" s="13"/>
      <c r="D1436" s="28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</row>
    <row r="1437" spans="2:18" ht="58.5">
      <c r="B1437" s="30">
        <f>B1433+1</f>
        <v>359</v>
      </c>
      <c r="C1437" s="13"/>
      <c r="D1437" s="31"/>
      <c r="E1437" s="31"/>
      <c r="F1437" s="31"/>
      <c r="G1437" s="31"/>
      <c r="H1437" s="31"/>
      <c r="I1437" s="31"/>
      <c r="J1437" s="31"/>
      <c r="K1437" s="31"/>
      <c r="L1437" s="31"/>
      <c r="M1437" s="31"/>
      <c r="N1437" s="31"/>
      <c r="O1437" s="31"/>
      <c r="P1437" s="31"/>
      <c r="Q1437" s="31"/>
      <c r="R1437" s="31"/>
    </row>
    <row r="1438" spans="2:18">
      <c r="B1438" s="34"/>
      <c r="C1438" s="13"/>
      <c r="D1438" s="36"/>
      <c r="E1438" s="36"/>
      <c r="F1438" s="36"/>
      <c r="G1438" s="36"/>
      <c r="H1438" s="36"/>
      <c r="I1438" s="36"/>
      <c r="J1438" s="36"/>
      <c r="K1438" s="36"/>
      <c r="L1438" s="36"/>
      <c r="M1438" s="36"/>
      <c r="N1438" s="36"/>
      <c r="O1438" s="36"/>
      <c r="P1438" s="36"/>
      <c r="Q1438" s="36"/>
      <c r="R1438" s="36"/>
    </row>
    <row r="1439" spans="2:18">
      <c r="B1439" s="21"/>
      <c r="C1439" s="46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</row>
    <row r="1440" spans="2:18" ht="39.75">
      <c r="B1440" s="26"/>
      <c r="C1440" s="13"/>
      <c r="D1440" s="28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</row>
    <row r="1441" spans="2:18" ht="58.5">
      <c r="B1441" s="30">
        <f>B1437+1</f>
        <v>360</v>
      </c>
      <c r="C1441" s="13"/>
      <c r="D1441" s="31"/>
      <c r="E1441" s="31"/>
      <c r="F1441" s="31"/>
      <c r="G1441" s="31"/>
      <c r="H1441" s="31"/>
      <c r="I1441" s="31"/>
      <c r="J1441" s="31"/>
      <c r="K1441" s="31"/>
      <c r="L1441" s="31"/>
      <c r="M1441" s="31"/>
      <c r="N1441" s="31"/>
      <c r="O1441" s="31"/>
      <c r="P1441" s="31"/>
      <c r="Q1441" s="31"/>
      <c r="R1441" s="31"/>
    </row>
    <row r="1442" spans="2:18">
      <c r="B1442" s="34"/>
      <c r="C1442" s="13"/>
      <c r="D1442" s="36"/>
      <c r="E1442" s="36"/>
      <c r="F1442" s="36"/>
      <c r="G1442" s="36"/>
      <c r="H1442" s="36"/>
      <c r="I1442" s="36"/>
      <c r="J1442" s="36"/>
      <c r="K1442" s="36"/>
      <c r="L1442" s="36"/>
      <c r="M1442" s="36"/>
      <c r="N1442" s="36"/>
      <c r="O1442" s="36"/>
      <c r="P1442" s="36"/>
      <c r="Q1442" s="36"/>
      <c r="R1442" s="36"/>
    </row>
    <row r="1443" spans="2:18">
      <c r="B1443" s="21"/>
      <c r="C1443" s="46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</row>
    <row r="1444" spans="2:18" ht="39.75">
      <c r="B1444" s="26"/>
      <c r="C1444" s="13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</row>
    <row r="1445" spans="2:18" ht="58.5">
      <c r="B1445" s="30">
        <f>B1441+1</f>
        <v>361</v>
      </c>
      <c r="C1445" s="13"/>
      <c r="D1445" s="31"/>
      <c r="E1445" s="31"/>
      <c r="F1445" s="31"/>
      <c r="G1445" s="31"/>
      <c r="H1445" s="31"/>
      <c r="I1445" s="31"/>
      <c r="J1445" s="31"/>
      <c r="K1445" s="31"/>
      <c r="L1445" s="31"/>
      <c r="M1445" s="31"/>
      <c r="N1445" s="31"/>
      <c r="O1445" s="31"/>
      <c r="P1445" s="31"/>
      <c r="Q1445" s="31"/>
      <c r="R1445" s="31"/>
    </row>
    <row r="1446" spans="2:18">
      <c r="B1446" s="34"/>
      <c r="C1446" s="13"/>
      <c r="D1446" s="36"/>
      <c r="E1446" s="36"/>
      <c r="F1446" s="36"/>
      <c r="G1446" s="36"/>
      <c r="H1446" s="36"/>
      <c r="I1446" s="36"/>
      <c r="J1446" s="36"/>
      <c r="K1446" s="36"/>
      <c r="L1446" s="36"/>
      <c r="M1446" s="36"/>
      <c r="N1446" s="36"/>
      <c r="O1446" s="36"/>
      <c r="P1446" s="36"/>
      <c r="Q1446" s="36"/>
      <c r="R1446" s="36"/>
    </row>
    <row r="1447" spans="2:18">
      <c r="B1447" s="21"/>
      <c r="C1447" s="46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</row>
    <row r="1448" spans="2:18" ht="39.75">
      <c r="B1448" s="26"/>
      <c r="C1448" s="13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</row>
    <row r="1449" spans="2:18" ht="58.5">
      <c r="B1449" s="30">
        <f>B1445+1</f>
        <v>362</v>
      </c>
      <c r="C1449" s="13"/>
      <c r="D1449" s="31"/>
      <c r="E1449" s="31"/>
      <c r="F1449" s="31"/>
      <c r="G1449" s="31"/>
      <c r="H1449" s="31"/>
      <c r="I1449" s="31"/>
      <c r="J1449" s="31"/>
      <c r="K1449" s="31"/>
      <c r="L1449" s="31"/>
      <c r="M1449" s="31"/>
      <c r="N1449" s="31"/>
      <c r="O1449" s="31"/>
      <c r="P1449" s="31"/>
      <c r="Q1449" s="31"/>
      <c r="R1449" s="31"/>
    </row>
    <row r="1450" spans="2:18">
      <c r="B1450" s="34"/>
      <c r="C1450" s="13"/>
      <c r="D1450" s="36"/>
      <c r="E1450" s="36"/>
      <c r="F1450" s="36"/>
      <c r="G1450" s="36"/>
      <c r="H1450" s="36"/>
      <c r="I1450" s="36"/>
      <c r="J1450" s="36"/>
      <c r="K1450" s="36"/>
      <c r="L1450" s="36"/>
      <c r="M1450" s="36"/>
      <c r="N1450" s="36"/>
      <c r="O1450" s="36"/>
      <c r="P1450" s="36"/>
      <c r="Q1450" s="36"/>
      <c r="R1450" s="36"/>
    </row>
    <row r="1451" spans="2:18">
      <c r="B1451" s="21"/>
      <c r="C1451" s="46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</row>
    <row r="1452" spans="2:18" ht="39.75">
      <c r="B1452" s="26"/>
      <c r="C1452" s="13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</row>
    <row r="1453" spans="2:18" ht="58.5">
      <c r="B1453" s="30">
        <f>B1449+1</f>
        <v>363</v>
      </c>
      <c r="C1453" s="13"/>
      <c r="D1453" s="31"/>
      <c r="E1453" s="31"/>
      <c r="F1453" s="31"/>
      <c r="G1453" s="31"/>
      <c r="H1453" s="31"/>
      <c r="I1453" s="31"/>
      <c r="J1453" s="31"/>
      <c r="K1453" s="31"/>
      <c r="L1453" s="31"/>
      <c r="M1453" s="31"/>
      <c r="N1453" s="31"/>
      <c r="O1453" s="31"/>
      <c r="P1453" s="31"/>
      <c r="Q1453" s="31"/>
      <c r="R1453" s="31"/>
    </row>
    <row r="1454" spans="2:18">
      <c r="B1454" s="34"/>
      <c r="C1454" s="13"/>
      <c r="D1454" s="36"/>
      <c r="E1454" s="36"/>
      <c r="F1454" s="36"/>
      <c r="G1454" s="36"/>
      <c r="H1454" s="36"/>
      <c r="I1454" s="36"/>
      <c r="J1454" s="36"/>
      <c r="K1454" s="36"/>
      <c r="L1454" s="36"/>
      <c r="M1454" s="36"/>
      <c r="N1454" s="36"/>
      <c r="O1454" s="36"/>
      <c r="P1454" s="36"/>
      <c r="Q1454" s="36"/>
      <c r="R1454" s="36"/>
    </row>
    <row r="1455" spans="2:18">
      <c r="B1455" s="21"/>
      <c r="C1455" s="46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</row>
    <row r="1456" spans="2:18" ht="39.75">
      <c r="B1456" s="26"/>
      <c r="C1456" s="13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</row>
    <row r="1457" spans="2:18" ht="58.5">
      <c r="B1457" s="30">
        <f>B1453+1</f>
        <v>364</v>
      </c>
      <c r="C1457" s="13"/>
      <c r="D1457" s="31"/>
      <c r="E1457" s="31"/>
      <c r="F1457" s="31"/>
      <c r="G1457" s="31"/>
      <c r="H1457" s="31"/>
      <c r="I1457" s="31"/>
      <c r="J1457" s="31"/>
      <c r="K1457" s="31"/>
      <c r="L1457" s="31"/>
      <c r="M1457" s="31"/>
      <c r="N1457" s="31"/>
      <c r="O1457" s="31"/>
      <c r="P1457" s="31"/>
      <c r="Q1457" s="31"/>
      <c r="R1457" s="31"/>
    </row>
    <row r="1458" spans="2:18">
      <c r="B1458" s="34"/>
      <c r="C1458" s="13"/>
      <c r="D1458" s="36"/>
      <c r="E1458" s="36"/>
      <c r="F1458" s="36"/>
      <c r="G1458" s="36"/>
      <c r="H1458" s="36"/>
      <c r="I1458" s="36"/>
      <c r="J1458" s="36"/>
      <c r="K1458" s="36"/>
      <c r="L1458" s="36"/>
      <c r="M1458" s="36"/>
      <c r="N1458" s="36"/>
      <c r="O1458" s="36"/>
      <c r="P1458" s="36"/>
      <c r="Q1458" s="36"/>
      <c r="R1458" s="36"/>
    </row>
    <row r="1459" spans="2:18">
      <c r="B1459" s="21"/>
      <c r="C1459" s="46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</row>
    <row r="1460" spans="2:18" ht="39.75">
      <c r="B1460" s="26"/>
      <c r="C1460" s="13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</row>
    <row r="1461" spans="2:18" ht="58.5">
      <c r="B1461" s="30">
        <f>B1457+1</f>
        <v>365</v>
      </c>
      <c r="C1461" s="13"/>
      <c r="D1461" s="31"/>
      <c r="E1461" s="31"/>
      <c r="F1461" s="31"/>
      <c r="G1461" s="31"/>
      <c r="H1461" s="31"/>
      <c r="I1461" s="31"/>
      <c r="J1461" s="31"/>
      <c r="K1461" s="31"/>
      <c r="L1461" s="31"/>
      <c r="M1461" s="31"/>
      <c r="N1461" s="31"/>
      <c r="O1461" s="31"/>
      <c r="P1461" s="31"/>
      <c r="Q1461" s="31"/>
      <c r="R1461" s="31"/>
    </row>
    <row r="1462" spans="2:18">
      <c r="B1462" s="34"/>
      <c r="C1462" s="13"/>
      <c r="D1462" s="36"/>
      <c r="E1462" s="36"/>
      <c r="F1462" s="36"/>
      <c r="G1462" s="36"/>
      <c r="H1462" s="36"/>
      <c r="I1462" s="36"/>
      <c r="J1462" s="36"/>
      <c r="K1462" s="36"/>
      <c r="L1462" s="36"/>
      <c r="M1462" s="36"/>
      <c r="N1462" s="36"/>
      <c r="O1462" s="36"/>
      <c r="P1462" s="36"/>
      <c r="Q1462" s="36"/>
      <c r="R1462" s="36"/>
    </row>
    <row r="1463" spans="2:18">
      <c r="B1463" s="21"/>
      <c r="C1463" s="46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</row>
    <row r="1464" spans="2:18" ht="39.75">
      <c r="B1464" s="26"/>
      <c r="C1464" s="13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</row>
    <row r="1465" spans="2:18" ht="58.5">
      <c r="B1465" s="30">
        <f>B1461+1</f>
        <v>366</v>
      </c>
      <c r="C1465" s="13"/>
      <c r="D1465" s="31"/>
      <c r="E1465" s="31"/>
      <c r="F1465" s="31"/>
      <c r="G1465" s="31"/>
      <c r="H1465" s="31"/>
      <c r="I1465" s="31"/>
      <c r="J1465" s="31"/>
      <c r="K1465" s="31"/>
      <c r="L1465" s="31"/>
      <c r="M1465" s="31"/>
      <c r="N1465" s="31"/>
      <c r="O1465" s="31"/>
      <c r="P1465" s="31"/>
      <c r="Q1465" s="31"/>
      <c r="R1465" s="31"/>
    </row>
    <row r="1466" spans="2:18">
      <c r="B1466" s="34"/>
      <c r="C1466" s="13"/>
      <c r="D1466" s="36"/>
      <c r="E1466" s="36"/>
      <c r="F1466" s="36"/>
      <c r="G1466" s="36"/>
      <c r="H1466" s="36"/>
      <c r="I1466" s="36"/>
      <c r="J1466" s="36"/>
      <c r="K1466" s="36"/>
      <c r="L1466" s="36"/>
      <c r="M1466" s="36"/>
      <c r="N1466" s="36"/>
      <c r="O1466" s="36"/>
      <c r="P1466" s="36"/>
      <c r="Q1466" s="36"/>
      <c r="R1466" s="36"/>
    </row>
    <row r="1467" spans="2:18">
      <c r="B1467" s="21"/>
      <c r="C1467" s="46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</row>
    <row r="1468" spans="2:18" ht="39.75">
      <c r="B1468" s="26"/>
      <c r="C1468" s="13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</row>
    <row r="1469" spans="2:18" ht="58.5">
      <c r="B1469" s="30">
        <f>B1465+1</f>
        <v>367</v>
      </c>
      <c r="C1469" s="13"/>
      <c r="D1469" s="31"/>
      <c r="E1469" s="31"/>
      <c r="F1469" s="31"/>
      <c r="G1469" s="31"/>
      <c r="H1469" s="31"/>
      <c r="I1469" s="31"/>
      <c r="J1469" s="31"/>
      <c r="K1469" s="31"/>
      <c r="L1469" s="31"/>
      <c r="M1469" s="31"/>
      <c r="N1469" s="31"/>
      <c r="O1469" s="31"/>
      <c r="P1469" s="31"/>
      <c r="Q1469" s="31"/>
      <c r="R1469" s="31"/>
    </row>
    <row r="1470" spans="2:18">
      <c r="B1470" s="34"/>
      <c r="C1470" s="13"/>
      <c r="D1470" s="36"/>
      <c r="E1470" s="36"/>
      <c r="F1470" s="36"/>
      <c r="G1470" s="36"/>
      <c r="H1470" s="36"/>
      <c r="I1470" s="36"/>
      <c r="J1470" s="36"/>
      <c r="K1470" s="36"/>
      <c r="L1470" s="36"/>
      <c r="M1470" s="36"/>
      <c r="N1470" s="36"/>
      <c r="O1470" s="36"/>
      <c r="P1470" s="36"/>
      <c r="Q1470" s="36"/>
      <c r="R1470" s="36"/>
    </row>
    <row r="1471" spans="2:18">
      <c r="B1471" s="21"/>
      <c r="C1471" s="46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</row>
    <row r="1472" spans="2:18" ht="39.75">
      <c r="B1472" s="26"/>
      <c r="C1472" s="13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</row>
    <row r="1473" spans="2:18" ht="58.5">
      <c r="B1473" s="30">
        <f>B1469+1</f>
        <v>368</v>
      </c>
      <c r="C1473" s="13"/>
      <c r="D1473" s="31"/>
      <c r="E1473" s="31"/>
      <c r="F1473" s="31"/>
      <c r="G1473" s="31"/>
      <c r="H1473" s="31"/>
      <c r="I1473" s="31"/>
      <c r="J1473" s="31"/>
      <c r="K1473" s="31"/>
      <c r="L1473" s="31"/>
      <c r="M1473" s="31"/>
      <c r="N1473" s="31"/>
      <c r="O1473" s="31"/>
      <c r="P1473" s="31"/>
      <c r="Q1473" s="31"/>
      <c r="R1473" s="31"/>
    </row>
    <row r="1474" spans="2:18">
      <c r="B1474" s="34"/>
      <c r="C1474" s="13"/>
      <c r="D1474" s="36"/>
      <c r="E1474" s="36"/>
      <c r="F1474" s="36"/>
      <c r="G1474" s="36"/>
      <c r="H1474" s="36"/>
      <c r="I1474" s="36"/>
      <c r="J1474" s="36"/>
      <c r="K1474" s="36"/>
      <c r="L1474" s="36"/>
      <c r="M1474" s="36"/>
      <c r="N1474" s="36"/>
      <c r="O1474" s="36"/>
      <c r="P1474" s="36"/>
      <c r="Q1474" s="36"/>
      <c r="R1474" s="36"/>
    </row>
    <row r="1475" spans="2:18">
      <c r="B1475" s="21"/>
      <c r="C1475" s="46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</row>
    <row r="1476" spans="2:18" ht="39.75">
      <c r="B1476" s="26"/>
      <c r="C1476" s="13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</row>
    <row r="1477" spans="2:18" ht="58.5">
      <c r="B1477" s="30">
        <f>B1473+1</f>
        <v>369</v>
      </c>
      <c r="C1477" s="13"/>
      <c r="D1477" s="31"/>
      <c r="E1477" s="31"/>
      <c r="F1477" s="31"/>
      <c r="G1477" s="31"/>
      <c r="H1477" s="31"/>
      <c r="I1477" s="31"/>
      <c r="J1477" s="31"/>
      <c r="K1477" s="31"/>
      <c r="L1477" s="31"/>
      <c r="M1477" s="31"/>
      <c r="N1477" s="31"/>
      <c r="O1477" s="31"/>
      <c r="P1477" s="31"/>
      <c r="Q1477" s="31"/>
      <c r="R1477" s="31"/>
    </row>
    <row r="1478" spans="2:18">
      <c r="B1478" s="34"/>
      <c r="C1478" s="13"/>
      <c r="D1478" s="36"/>
      <c r="E1478" s="36"/>
      <c r="F1478" s="36"/>
      <c r="G1478" s="36"/>
      <c r="H1478" s="36"/>
      <c r="I1478" s="36"/>
      <c r="J1478" s="36"/>
      <c r="K1478" s="36"/>
      <c r="L1478" s="36"/>
      <c r="M1478" s="36"/>
      <c r="N1478" s="36"/>
      <c r="O1478" s="36"/>
      <c r="P1478" s="36"/>
      <c r="Q1478" s="36"/>
      <c r="R1478" s="36"/>
    </row>
    <row r="1479" spans="2:18">
      <c r="B1479" s="21"/>
      <c r="C1479" s="46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</row>
    <row r="1480" spans="2:18" ht="39.75">
      <c r="B1480" s="26"/>
      <c r="C1480" s="13"/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</row>
    <row r="1481" spans="2:18" ht="58.5">
      <c r="B1481" s="30">
        <f>B1477+1</f>
        <v>370</v>
      </c>
      <c r="C1481" s="13"/>
      <c r="D1481" s="31"/>
      <c r="E1481" s="31"/>
      <c r="F1481" s="31"/>
      <c r="G1481" s="31"/>
      <c r="H1481" s="31"/>
      <c r="I1481" s="31"/>
      <c r="J1481" s="31"/>
      <c r="K1481" s="31"/>
      <c r="L1481" s="31"/>
      <c r="M1481" s="31"/>
      <c r="N1481" s="31"/>
      <c r="O1481" s="31"/>
      <c r="P1481" s="31"/>
      <c r="Q1481" s="31"/>
      <c r="R1481" s="31"/>
    </row>
    <row r="1482" spans="2:18">
      <c r="B1482" s="34"/>
      <c r="C1482" s="13"/>
      <c r="D1482" s="36"/>
      <c r="E1482" s="36"/>
      <c r="F1482" s="36"/>
      <c r="G1482" s="36"/>
      <c r="H1482" s="36"/>
      <c r="I1482" s="36"/>
      <c r="J1482" s="36"/>
      <c r="K1482" s="36"/>
      <c r="L1482" s="36"/>
      <c r="M1482" s="36"/>
      <c r="N1482" s="36"/>
      <c r="O1482" s="36"/>
      <c r="P1482" s="36"/>
      <c r="Q1482" s="36"/>
      <c r="R1482" s="36"/>
    </row>
    <row r="1483" spans="2:18">
      <c r="B1483" s="21"/>
      <c r="C1483" s="46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</row>
    <row r="1484" spans="2:18" ht="39.75">
      <c r="B1484" s="26"/>
      <c r="C1484" s="13"/>
      <c r="D1484" s="28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</row>
    <row r="1485" spans="2:18" ht="58.5">
      <c r="B1485" s="30">
        <f>B1481+1</f>
        <v>371</v>
      </c>
      <c r="C1485" s="13"/>
      <c r="D1485" s="31"/>
      <c r="E1485" s="31"/>
      <c r="F1485" s="31"/>
      <c r="G1485" s="31"/>
      <c r="H1485" s="31"/>
      <c r="I1485" s="31"/>
      <c r="J1485" s="31"/>
      <c r="K1485" s="31"/>
      <c r="L1485" s="31"/>
      <c r="M1485" s="31"/>
      <c r="N1485" s="31"/>
      <c r="O1485" s="31"/>
      <c r="P1485" s="31"/>
      <c r="Q1485" s="31"/>
      <c r="R1485" s="31"/>
    </row>
    <row r="1486" spans="2:18">
      <c r="B1486" s="34"/>
      <c r="C1486" s="13"/>
      <c r="D1486" s="36"/>
      <c r="E1486" s="36"/>
      <c r="F1486" s="36"/>
      <c r="G1486" s="36"/>
      <c r="H1486" s="36"/>
      <c r="I1486" s="36"/>
      <c r="J1486" s="36"/>
      <c r="K1486" s="36"/>
      <c r="L1486" s="36"/>
      <c r="M1486" s="36"/>
      <c r="N1486" s="36"/>
      <c r="O1486" s="36"/>
      <c r="P1486" s="36"/>
      <c r="Q1486" s="36"/>
      <c r="R1486" s="36"/>
    </row>
    <row r="1487" spans="2:18">
      <c r="B1487" s="21"/>
      <c r="C1487" s="46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</row>
    <row r="1488" spans="2:18" ht="39.75">
      <c r="B1488" s="26"/>
      <c r="C1488" s="13"/>
      <c r="D1488" s="28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</row>
    <row r="1489" spans="2:18" ht="58.5">
      <c r="B1489" s="30">
        <f>B1485+1</f>
        <v>372</v>
      </c>
      <c r="C1489" s="13"/>
      <c r="D1489" s="31"/>
      <c r="E1489" s="31"/>
      <c r="F1489" s="31"/>
      <c r="G1489" s="31"/>
      <c r="H1489" s="31"/>
      <c r="I1489" s="31"/>
      <c r="J1489" s="31"/>
      <c r="K1489" s="31"/>
      <c r="L1489" s="31"/>
      <c r="M1489" s="31"/>
      <c r="N1489" s="31"/>
      <c r="O1489" s="31"/>
      <c r="P1489" s="31"/>
      <c r="Q1489" s="31"/>
      <c r="R1489" s="31"/>
    </row>
    <row r="1490" spans="2:18">
      <c r="B1490" s="34"/>
      <c r="C1490" s="13"/>
      <c r="D1490" s="36"/>
      <c r="E1490" s="36"/>
      <c r="F1490" s="36"/>
      <c r="G1490" s="36"/>
      <c r="H1490" s="36"/>
      <c r="I1490" s="36"/>
      <c r="J1490" s="36"/>
      <c r="K1490" s="36"/>
      <c r="L1490" s="36"/>
      <c r="M1490" s="36"/>
      <c r="N1490" s="36"/>
      <c r="O1490" s="36"/>
      <c r="P1490" s="36"/>
      <c r="Q1490" s="36"/>
      <c r="R1490" s="36"/>
    </row>
    <row r="1491" spans="2:18">
      <c r="B1491" s="21"/>
      <c r="C1491" s="46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</row>
    <row r="1492" spans="2:18" ht="39.75">
      <c r="B1492" s="26"/>
      <c r="C1492" s="13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</row>
    <row r="1493" spans="2:18" ht="58.5">
      <c r="B1493" s="30">
        <f>B1489+1</f>
        <v>373</v>
      </c>
      <c r="C1493" s="13"/>
      <c r="D1493" s="31"/>
      <c r="E1493" s="31"/>
      <c r="F1493" s="31"/>
      <c r="G1493" s="31"/>
      <c r="H1493" s="31"/>
      <c r="I1493" s="31"/>
      <c r="J1493" s="31"/>
      <c r="K1493" s="31"/>
      <c r="L1493" s="31"/>
      <c r="M1493" s="31"/>
      <c r="N1493" s="31"/>
      <c r="O1493" s="31"/>
      <c r="P1493" s="31"/>
      <c r="Q1493" s="31"/>
      <c r="R1493" s="31"/>
    </row>
    <row r="1494" spans="2:18">
      <c r="B1494" s="34"/>
      <c r="C1494" s="13"/>
      <c r="D1494" s="36"/>
      <c r="E1494" s="36"/>
      <c r="F1494" s="36"/>
      <c r="G1494" s="36"/>
      <c r="H1494" s="36"/>
      <c r="I1494" s="36"/>
      <c r="J1494" s="36"/>
      <c r="K1494" s="36"/>
      <c r="L1494" s="36"/>
      <c r="M1494" s="36"/>
      <c r="N1494" s="36"/>
      <c r="O1494" s="36"/>
      <c r="P1494" s="36"/>
      <c r="Q1494" s="36"/>
      <c r="R1494" s="36"/>
    </row>
    <row r="1495" spans="2:18">
      <c r="B1495" s="21"/>
      <c r="C1495" s="46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</row>
    <row r="1496" spans="2:18" ht="39.75">
      <c r="B1496" s="26"/>
      <c r="C1496" s="13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</row>
    <row r="1497" spans="2:18" ht="58.5">
      <c r="B1497" s="30">
        <f>B1493+1</f>
        <v>374</v>
      </c>
      <c r="C1497" s="13"/>
      <c r="D1497" s="31"/>
      <c r="E1497" s="31"/>
      <c r="F1497" s="31"/>
      <c r="G1497" s="31"/>
      <c r="H1497" s="31"/>
      <c r="I1497" s="31"/>
      <c r="J1497" s="31"/>
      <c r="K1497" s="31"/>
      <c r="L1497" s="31"/>
      <c r="M1497" s="31"/>
      <c r="N1497" s="31"/>
      <c r="O1497" s="31"/>
      <c r="P1497" s="31"/>
      <c r="Q1497" s="31"/>
      <c r="R1497" s="31"/>
    </row>
    <row r="1498" spans="2:18">
      <c r="B1498" s="34"/>
      <c r="C1498" s="13"/>
      <c r="D1498" s="36"/>
      <c r="E1498" s="36"/>
      <c r="F1498" s="36"/>
      <c r="G1498" s="36"/>
      <c r="H1498" s="36"/>
      <c r="I1498" s="36"/>
      <c r="J1498" s="36"/>
      <c r="K1498" s="36"/>
      <c r="L1498" s="36"/>
      <c r="M1498" s="36"/>
      <c r="N1498" s="36"/>
      <c r="O1498" s="36"/>
      <c r="P1498" s="36"/>
      <c r="Q1498" s="36"/>
      <c r="R1498" s="36"/>
    </row>
    <row r="1499" spans="2:18">
      <c r="B1499" s="21"/>
      <c r="C1499" s="46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</row>
    <row r="1500" spans="2:18" ht="39.75">
      <c r="B1500" s="26"/>
      <c r="C1500" s="13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</row>
    <row r="1501" spans="2:18" ht="58.5">
      <c r="B1501" s="30">
        <f>B1497+1</f>
        <v>375</v>
      </c>
      <c r="C1501" s="13"/>
      <c r="D1501" s="31"/>
      <c r="E1501" s="31"/>
      <c r="F1501" s="31"/>
      <c r="G1501" s="31"/>
      <c r="H1501" s="31"/>
      <c r="I1501" s="31"/>
      <c r="J1501" s="31"/>
      <c r="K1501" s="31"/>
      <c r="L1501" s="31"/>
      <c r="M1501" s="31"/>
      <c r="N1501" s="31"/>
      <c r="O1501" s="31"/>
      <c r="P1501" s="31"/>
      <c r="Q1501" s="31"/>
      <c r="R1501" s="31"/>
    </row>
    <row r="1502" spans="2:18">
      <c r="B1502" s="34"/>
      <c r="C1502" s="13"/>
      <c r="D1502" s="36"/>
      <c r="E1502" s="36"/>
      <c r="F1502" s="36"/>
      <c r="G1502" s="36"/>
      <c r="H1502" s="36"/>
      <c r="I1502" s="36"/>
      <c r="J1502" s="36"/>
      <c r="K1502" s="36"/>
      <c r="L1502" s="36"/>
      <c r="M1502" s="36"/>
      <c r="N1502" s="36"/>
      <c r="O1502" s="36"/>
      <c r="P1502" s="36"/>
      <c r="Q1502" s="36"/>
      <c r="R1502" s="36"/>
    </row>
    <row r="1503" spans="2:18">
      <c r="B1503" s="21"/>
      <c r="C1503" s="46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</row>
    <row r="1504" spans="2:18" ht="39.75">
      <c r="B1504" s="26"/>
      <c r="C1504" s="13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</row>
    <row r="1505" spans="2:18" ht="58.5">
      <c r="B1505" s="30">
        <f>B1501+1</f>
        <v>376</v>
      </c>
      <c r="C1505" s="13"/>
      <c r="D1505" s="31"/>
      <c r="E1505" s="31"/>
      <c r="F1505" s="31"/>
      <c r="G1505" s="31"/>
      <c r="H1505" s="31"/>
      <c r="I1505" s="31"/>
      <c r="J1505" s="31"/>
      <c r="K1505" s="31"/>
      <c r="L1505" s="31"/>
      <c r="M1505" s="31"/>
      <c r="N1505" s="31"/>
      <c r="O1505" s="31"/>
      <c r="P1505" s="31"/>
      <c r="Q1505" s="31"/>
      <c r="R1505" s="31"/>
    </row>
    <row r="1506" spans="2:18">
      <c r="B1506" s="34"/>
      <c r="C1506" s="13"/>
      <c r="D1506" s="36"/>
      <c r="E1506" s="36"/>
      <c r="F1506" s="36"/>
      <c r="G1506" s="36"/>
      <c r="H1506" s="36"/>
      <c r="I1506" s="36"/>
      <c r="J1506" s="36"/>
      <c r="K1506" s="36"/>
      <c r="L1506" s="36"/>
      <c r="M1506" s="36"/>
      <c r="N1506" s="36"/>
      <c r="O1506" s="36"/>
      <c r="P1506" s="36"/>
      <c r="Q1506" s="36"/>
      <c r="R1506" s="36"/>
    </row>
    <row r="1507" spans="2:18">
      <c r="B1507" s="21"/>
      <c r="C1507" s="46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</row>
    <row r="1508" spans="2:18" ht="39.75">
      <c r="B1508" s="26"/>
      <c r="C1508" s="13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</row>
    <row r="1509" spans="2:18" ht="58.5">
      <c r="B1509" s="30">
        <f>B1505+1</f>
        <v>377</v>
      </c>
      <c r="C1509" s="13"/>
      <c r="D1509" s="31"/>
      <c r="E1509" s="31"/>
      <c r="F1509" s="31"/>
      <c r="G1509" s="31"/>
      <c r="H1509" s="31"/>
      <c r="I1509" s="31"/>
      <c r="J1509" s="31"/>
      <c r="K1509" s="31"/>
      <c r="L1509" s="31"/>
      <c r="M1509" s="31"/>
      <c r="N1509" s="31"/>
      <c r="O1509" s="31"/>
      <c r="P1509" s="31"/>
      <c r="Q1509" s="31"/>
      <c r="R1509" s="31"/>
    </row>
    <row r="1510" spans="2:18">
      <c r="B1510" s="34"/>
      <c r="C1510" s="13"/>
      <c r="D1510" s="36"/>
      <c r="E1510" s="36"/>
      <c r="F1510" s="36"/>
      <c r="G1510" s="36"/>
      <c r="H1510" s="36"/>
      <c r="I1510" s="36"/>
      <c r="J1510" s="36"/>
      <c r="K1510" s="36"/>
      <c r="L1510" s="36"/>
      <c r="M1510" s="36"/>
      <c r="N1510" s="36"/>
      <c r="O1510" s="36"/>
      <c r="P1510" s="36"/>
      <c r="Q1510" s="36"/>
      <c r="R1510" s="36"/>
    </row>
    <row r="1511" spans="2:18">
      <c r="B1511" s="21"/>
      <c r="C1511" s="46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</row>
    <row r="1512" spans="2:18" ht="39.75">
      <c r="B1512" s="26"/>
      <c r="C1512" s="13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</row>
    <row r="1513" spans="2:18" ht="58.5">
      <c r="B1513" s="30">
        <f t="shared" ref="B1513" si="164">B1509+1</f>
        <v>378</v>
      </c>
      <c r="C1513" s="13"/>
      <c r="D1513" s="31"/>
      <c r="E1513" s="31"/>
      <c r="F1513" s="31"/>
      <c r="G1513" s="31"/>
      <c r="H1513" s="31"/>
      <c r="I1513" s="31"/>
      <c r="J1513" s="31"/>
      <c r="K1513" s="31"/>
      <c r="L1513" s="31"/>
      <c r="M1513" s="31"/>
      <c r="N1513" s="31"/>
      <c r="O1513" s="31"/>
      <c r="P1513" s="31"/>
      <c r="Q1513" s="31"/>
      <c r="R1513" s="31"/>
    </row>
    <row r="1514" spans="2:18">
      <c r="B1514" s="34"/>
      <c r="C1514" s="13"/>
      <c r="D1514" s="36"/>
      <c r="E1514" s="36"/>
      <c r="F1514" s="36"/>
      <c r="G1514" s="36"/>
      <c r="H1514" s="36"/>
      <c r="I1514" s="36"/>
      <c r="J1514" s="36"/>
      <c r="K1514" s="36"/>
      <c r="L1514" s="36"/>
      <c r="M1514" s="36"/>
      <c r="N1514" s="36"/>
      <c r="O1514" s="36"/>
      <c r="P1514" s="36"/>
      <c r="Q1514" s="36"/>
      <c r="R1514" s="36"/>
    </row>
    <row r="1515" spans="2:18">
      <c r="B1515" s="21"/>
      <c r="C1515" s="46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</row>
    <row r="1516" spans="2:18" ht="39.75">
      <c r="B1516" s="26"/>
      <c r="C1516" s="13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</row>
    <row r="1517" spans="2:18" ht="58.5">
      <c r="B1517" s="30">
        <f t="shared" ref="B1517" si="165">B1513+1</f>
        <v>379</v>
      </c>
      <c r="C1517" s="13"/>
      <c r="D1517" s="31"/>
      <c r="E1517" s="31"/>
      <c r="F1517" s="31"/>
      <c r="G1517" s="31"/>
      <c r="H1517" s="31"/>
      <c r="I1517" s="31"/>
      <c r="J1517" s="31"/>
      <c r="K1517" s="31"/>
      <c r="L1517" s="31"/>
      <c r="M1517" s="31"/>
      <c r="N1517" s="31"/>
      <c r="O1517" s="31"/>
      <c r="P1517" s="31"/>
      <c r="Q1517" s="31"/>
      <c r="R1517" s="31"/>
    </row>
    <row r="1518" spans="2:18">
      <c r="B1518" s="34"/>
      <c r="C1518" s="13"/>
      <c r="D1518" s="36"/>
      <c r="E1518" s="36"/>
      <c r="F1518" s="36"/>
      <c r="G1518" s="36"/>
      <c r="H1518" s="36"/>
      <c r="I1518" s="36"/>
      <c r="J1518" s="36"/>
      <c r="K1518" s="36"/>
      <c r="L1518" s="36"/>
      <c r="M1518" s="36"/>
      <c r="N1518" s="36"/>
      <c r="O1518" s="36"/>
      <c r="P1518" s="36"/>
      <c r="Q1518" s="36"/>
      <c r="R1518" s="36"/>
    </row>
    <row r="1519" spans="2:18">
      <c r="B1519" s="21"/>
      <c r="C1519" s="46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</row>
    <row r="1520" spans="2:18" ht="39.75">
      <c r="B1520" s="26"/>
      <c r="C1520" s="13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</row>
    <row r="1521" spans="2:18" ht="58.5">
      <c r="B1521" s="30">
        <f t="shared" ref="B1521" si="166">B1517+1</f>
        <v>380</v>
      </c>
      <c r="C1521" s="13"/>
      <c r="D1521" s="31"/>
      <c r="E1521" s="31"/>
      <c r="F1521" s="31"/>
      <c r="G1521" s="31"/>
      <c r="H1521" s="31"/>
      <c r="I1521" s="31"/>
      <c r="J1521" s="31"/>
      <c r="K1521" s="31"/>
      <c r="L1521" s="31"/>
      <c r="M1521" s="31"/>
      <c r="N1521" s="31"/>
      <c r="O1521" s="31"/>
      <c r="P1521" s="31"/>
      <c r="Q1521" s="31"/>
      <c r="R1521" s="31"/>
    </row>
    <row r="1522" spans="2:18">
      <c r="B1522" s="34"/>
      <c r="C1522" s="13"/>
      <c r="D1522" s="36"/>
      <c r="E1522" s="36"/>
      <c r="F1522" s="36"/>
      <c r="G1522" s="36"/>
      <c r="H1522" s="36"/>
      <c r="I1522" s="36"/>
      <c r="J1522" s="36"/>
      <c r="K1522" s="36"/>
      <c r="L1522" s="36"/>
      <c r="M1522" s="36"/>
      <c r="N1522" s="36"/>
      <c r="O1522" s="36"/>
      <c r="P1522" s="36"/>
      <c r="Q1522" s="36"/>
      <c r="R1522" s="36"/>
    </row>
    <row r="1523" spans="2:18">
      <c r="B1523" s="21"/>
      <c r="C1523" s="46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</row>
    <row r="1524" spans="2:18" ht="39.75">
      <c r="B1524" s="26"/>
      <c r="C1524" s="13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</row>
    <row r="1525" spans="2:18" ht="58.5">
      <c r="B1525" s="30">
        <f t="shared" ref="B1525" si="167">B1521+1</f>
        <v>381</v>
      </c>
      <c r="C1525" s="13"/>
      <c r="D1525" s="31"/>
      <c r="E1525" s="31"/>
      <c r="F1525" s="31"/>
      <c r="G1525" s="31"/>
      <c r="H1525" s="31"/>
      <c r="I1525" s="31"/>
      <c r="J1525" s="31"/>
      <c r="K1525" s="31"/>
      <c r="L1525" s="31"/>
      <c r="M1525" s="31"/>
      <c r="N1525" s="31"/>
      <c r="O1525" s="31"/>
      <c r="P1525" s="31"/>
      <c r="Q1525" s="31"/>
      <c r="R1525" s="31"/>
    </row>
    <row r="1526" spans="2:18">
      <c r="B1526" s="34"/>
      <c r="C1526" s="13"/>
      <c r="D1526" s="36"/>
      <c r="E1526" s="36"/>
      <c r="F1526" s="36"/>
      <c r="G1526" s="36"/>
      <c r="H1526" s="36"/>
      <c r="I1526" s="36"/>
      <c r="J1526" s="36"/>
      <c r="K1526" s="36"/>
      <c r="L1526" s="36"/>
      <c r="M1526" s="36"/>
      <c r="N1526" s="36"/>
      <c r="O1526" s="36"/>
      <c r="P1526" s="36"/>
      <c r="Q1526" s="36"/>
      <c r="R1526" s="36"/>
    </row>
    <row r="1527" spans="2:18">
      <c r="B1527" s="21"/>
      <c r="C1527" s="46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</row>
    <row r="1528" spans="2:18" ht="39.75">
      <c r="B1528" s="26"/>
      <c r="C1528" s="13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</row>
    <row r="1529" spans="2:18" ht="58.5">
      <c r="B1529" s="30">
        <f t="shared" ref="B1529" si="168">B1525+1</f>
        <v>382</v>
      </c>
      <c r="C1529" s="13"/>
      <c r="D1529" s="31"/>
      <c r="E1529" s="31"/>
      <c r="F1529" s="31"/>
      <c r="G1529" s="31"/>
      <c r="H1529" s="31"/>
      <c r="I1529" s="31"/>
      <c r="J1529" s="31"/>
      <c r="K1529" s="31"/>
      <c r="L1529" s="31"/>
      <c r="M1529" s="31"/>
      <c r="N1529" s="31"/>
      <c r="O1529" s="31"/>
      <c r="P1529" s="31"/>
      <c r="Q1529" s="31"/>
      <c r="R1529" s="31"/>
    </row>
    <row r="1530" spans="2:18">
      <c r="B1530" s="34"/>
      <c r="C1530" s="13"/>
      <c r="D1530" s="36"/>
      <c r="E1530" s="36"/>
      <c r="F1530" s="36"/>
      <c r="G1530" s="36"/>
      <c r="H1530" s="36"/>
      <c r="I1530" s="36"/>
      <c r="J1530" s="36"/>
      <c r="K1530" s="36"/>
      <c r="L1530" s="36"/>
      <c r="M1530" s="36"/>
      <c r="N1530" s="36"/>
      <c r="O1530" s="36"/>
      <c r="P1530" s="36"/>
      <c r="Q1530" s="36"/>
      <c r="R1530" s="36"/>
    </row>
    <row r="1531" spans="2:18">
      <c r="B1531" s="21"/>
      <c r="C1531" s="46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</row>
    <row r="1532" spans="2:18" ht="39.75">
      <c r="B1532" s="26"/>
      <c r="C1532" s="13"/>
      <c r="D1532" s="28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</row>
    <row r="1533" spans="2:18" ht="58.5">
      <c r="B1533" s="30">
        <f t="shared" ref="B1533" si="169">B1529+1</f>
        <v>383</v>
      </c>
      <c r="C1533" s="13"/>
      <c r="D1533" s="31"/>
      <c r="E1533" s="31"/>
      <c r="F1533" s="31"/>
      <c r="G1533" s="31"/>
      <c r="H1533" s="31"/>
      <c r="I1533" s="31"/>
      <c r="J1533" s="31"/>
      <c r="K1533" s="31"/>
      <c r="L1533" s="31"/>
      <c r="M1533" s="31"/>
      <c r="N1533" s="31"/>
      <c r="O1533" s="31"/>
      <c r="P1533" s="31"/>
      <c r="Q1533" s="31"/>
      <c r="R1533" s="31"/>
    </row>
    <row r="1534" spans="2:18">
      <c r="B1534" s="34"/>
      <c r="C1534" s="13"/>
      <c r="D1534" s="36"/>
      <c r="E1534" s="36"/>
      <c r="F1534" s="36"/>
      <c r="G1534" s="36"/>
      <c r="H1534" s="36"/>
      <c r="I1534" s="36"/>
      <c r="J1534" s="36"/>
      <c r="K1534" s="36"/>
      <c r="L1534" s="36"/>
      <c r="M1534" s="36"/>
      <c r="N1534" s="36"/>
      <c r="O1534" s="36"/>
      <c r="P1534" s="36"/>
      <c r="Q1534" s="36"/>
      <c r="R1534" s="36"/>
    </row>
    <row r="1535" spans="2:18">
      <c r="B1535" s="21"/>
      <c r="C1535" s="46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</row>
    <row r="1536" spans="2:18" ht="39.75">
      <c r="B1536" s="26"/>
      <c r="C1536" s="13"/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</row>
    <row r="1537" spans="2:18" ht="58.5">
      <c r="B1537" s="30">
        <f t="shared" ref="B1537" si="170">B1533+1</f>
        <v>384</v>
      </c>
      <c r="C1537" s="13"/>
      <c r="D1537" s="31"/>
      <c r="E1537" s="31"/>
      <c r="F1537" s="31"/>
      <c r="G1537" s="31"/>
      <c r="H1537" s="31"/>
      <c r="I1537" s="31"/>
      <c r="J1537" s="31"/>
      <c r="K1537" s="31"/>
      <c r="L1537" s="31"/>
      <c r="M1537" s="31"/>
      <c r="N1537" s="31"/>
      <c r="O1537" s="31"/>
      <c r="P1537" s="31"/>
      <c r="Q1537" s="31"/>
      <c r="R1537" s="31"/>
    </row>
    <row r="1538" spans="2:18">
      <c r="B1538" s="34"/>
      <c r="C1538" s="13"/>
      <c r="D1538" s="36"/>
      <c r="E1538" s="36"/>
      <c r="F1538" s="36"/>
      <c r="G1538" s="36"/>
      <c r="H1538" s="36"/>
      <c r="I1538" s="36"/>
      <c r="J1538" s="36"/>
      <c r="K1538" s="36"/>
      <c r="L1538" s="36"/>
      <c r="M1538" s="36"/>
      <c r="N1538" s="36"/>
      <c r="O1538" s="36"/>
      <c r="P1538" s="36"/>
      <c r="Q1538" s="36"/>
      <c r="R1538" s="36"/>
    </row>
    <row r="1539" spans="2:18">
      <c r="B1539" s="21"/>
      <c r="C1539" s="46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</row>
    <row r="1540" spans="2:18" ht="39.75">
      <c r="B1540" s="26"/>
      <c r="C1540" s="13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</row>
    <row r="1541" spans="2:18" ht="58.5">
      <c r="B1541" s="30">
        <f t="shared" ref="B1541" si="171">B1537+1</f>
        <v>385</v>
      </c>
      <c r="C1541" s="13"/>
      <c r="D1541" s="31"/>
      <c r="E1541" s="31"/>
      <c r="F1541" s="31"/>
      <c r="G1541" s="31"/>
      <c r="H1541" s="31"/>
      <c r="I1541" s="31"/>
      <c r="J1541" s="31"/>
      <c r="K1541" s="31"/>
      <c r="L1541" s="31"/>
      <c r="M1541" s="31"/>
      <c r="N1541" s="31"/>
      <c r="O1541" s="31"/>
      <c r="P1541" s="31"/>
      <c r="Q1541" s="31"/>
      <c r="R1541" s="31"/>
    </row>
    <row r="1542" spans="2:18">
      <c r="B1542" s="34"/>
      <c r="C1542" s="13"/>
      <c r="D1542" s="36"/>
      <c r="E1542" s="36"/>
      <c r="F1542" s="36"/>
      <c r="G1542" s="36"/>
      <c r="H1542" s="36"/>
      <c r="I1542" s="36"/>
      <c r="J1542" s="36"/>
      <c r="K1542" s="36"/>
      <c r="L1542" s="36"/>
      <c r="M1542" s="36"/>
      <c r="N1542" s="36"/>
      <c r="O1542" s="36"/>
      <c r="P1542" s="36"/>
      <c r="Q1542" s="36"/>
      <c r="R1542" s="36"/>
    </row>
    <row r="1543" spans="2:18">
      <c r="B1543" s="21"/>
      <c r="C1543" s="46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</row>
    <row r="1544" spans="2:18" ht="39.75">
      <c r="B1544" s="26"/>
      <c r="C1544" s="13"/>
      <c r="D1544" s="28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</row>
    <row r="1545" spans="2:18" ht="58.5">
      <c r="B1545" s="30">
        <f t="shared" ref="B1545" si="172">B1541+1</f>
        <v>386</v>
      </c>
      <c r="C1545" s="13"/>
      <c r="D1545" s="31"/>
      <c r="E1545" s="31"/>
      <c r="F1545" s="31"/>
      <c r="G1545" s="31"/>
      <c r="H1545" s="31"/>
      <c r="I1545" s="31"/>
      <c r="J1545" s="31"/>
      <c r="K1545" s="31"/>
      <c r="L1545" s="31"/>
      <c r="M1545" s="31"/>
      <c r="N1545" s="31"/>
      <c r="O1545" s="31"/>
      <c r="P1545" s="31"/>
      <c r="Q1545" s="31"/>
      <c r="R1545" s="31"/>
    </row>
    <row r="1546" spans="2:18">
      <c r="B1546" s="34"/>
      <c r="C1546" s="13"/>
      <c r="D1546" s="36"/>
      <c r="E1546" s="36"/>
      <c r="F1546" s="36"/>
      <c r="G1546" s="36"/>
      <c r="H1546" s="36"/>
      <c r="I1546" s="36"/>
      <c r="J1546" s="36"/>
      <c r="K1546" s="36"/>
      <c r="L1546" s="36"/>
      <c r="M1546" s="36"/>
      <c r="N1546" s="36"/>
      <c r="O1546" s="36"/>
      <c r="P1546" s="36"/>
      <c r="Q1546" s="36"/>
      <c r="R1546" s="36"/>
    </row>
    <row r="1547" spans="2:18">
      <c r="B1547" s="21"/>
      <c r="C1547" s="46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</row>
    <row r="1548" spans="2:18" ht="39.75">
      <c r="B1548" s="26"/>
      <c r="C1548" s="13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</row>
    <row r="1549" spans="2:18" ht="58.5">
      <c r="B1549" s="30">
        <f t="shared" ref="B1549" si="173">B1545+1</f>
        <v>387</v>
      </c>
      <c r="C1549" s="13"/>
      <c r="D1549" s="31"/>
      <c r="E1549" s="31"/>
      <c r="F1549" s="31"/>
      <c r="G1549" s="31"/>
      <c r="H1549" s="31"/>
      <c r="I1549" s="31"/>
      <c r="J1549" s="31"/>
      <c r="K1549" s="31"/>
      <c r="L1549" s="31"/>
      <c r="M1549" s="31"/>
      <c r="N1549" s="31"/>
      <c r="O1549" s="31"/>
      <c r="P1549" s="31"/>
      <c r="Q1549" s="31"/>
      <c r="R1549" s="31"/>
    </row>
    <row r="1550" spans="2:18">
      <c r="B1550" s="34"/>
      <c r="C1550" s="13"/>
      <c r="D1550" s="36"/>
      <c r="E1550" s="36"/>
      <c r="F1550" s="36"/>
      <c r="G1550" s="36"/>
      <c r="H1550" s="36"/>
      <c r="I1550" s="36"/>
      <c r="J1550" s="36"/>
      <c r="K1550" s="36"/>
      <c r="L1550" s="36"/>
      <c r="M1550" s="36"/>
      <c r="N1550" s="36"/>
      <c r="O1550" s="36"/>
      <c r="P1550" s="36"/>
      <c r="Q1550" s="36"/>
      <c r="R1550" s="36"/>
    </row>
    <row r="1551" spans="2:18">
      <c r="B1551" s="21"/>
      <c r="C1551" s="46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</row>
    <row r="1552" spans="2:18" ht="39.75">
      <c r="B1552" s="26"/>
      <c r="C1552" s="13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</row>
    <row r="1553" spans="2:18" ht="58.5">
      <c r="B1553" s="30">
        <f t="shared" ref="B1553" si="174">B1549+1</f>
        <v>388</v>
      </c>
      <c r="C1553" s="13"/>
      <c r="D1553" s="31"/>
      <c r="E1553" s="31"/>
      <c r="F1553" s="31"/>
      <c r="G1553" s="31"/>
      <c r="H1553" s="31"/>
      <c r="I1553" s="31"/>
      <c r="J1553" s="31"/>
      <c r="K1553" s="31"/>
      <c r="L1553" s="31"/>
      <c r="M1553" s="31"/>
      <c r="N1553" s="31"/>
      <c r="O1553" s="31"/>
      <c r="P1553" s="31"/>
      <c r="Q1553" s="31"/>
      <c r="R1553" s="31"/>
    </row>
    <row r="1554" spans="2:18">
      <c r="B1554" s="34"/>
      <c r="C1554" s="13"/>
      <c r="D1554" s="36"/>
      <c r="E1554" s="36"/>
      <c r="F1554" s="36"/>
      <c r="G1554" s="36"/>
      <c r="H1554" s="36"/>
      <c r="I1554" s="36"/>
      <c r="J1554" s="36"/>
      <c r="K1554" s="36"/>
      <c r="L1554" s="36"/>
      <c r="M1554" s="36"/>
      <c r="N1554" s="36"/>
      <c r="O1554" s="36"/>
      <c r="P1554" s="36"/>
      <c r="Q1554" s="36"/>
      <c r="R1554" s="36"/>
    </row>
    <row r="1555" spans="2:18">
      <c r="B1555" s="21"/>
      <c r="C1555" s="46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</row>
    <row r="1556" spans="2:18" ht="39.75">
      <c r="B1556" s="26"/>
      <c r="C1556" s="13"/>
      <c r="D1556" s="28"/>
      <c r="E1556" s="28"/>
      <c r="F1556" s="28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</row>
    <row r="1557" spans="2:18" ht="58.5">
      <c r="B1557" s="30">
        <f t="shared" ref="B1557" si="175">B1553+1</f>
        <v>389</v>
      </c>
      <c r="C1557" s="13"/>
      <c r="D1557" s="31"/>
      <c r="E1557" s="31"/>
      <c r="F1557" s="31"/>
      <c r="G1557" s="31"/>
      <c r="H1557" s="31"/>
      <c r="I1557" s="31"/>
      <c r="J1557" s="31"/>
      <c r="K1557" s="31"/>
      <c r="L1557" s="31"/>
      <c r="M1557" s="31"/>
      <c r="N1557" s="31"/>
      <c r="O1557" s="31"/>
      <c r="P1557" s="31"/>
      <c r="Q1557" s="31"/>
      <c r="R1557" s="31"/>
    </row>
    <row r="1558" spans="2:18">
      <c r="B1558" s="34"/>
      <c r="C1558" s="13"/>
      <c r="D1558" s="36"/>
      <c r="E1558" s="36"/>
      <c r="F1558" s="36"/>
      <c r="G1558" s="36"/>
      <c r="H1558" s="36"/>
      <c r="I1558" s="36"/>
      <c r="J1558" s="36"/>
      <c r="K1558" s="36"/>
      <c r="L1558" s="36"/>
      <c r="M1558" s="36"/>
      <c r="N1558" s="36"/>
      <c r="O1558" s="36"/>
      <c r="P1558" s="36"/>
      <c r="Q1558" s="36"/>
      <c r="R1558" s="36"/>
    </row>
    <row r="1559" spans="2:18">
      <c r="B1559" s="21"/>
      <c r="C1559" s="46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</row>
    <row r="1560" spans="2:18" ht="39.75">
      <c r="B1560" s="26"/>
      <c r="C1560" s="13"/>
      <c r="D1560" s="28"/>
      <c r="E1560" s="28"/>
      <c r="F1560" s="28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</row>
    <row r="1561" spans="2:18" ht="58.5">
      <c r="B1561" s="30">
        <f t="shared" ref="B1561" si="176">B1557+1</f>
        <v>390</v>
      </c>
      <c r="C1561" s="13"/>
      <c r="D1561" s="31"/>
      <c r="E1561" s="31"/>
      <c r="F1561" s="31"/>
      <c r="G1561" s="31"/>
      <c r="H1561" s="31"/>
      <c r="I1561" s="31"/>
      <c r="J1561" s="31"/>
      <c r="K1561" s="31"/>
      <c r="L1561" s="31"/>
      <c r="M1561" s="31"/>
      <c r="N1561" s="31"/>
      <c r="O1561" s="31"/>
      <c r="P1561" s="31"/>
      <c r="Q1561" s="31"/>
      <c r="R1561" s="31"/>
    </row>
    <row r="1562" spans="2:18">
      <c r="B1562" s="34"/>
      <c r="C1562" s="13"/>
      <c r="D1562" s="36"/>
      <c r="E1562" s="36"/>
      <c r="F1562" s="36"/>
      <c r="G1562" s="36"/>
      <c r="H1562" s="36"/>
      <c r="I1562" s="36"/>
      <c r="J1562" s="36"/>
      <c r="K1562" s="36"/>
      <c r="L1562" s="36"/>
      <c r="M1562" s="36"/>
      <c r="N1562" s="36"/>
      <c r="O1562" s="36"/>
      <c r="P1562" s="36"/>
      <c r="Q1562" s="36"/>
      <c r="R1562" s="36"/>
    </row>
    <row r="1563" spans="2:18">
      <c r="B1563" s="21"/>
      <c r="C1563" s="46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</row>
    <row r="1564" spans="2:18" ht="39.75">
      <c r="B1564" s="26"/>
      <c r="C1564" s="13"/>
      <c r="D1564" s="28"/>
      <c r="E1564" s="28"/>
      <c r="F1564" s="28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</row>
    <row r="1565" spans="2:18" ht="58.5">
      <c r="B1565" s="30">
        <f t="shared" ref="B1565" si="177">B1561+1</f>
        <v>391</v>
      </c>
      <c r="C1565" s="13"/>
      <c r="D1565" s="31"/>
      <c r="E1565" s="31"/>
      <c r="F1565" s="31"/>
      <c r="G1565" s="31"/>
      <c r="H1565" s="31"/>
      <c r="I1565" s="31"/>
      <c r="J1565" s="31"/>
      <c r="K1565" s="31"/>
      <c r="L1565" s="31"/>
      <c r="M1565" s="31"/>
      <c r="N1565" s="31"/>
      <c r="O1565" s="31"/>
      <c r="P1565" s="31"/>
      <c r="Q1565" s="31"/>
      <c r="R1565" s="31"/>
    </row>
    <row r="1566" spans="2:18">
      <c r="B1566" s="34"/>
      <c r="C1566" s="13"/>
      <c r="D1566" s="36"/>
      <c r="E1566" s="36"/>
      <c r="F1566" s="36"/>
      <c r="G1566" s="36"/>
      <c r="H1566" s="36"/>
      <c r="I1566" s="36"/>
      <c r="J1566" s="36"/>
      <c r="K1566" s="36"/>
      <c r="L1566" s="36"/>
      <c r="M1566" s="36"/>
      <c r="N1566" s="36"/>
      <c r="O1566" s="36"/>
      <c r="P1566" s="36"/>
      <c r="Q1566" s="36"/>
      <c r="R1566" s="36"/>
    </row>
    <row r="1567" spans="2:18">
      <c r="B1567" s="21"/>
      <c r="C1567" s="46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</row>
    <row r="1568" spans="2:18" ht="39.75">
      <c r="B1568" s="26"/>
      <c r="C1568" s="13"/>
      <c r="D1568" s="28"/>
      <c r="E1568" s="28"/>
      <c r="F1568" s="28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</row>
    <row r="1569" spans="2:18" ht="58.5">
      <c r="B1569" s="30">
        <f t="shared" ref="B1569" si="178">B1565+1</f>
        <v>392</v>
      </c>
      <c r="C1569" s="13"/>
      <c r="D1569" s="31"/>
      <c r="E1569" s="31"/>
      <c r="F1569" s="31"/>
      <c r="G1569" s="31"/>
      <c r="H1569" s="31"/>
      <c r="I1569" s="31"/>
      <c r="J1569" s="31"/>
      <c r="K1569" s="31"/>
      <c r="L1569" s="31"/>
      <c r="M1569" s="31"/>
      <c r="N1569" s="31"/>
      <c r="O1569" s="31"/>
      <c r="P1569" s="31"/>
      <c r="Q1569" s="31"/>
      <c r="R1569" s="31"/>
    </row>
    <row r="1570" spans="2:18">
      <c r="B1570" s="34"/>
      <c r="C1570" s="13"/>
      <c r="D1570" s="36"/>
      <c r="E1570" s="36"/>
      <c r="F1570" s="36"/>
      <c r="G1570" s="36"/>
      <c r="H1570" s="36"/>
      <c r="I1570" s="36"/>
      <c r="J1570" s="36"/>
      <c r="K1570" s="36"/>
      <c r="L1570" s="36"/>
      <c r="M1570" s="36"/>
      <c r="N1570" s="36"/>
      <c r="O1570" s="36"/>
      <c r="P1570" s="36"/>
      <c r="Q1570" s="36"/>
      <c r="R1570" s="36"/>
    </row>
    <row r="1571" spans="2:18">
      <c r="B1571" s="21"/>
      <c r="C1571" s="46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</row>
    <row r="1572" spans="2:18" ht="39.75">
      <c r="B1572" s="26"/>
      <c r="C1572" s="13"/>
      <c r="D1572" s="28"/>
      <c r="E1572" s="28"/>
      <c r="F1572" s="28"/>
      <c r="G1572" s="28"/>
      <c r="H1572" s="28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</row>
    <row r="1573" spans="2:18" ht="58.5">
      <c r="B1573" s="30">
        <f t="shared" ref="B1573" si="179">B1569+1</f>
        <v>393</v>
      </c>
      <c r="C1573" s="13"/>
      <c r="D1573" s="31"/>
      <c r="E1573" s="31"/>
      <c r="F1573" s="31"/>
      <c r="G1573" s="31"/>
      <c r="H1573" s="31"/>
      <c r="I1573" s="31"/>
      <c r="J1573" s="31"/>
      <c r="K1573" s="31"/>
      <c r="L1573" s="31"/>
      <c r="M1573" s="31"/>
      <c r="N1573" s="31"/>
      <c r="O1573" s="31"/>
      <c r="P1573" s="31"/>
      <c r="Q1573" s="31"/>
      <c r="R1573" s="31"/>
    </row>
    <row r="1574" spans="2:18">
      <c r="B1574" s="34"/>
      <c r="C1574" s="13"/>
      <c r="D1574" s="36"/>
      <c r="E1574" s="36"/>
      <c r="F1574" s="36"/>
      <c r="G1574" s="36"/>
      <c r="H1574" s="36"/>
      <c r="I1574" s="36"/>
      <c r="J1574" s="36"/>
      <c r="K1574" s="36"/>
      <c r="L1574" s="36"/>
      <c r="M1574" s="36"/>
      <c r="N1574" s="36"/>
      <c r="O1574" s="36"/>
      <c r="P1574" s="36"/>
      <c r="Q1574" s="36"/>
      <c r="R1574" s="36"/>
    </row>
    <row r="1575" spans="2:18">
      <c r="B1575" s="21"/>
      <c r="C1575" s="46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</row>
    <row r="1576" spans="2:18" ht="39.75">
      <c r="B1576" s="26"/>
      <c r="C1576" s="13"/>
      <c r="D1576" s="28"/>
      <c r="E1576" s="28"/>
      <c r="F1576" s="28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</row>
    <row r="1577" spans="2:18" ht="58.5">
      <c r="B1577" s="30">
        <f t="shared" ref="B1577" si="180">B1573+1</f>
        <v>394</v>
      </c>
      <c r="C1577" s="13"/>
      <c r="D1577" s="31"/>
      <c r="E1577" s="31"/>
      <c r="F1577" s="31"/>
      <c r="G1577" s="31"/>
      <c r="H1577" s="31"/>
      <c r="I1577" s="31"/>
      <c r="J1577" s="31"/>
      <c r="K1577" s="31"/>
      <c r="L1577" s="31"/>
      <c r="M1577" s="31"/>
      <c r="N1577" s="31"/>
      <c r="O1577" s="31"/>
      <c r="P1577" s="31"/>
      <c r="Q1577" s="31"/>
      <c r="R1577" s="31"/>
    </row>
    <row r="1578" spans="2:18">
      <c r="B1578" s="34"/>
      <c r="C1578" s="13"/>
      <c r="D1578" s="36"/>
      <c r="E1578" s="36"/>
      <c r="F1578" s="36"/>
      <c r="G1578" s="36"/>
      <c r="H1578" s="36"/>
      <c r="I1578" s="36"/>
      <c r="J1578" s="36"/>
      <c r="K1578" s="36"/>
      <c r="L1578" s="36"/>
      <c r="M1578" s="36"/>
      <c r="N1578" s="36"/>
      <c r="O1578" s="36"/>
      <c r="P1578" s="36"/>
      <c r="Q1578" s="36"/>
      <c r="R1578" s="36"/>
    </row>
    <row r="1579" spans="2:18">
      <c r="B1579" s="21"/>
      <c r="C1579" s="46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</row>
    <row r="1580" spans="2:18" ht="39.75">
      <c r="B1580" s="26"/>
      <c r="C1580" s="13"/>
      <c r="D1580" s="28"/>
      <c r="E1580" s="28"/>
      <c r="F1580" s="28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</row>
    <row r="1581" spans="2:18" ht="58.5">
      <c r="B1581" s="30">
        <f t="shared" ref="B1581" si="181">B1577+1</f>
        <v>395</v>
      </c>
      <c r="C1581" s="13"/>
      <c r="D1581" s="31"/>
      <c r="E1581" s="31"/>
      <c r="F1581" s="31"/>
      <c r="G1581" s="31"/>
      <c r="H1581" s="31"/>
      <c r="I1581" s="31"/>
      <c r="J1581" s="31"/>
      <c r="K1581" s="31"/>
      <c r="L1581" s="31"/>
      <c r="M1581" s="31"/>
      <c r="N1581" s="31"/>
      <c r="O1581" s="31"/>
      <c r="P1581" s="31"/>
      <c r="Q1581" s="31"/>
      <c r="R1581" s="31"/>
    </row>
    <row r="1582" spans="2:18">
      <c r="B1582" s="34"/>
      <c r="C1582" s="13"/>
      <c r="D1582" s="36"/>
      <c r="E1582" s="36"/>
      <c r="F1582" s="36"/>
      <c r="G1582" s="36"/>
      <c r="H1582" s="36"/>
      <c r="I1582" s="36"/>
      <c r="J1582" s="36"/>
      <c r="K1582" s="36"/>
      <c r="L1582" s="36"/>
      <c r="M1582" s="36"/>
      <c r="N1582" s="36"/>
      <c r="O1582" s="36"/>
      <c r="P1582" s="36"/>
      <c r="Q1582" s="36"/>
      <c r="R1582" s="36"/>
    </row>
    <row r="1583" spans="2:18">
      <c r="B1583" s="21"/>
      <c r="C1583" s="46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</row>
    <row r="1584" spans="2:18" ht="39.75">
      <c r="B1584" s="26"/>
      <c r="C1584" s="13"/>
      <c r="D1584" s="28"/>
      <c r="E1584" s="28"/>
      <c r="F1584" s="28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</row>
    <row r="1585" spans="2:18" ht="58.5">
      <c r="B1585" s="30">
        <f t="shared" ref="B1585" si="182">B1581+1</f>
        <v>396</v>
      </c>
      <c r="C1585" s="13"/>
      <c r="D1585" s="31"/>
      <c r="E1585" s="31"/>
      <c r="F1585" s="31"/>
      <c r="G1585" s="31"/>
      <c r="H1585" s="31"/>
      <c r="I1585" s="31"/>
      <c r="J1585" s="31"/>
      <c r="K1585" s="31"/>
      <c r="L1585" s="31"/>
      <c r="M1585" s="31"/>
      <c r="N1585" s="31"/>
      <c r="O1585" s="31"/>
      <c r="P1585" s="31"/>
      <c r="Q1585" s="31"/>
      <c r="R1585" s="31"/>
    </row>
    <row r="1586" spans="2:18">
      <c r="B1586" s="34"/>
      <c r="C1586" s="13"/>
      <c r="D1586" s="36"/>
      <c r="E1586" s="36"/>
      <c r="F1586" s="36"/>
      <c r="G1586" s="36"/>
      <c r="H1586" s="36"/>
      <c r="I1586" s="36"/>
      <c r="J1586" s="36"/>
      <c r="K1586" s="36"/>
      <c r="L1586" s="36"/>
      <c r="M1586" s="36"/>
      <c r="N1586" s="36"/>
      <c r="O1586" s="36"/>
      <c r="P1586" s="36"/>
      <c r="Q1586" s="36"/>
      <c r="R1586" s="36"/>
    </row>
    <row r="1587" spans="2:18">
      <c r="B1587" s="21"/>
      <c r="C1587" s="46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</row>
    <row r="1588" spans="2:18" ht="39.75">
      <c r="B1588" s="26"/>
      <c r="C1588" s="13"/>
      <c r="D1588" s="28"/>
      <c r="E1588" s="28"/>
      <c r="F1588" s="28"/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</row>
    <row r="1589" spans="2:18" ht="58.5">
      <c r="B1589" s="30">
        <f t="shared" ref="B1589" si="183">B1585+1</f>
        <v>397</v>
      </c>
      <c r="C1589" s="13"/>
      <c r="D1589" s="31"/>
      <c r="E1589" s="31"/>
      <c r="F1589" s="31"/>
      <c r="G1589" s="31"/>
      <c r="H1589" s="31"/>
      <c r="I1589" s="31"/>
      <c r="J1589" s="31"/>
      <c r="K1589" s="31"/>
      <c r="L1589" s="31"/>
      <c r="M1589" s="31"/>
      <c r="N1589" s="31"/>
      <c r="O1589" s="31"/>
      <c r="P1589" s="31"/>
      <c r="Q1589" s="31"/>
      <c r="R1589" s="31"/>
    </row>
    <row r="1590" spans="2:18">
      <c r="B1590" s="34"/>
      <c r="C1590" s="13"/>
      <c r="D1590" s="36"/>
      <c r="E1590" s="36"/>
      <c r="F1590" s="36"/>
      <c r="G1590" s="36"/>
      <c r="H1590" s="36"/>
      <c r="I1590" s="36"/>
      <c r="J1590" s="36"/>
      <c r="K1590" s="36"/>
      <c r="L1590" s="36"/>
      <c r="M1590" s="36"/>
      <c r="N1590" s="36"/>
      <c r="O1590" s="36"/>
      <c r="P1590" s="36"/>
      <c r="Q1590" s="36"/>
      <c r="R1590" s="36"/>
    </row>
    <row r="1591" spans="2:18">
      <c r="B1591" s="21"/>
      <c r="C1591" s="46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</row>
    <row r="1592" spans="2:18" ht="39.75">
      <c r="B1592" s="26"/>
      <c r="C1592" s="13"/>
      <c r="D1592" s="28"/>
      <c r="E1592" s="28"/>
      <c r="F1592" s="28"/>
      <c r="G1592" s="28"/>
      <c r="H1592" s="28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</row>
    <row r="1593" spans="2:18" ht="58.5">
      <c r="B1593" s="30">
        <f t="shared" ref="B1593" si="184">B1589+1</f>
        <v>398</v>
      </c>
      <c r="C1593" s="13"/>
      <c r="D1593" s="31"/>
      <c r="E1593" s="31"/>
      <c r="F1593" s="31"/>
      <c r="G1593" s="31"/>
      <c r="H1593" s="31"/>
      <c r="I1593" s="31"/>
      <c r="J1593" s="31"/>
      <c r="K1593" s="31"/>
      <c r="L1593" s="31"/>
      <c r="M1593" s="31"/>
      <c r="N1593" s="31"/>
      <c r="O1593" s="31"/>
      <c r="P1593" s="31"/>
      <c r="Q1593" s="31"/>
      <c r="R1593" s="31"/>
    </row>
    <row r="1594" spans="2:18">
      <c r="B1594" s="34"/>
      <c r="C1594" s="13"/>
      <c r="D1594" s="36"/>
      <c r="E1594" s="36"/>
      <c r="F1594" s="36"/>
      <c r="G1594" s="36"/>
      <c r="H1594" s="36"/>
      <c r="I1594" s="36"/>
      <c r="J1594" s="36"/>
      <c r="K1594" s="36"/>
      <c r="L1594" s="36"/>
      <c r="M1594" s="36"/>
      <c r="N1594" s="36"/>
      <c r="O1594" s="36"/>
      <c r="P1594" s="36"/>
      <c r="Q1594" s="36"/>
      <c r="R1594" s="36"/>
    </row>
    <row r="1595" spans="2:18">
      <c r="B1595" s="21"/>
      <c r="C1595" s="46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</row>
    <row r="1596" spans="2:18" ht="39.75">
      <c r="B1596" s="26"/>
      <c r="C1596" s="13"/>
      <c r="D1596" s="28"/>
      <c r="E1596" s="28"/>
      <c r="F1596" s="28"/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</row>
    <row r="1597" spans="2:18" ht="58.5">
      <c r="B1597" s="30">
        <f t="shared" ref="B1597" si="185">B1593+1</f>
        <v>399</v>
      </c>
      <c r="C1597" s="13"/>
      <c r="D1597" s="31"/>
      <c r="E1597" s="31"/>
      <c r="F1597" s="31"/>
      <c r="G1597" s="31"/>
      <c r="H1597" s="31"/>
      <c r="I1597" s="31"/>
      <c r="J1597" s="31"/>
      <c r="K1597" s="31"/>
      <c r="L1597" s="31"/>
      <c r="M1597" s="31"/>
      <c r="N1597" s="31"/>
      <c r="O1597" s="31"/>
      <c r="P1597" s="31"/>
      <c r="Q1597" s="31"/>
      <c r="R1597" s="31"/>
    </row>
    <row r="1598" spans="2:18">
      <c r="B1598" s="34"/>
      <c r="C1598" s="13"/>
      <c r="D1598" s="36"/>
      <c r="E1598" s="36"/>
      <c r="F1598" s="36"/>
      <c r="G1598" s="36"/>
      <c r="H1598" s="36"/>
      <c r="I1598" s="36"/>
      <c r="J1598" s="36"/>
      <c r="K1598" s="36"/>
      <c r="L1598" s="36"/>
      <c r="M1598" s="36"/>
      <c r="N1598" s="36"/>
      <c r="O1598" s="36"/>
      <c r="P1598" s="36"/>
      <c r="Q1598" s="36"/>
      <c r="R1598" s="36"/>
    </row>
    <row r="1599" spans="2:18">
      <c r="B1599" s="21"/>
      <c r="C1599" s="46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</row>
    <row r="1600" spans="2:18" ht="39.75">
      <c r="B1600" s="26"/>
      <c r="C1600" s="13"/>
      <c r="D1600" s="28"/>
      <c r="E1600" s="28"/>
      <c r="F1600" s="28"/>
      <c r="G1600" s="28"/>
      <c r="H1600" s="28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</row>
    <row r="1601" spans="2:18" ht="58.5">
      <c r="B1601" s="30">
        <f t="shared" ref="B1601" si="186">B1597+1</f>
        <v>400</v>
      </c>
      <c r="C1601" s="13"/>
      <c r="D1601" s="31"/>
      <c r="E1601" s="31"/>
      <c r="F1601" s="31"/>
      <c r="G1601" s="31"/>
      <c r="H1601" s="31"/>
      <c r="I1601" s="31"/>
      <c r="J1601" s="31"/>
      <c r="K1601" s="31"/>
      <c r="L1601" s="31"/>
      <c r="M1601" s="31"/>
      <c r="N1601" s="31"/>
      <c r="O1601" s="31"/>
      <c r="P1601" s="31"/>
      <c r="Q1601" s="31"/>
      <c r="R1601" s="31"/>
    </row>
    <row r="1602" spans="2:18">
      <c r="B1602" s="34"/>
      <c r="C1602" s="13"/>
      <c r="D1602" s="36"/>
      <c r="E1602" s="36"/>
      <c r="F1602" s="36"/>
      <c r="G1602" s="36"/>
      <c r="H1602" s="36"/>
      <c r="I1602" s="36"/>
      <c r="J1602" s="36"/>
      <c r="K1602" s="36"/>
      <c r="L1602" s="36"/>
      <c r="M1602" s="36"/>
      <c r="N1602" s="36"/>
      <c r="O1602" s="36"/>
      <c r="P1602" s="36"/>
      <c r="Q1602" s="36"/>
      <c r="R1602" s="36"/>
    </row>
    <row r="1603" spans="2:18">
      <c r="B1603" s="21"/>
      <c r="C1603" s="46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</row>
    <row r="1604" spans="2:18" ht="39.75">
      <c r="B1604" s="26"/>
      <c r="C1604" s="13"/>
      <c r="D1604" s="28"/>
      <c r="E1604" s="28"/>
      <c r="F1604" s="28"/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</row>
    <row r="1605" spans="2:18" ht="58.5">
      <c r="B1605" s="30">
        <f t="shared" ref="B1605" si="187">B1601+1</f>
        <v>401</v>
      </c>
      <c r="C1605" s="13"/>
      <c r="D1605" s="31"/>
      <c r="E1605" s="31"/>
      <c r="F1605" s="31"/>
      <c r="G1605" s="31"/>
      <c r="H1605" s="31"/>
      <c r="I1605" s="31"/>
      <c r="J1605" s="31"/>
      <c r="K1605" s="31"/>
      <c r="L1605" s="31"/>
      <c r="M1605" s="31"/>
      <c r="N1605" s="31"/>
      <c r="O1605" s="31"/>
      <c r="P1605" s="31"/>
      <c r="Q1605" s="31"/>
      <c r="R1605" s="31"/>
    </row>
    <row r="1606" spans="2:18">
      <c r="B1606" s="34"/>
      <c r="C1606" s="13"/>
      <c r="D1606" s="36"/>
      <c r="E1606" s="36"/>
      <c r="F1606" s="36"/>
      <c r="G1606" s="36"/>
      <c r="H1606" s="36"/>
      <c r="I1606" s="36"/>
      <c r="J1606" s="36"/>
      <c r="K1606" s="36"/>
      <c r="L1606" s="36"/>
      <c r="M1606" s="36"/>
      <c r="N1606" s="36"/>
      <c r="O1606" s="36"/>
      <c r="P1606" s="36"/>
      <c r="Q1606" s="36"/>
      <c r="R1606" s="36"/>
    </row>
    <row r="1607" spans="2:18">
      <c r="B1607" s="39"/>
      <c r="C1607" s="40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</row>
    <row r="1608" spans="2:18" ht="39.75">
      <c r="B1608" s="26"/>
      <c r="C1608" s="13"/>
      <c r="D1608" s="28"/>
      <c r="E1608" s="28"/>
      <c r="F1608" s="28"/>
      <c r="G1608" s="28"/>
      <c r="H1608" s="28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</row>
    <row r="1609" spans="2:18" ht="58.5">
      <c r="B1609" s="30">
        <f>B1605+1</f>
        <v>402</v>
      </c>
      <c r="C1609" s="13"/>
      <c r="D1609" s="31"/>
      <c r="E1609" s="31"/>
      <c r="F1609" s="31"/>
      <c r="G1609" s="31"/>
      <c r="H1609" s="31"/>
      <c r="I1609" s="31"/>
      <c r="J1609" s="31"/>
      <c r="K1609" s="31"/>
      <c r="L1609" s="31"/>
      <c r="M1609" s="31"/>
      <c r="N1609" s="31"/>
      <c r="O1609" s="31"/>
      <c r="P1609" s="31"/>
      <c r="Q1609" s="31"/>
      <c r="R1609" s="31"/>
    </row>
    <row r="1610" spans="2:18">
      <c r="B1610" s="34"/>
      <c r="C1610" s="13"/>
      <c r="D1610" s="36"/>
      <c r="E1610" s="36"/>
      <c r="F1610" s="36"/>
      <c r="G1610" s="36"/>
      <c r="H1610" s="36"/>
      <c r="I1610" s="36"/>
      <c r="J1610" s="36"/>
      <c r="K1610" s="36"/>
      <c r="L1610" s="36"/>
      <c r="M1610" s="36"/>
      <c r="N1610" s="36"/>
      <c r="O1610" s="36"/>
      <c r="P1610" s="36"/>
      <c r="Q1610" s="36"/>
      <c r="R1610" s="36"/>
    </row>
    <row r="1611" spans="2:18">
      <c r="B1611" s="43"/>
      <c r="C1611" s="4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</row>
    <row r="1612" spans="2:18" ht="39.75">
      <c r="B1612" s="26"/>
      <c r="C1612" s="13"/>
      <c r="D1612" s="28"/>
      <c r="E1612" s="28"/>
      <c r="F1612" s="28"/>
      <c r="G1612" s="28"/>
      <c r="H1612" s="28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</row>
    <row r="1613" spans="2:18" ht="58.5">
      <c r="B1613" s="30">
        <f>B1609+1</f>
        <v>403</v>
      </c>
      <c r="C1613" s="13"/>
      <c r="D1613" s="31"/>
      <c r="E1613" s="31"/>
      <c r="F1613" s="31"/>
      <c r="G1613" s="31"/>
      <c r="H1613" s="31"/>
      <c r="I1613" s="31"/>
      <c r="J1613" s="31"/>
      <c r="K1613" s="31"/>
      <c r="L1613" s="31"/>
      <c r="M1613" s="31"/>
      <c r="N1613" s="31"/>
      <c r="O1613" s="31"/>
      <c r="P1613" s="31"/>
      <c r="Q1613" s="31"/>
      <c r="R1613" s="31"/>
    </row>
    <row r="1614" spans="2:18">
      <c r="B1614" s="34"/>
      <c r="C1614" s="13"/>
      <c r="D1614" s="36"/>
      <c r="E1614" s="36"/>
      <c r="F1614" s="36"/>
      <c r="G1614" s="36"/>
      <c r="H1614" s="36"/>
      <c r="I1614" s="36"/>
      <c r="J1614" s="36"/>
      <c r="K1614" s="36"/>
      <c r="L1614" s="36"/>
      <c r="M1614" s="36"/>
      <c r="N1614" s="36"/>
      <c r="O1614" s="36"/>
      <c r="P1614" s="36"/>
      <c r="Q1614" s="36"/>
      <c r="R1614" s="36"/>
    </row>
    <row r="1615" spans="2:18">
      <c r="B1615" s="21"/>
      <c r="C1615" s="46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</row>
    <row r="1616" spans="2:18" ht="39.75">
      <c r="B1616" s="26"/>
      <c r="C1616" s="13"/>
      <c r="D1616" s="28"/>
      <c r="E1616" s="28"/>
      <c r="F1616" s="28"/>
      <c r="G1616" s="28"/>
      <c r="H1616" s="28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</row>
    <row r="1617" spans="2:18" ht="58.5">
      <c r="B1617" s="30">
        <f>B1613+1</f>
        <v>404</v>
      </c>
      <c r="C1617" s="13"/>
      <c r="D1617" s="31"/>
      <c r="E1617" s="31"/>
      <c r="F1617" s="31"/>
      <c r="G1617" s="31"/>
      <c r="H1617" s="31"/>
      <c r="I1617" s="31"/>
      <c r="J1617" s="31"/>
      <c r="K1617" s="31"/>
      <c r="L1617" s="31"/>
      <c r="M1617" s="31"/>
      <c r="N1617" s="31"/>
      <c r="O1617" s="31"/>
      <c r="P1617" s="31"/>
      <c r="Q1617" s="31"/>
      <c r="R1617" s="31"/>
    </row>
    <row r="1618" spans="2:18">
      <c r="B1618" s="34"/>
      <c r="C1618" s="13"/>
      <c r="D1618" s="36"/>
      <c r="E1618" s="36"/>
      <c r="F1618" s="36"/>
      <c r="G1618" s="36"/>
      <c r="H1618" s="36"/>
      <c r="I1618" s="36"/>
      <c r="J1618" s="36"/>
      <c r="K1618" s="36"/>
      <c r="L1618" s="36"/>
      <c r="M1618" s="36"/>
      <c r="N1618" s="36"/>
      <c r="O1618" s="36"/>
      <c r="P1618" s="36"/>
      <c r="Q1618" s="36"/>
      <c r="R1618" s="36"/>
    </row>
    <row r="1619" spans="2:18">
      <c r="B1619" s="21"/>
      <c r="C1619" s="46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</row>
    <row r="1620" spans="2:18" ht="39.75">
      <c r="B1620" s="26"/>
      <c r="C1620" s="13"/>
      <c r="D1620" s="28"/>
      <c r="E1620" s="28"/>
      <c r="F1620" s="28"/>
      <c r="G1620" s="28"/>
      <c r="H1620" s="28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</row>
    <row r="1621" spans="2:18" ht="58.5">
      <c r="B1621" s="30">
        <f>B1617+1</f>
        <v>405</v>
      </c>
      <c r="C1621" s="13"/>
      <c r="D1621" s="31"/>
      <c r="E1621" s="31"/>
      <c r="F1621" s="31"/>
      <c r="G1621" s="31"/>
      <c r="H1621" s="31"/>
      <c r="I1621" s="31"/>
      <c r="J1621" s="31"/>
      <c r="K1621" s="31"/>
      <c r="L1621" s="31"/>
      <c r="M1621" s="31"/>
      <c r="N1621" s="31"/>
      <c r="O1621" s="31"/>
      <c r="P1621" s="31"/>
      <c r="Q1621" s="31"/>
      <c r="R1621" s="31"/>
    </row>
    <row r="1622" spans="2:18">
      <c r="B1622" s="34"/>
      <c r="C1622" s="13"/>
      <c r="D1622" s="36"/>
      <c r="E1622" s="36"/>
      <c r="F1622" s="36"/>
      <c r="G1622" s="36"/>
      <c r="H1622" s="36"/>
      <c r="I1622" s="36"/>
      <c r="J1622" s="36"/>
      <c r="K1622" s="36"/>
      <c r="L1622" s="36"/>
      <c r="M1622" s="36"/>
      <c r="N1622" s="36"/>
      <c r="O1622" s="36"/>
      <c r="P1622" s="36"/>
      <c r="Q1622" s="36"/>
      <c r="R1622" s="36"/>
    </row>
    <row r="1623" spans="2:18">
      <c r="B1623" s="21"/>
      <c r="C1623" s="46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</row>
    <row r="1624" spans="2:18" ht="39.75">
      <c r="B1624" s="26"/>
      <c r="C1624" s="13"/>
      <c r="D1624" s="28"/>
      <c r="E1624" s="28"/>
      <c r="F1624" s="28"/>
      <c r="G1624" s="28"/>
      <c r="H1624" s="28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</row>
    <row r="1625" spans="2:18" ht="58.5">
      <c r="B1625" s="30">
        <f>B1621+1</f>
        <v>406</v>
      </c>
      <c r="C1625" s="13"/>
      <c r="D1625" s="31"/>
      <c r="E1625" s="31"/>
      <c r="F1625" s="31"/>
      <c r="G1625" s="31"/>
      <c r="H1625" s="31"/>
      <c r="I1625" s="31"/>
      <c r="J1625" s="31"/>
      <c r="K1625" s="31"/>
      <c r="L1625" s="31"/>
      <c r="M1625" s="31"/>
      <c r="N1625" s="31"/>
      <c r="O1625" s="31"/>
      <c r="P1625" s="31"/>
      <c r="Q1625" s="31"/>
      <c r="R1625" s="31"/>
    </row>
    <row r="1626" spans="2:18">
      <c r="B1626" s="34"/>
      <c r="C1626" s="13"/>
      <c r="D1626" s="36"/>
      <c r="E1626" s="36"/>
      <c r="F1626" s="36"/>
      <c r="G1626" s="36"/>
      <c r="H1626" s="36"/>
      <c r="I1626" s="36"/>
      <c r="J1626" s="36"/>
      <c r="K1626" s="36"/>
      <c r="L1626" s="36"/>
      <c r="M1626" s="36"/>
      <c r="N1626" s="36"/>
      <c r="O1626" s="36"/>
      <c r="P1626" s="36"/>
      <c r="Q1626" s="36"/>
      <c r="R1626" s="36"/>
    </row>
    <row r="1627" spans="2:18">
      <c r="B1627" s="21"/>
      <c r="C1627" s="46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</row>
    <row r="1628" spans="2:18" ht="39.75">
      <c r="B1628" s="26"/>
      <c r="C1628" s="13"/>
      <c r="D1628" s="28"/>
      <c r="E1628" s="28"/>
      <c r="F1628" s="28"/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</row>
    <row r="1629" spans="2:18" ht="58.5">
      <c r="B1629" s="30">
        <f>B1625+1</f>
        <v>407</v>
      </c>
      <c r="C1629" s="13"/>
      <c r="D1629" s="31"/>
      <c r="E1629" s="31"/>
      <c r="F1629" s="31"/>
      <c r="G1629" s="31"/>
      <c r="H1629" s="31"/>
      <c r="I1629" s="31"/>
      <c r="J1629" s="31"/>
      <c r="K1629" s="31"/>
      <c r="L1629" s="31"/>
      <c r="M1629" s="31"/>
      <c r="N1629" s="31"/>
      <c r="O1629" s="31"/>
      <c r="P1629" s="31"/>
      <c r="Q1629" s="31"/>
      <c r="R1629" s="31"/>
    </row>
    <row r="1630" spans="2:18">
      <c r="B1630" s="34"/>
      <c r="C1630" s="13"/>
      <c r="D1630" s="36"/>
      <c r="E1630" s="36"/>
      <c r="F1630" s="36"/>
      <c r="G1630" s="36"/>
      <c r="H1630" s="36"/>
      <c r="I1630" s="36"/>
      <c r="J1630" s="36"/>
      <c r="K1630" s="36"/>
      <c r="L1630" s="36"/>
      <c r="M1630" s="36"/>
      <c r="N1630" s="36"/>
      <c r="O1630" s="36"/>
      <c r="P1630" s="36"/>
      <c r="Q1630" s="36"/>
      <c r="R1630" s="36"/>
    </row>
    <row r="1631" spans="2:18">
      <c r="B1631" s="21"/>
      <c r="C1631" s="46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</row>
    <row r="1632" spans="2:18" ht="39.75">
      <c r="B1632" s="26"/>
      <c r="C1632" s="13"/>
      <c r="D1632" s="28"/>
      <c r="E1632" s="28"/>
      <c r="F1632" s="28"/>
      <c r="G1632" s="28"/>
      <c r="H1632" s="28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</row>
    <row r="1633" spans="2:18" ht="58.5">
      <c r="B1633" s="30">
        <f>B1629+1</f>
        <v>408</v>
      </c>
      <c r="C1633" s="13"/>
      <c r="D1633" s="31"/>
      <c r="E1633" s="31"/>
      <c r="F1633" s="31"/>
      <c r="G1633" s="31"/>
      <c r="H1633" s="31"/>
      <c r="I1633" s="31"/>
      <c r="J1633" s="31"/>
      <c r="K1633" s="31"/>
      <c r="L1633" s="31"/>
      <c r="M1633" s="31"/>
      <c r="N1633" s="31"/>
      <c r="O1633" s="31"/>
      <c r="P1633" s="31"/>
      <c r="Q1633" s="31"/>
      <c r="R1633" s="31"/>
    </row>
    <row r="1634" spans="2:18">
      <c r="B1634" s="34"/>
      <c r="C1634" s="13"/>
      <c r="D1634" s="36"/>
      <c r="E1634" s="36"/>
      <c r="F1634" s="36"/>
      <c r="G1634" s="36"/>
      <c r="H1634" s="36"/>
      <c r="I1634" s="36"/>
      <c r="J1634" s="36"/>
      <c r="K1634" s="36"/>
      <c r="L1634" s="36"/>
      <c r="M1634" s="36"/>
      <c r="N1634" s="36"/>
      <c r="O1634" s="36"/>
      <c r="P1634" s="36"/>
      <c r="Q1634" s="36"/>
      <c r="R1634" s="36"/>
    </row>
    <row r="1635" spans="2:18">
      <c r="B1635" s="21"/>
      <c r="C1635" s="46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</row>
    <row r="1636" spans="2:18" ht="39.75">
      <c r="B1636" s="26"/>
      <c r="C1636" s="13"/>
      <c r="D1636" s="28"/>
      <c r="E1636" s="28"/>
      <c r="F1636" s="28"/>
      <c r="G1636" s="28"/>
      <c r="H1636" s="28"/>
      <c r="I1636" s="28"/>
      <c r="J1636" s="28"/>
      <c r="K1636" s="28"/>
      <c r="L1636" s="28"/>
      <c r="M1636" s="28"/>
      <c r="N1636" s="28"/>
      <c r="O1636" s="28"/>
      <c r="P1636" s="28"/>
      <c r="Q1636" s="28"/>
      <c r="R1636" s="28"/>
    </row>
    <row r="1637" spans="2:18" ht="58.5">
      <c r="B1637" s="30">
        <f>B1633+1</f>
        <v>409</v>
      </c>
      <c r="C1637" s="13"/>
      <c r="D1637" s="31"/>
      <c r="E1637" s="31"/>
      <c r="F1637" s="31"/>
      <c r="G1637" s="31"/>
      <c r="H1637" s="31"/>
      <c r="I1637" s="31"/>
      <c r="J1637" s="31"/>
      <c r="K1637" s="31"/>
      <c r="L1637" s="31"/>
      <c r="M1637" s="31"/>
      <c r="N1637" s="31"/>
      <c r="O1637" s="31"/>
      <c r="P1637" s="31"/>
      <c r="Q1637" s="31"/>
      <c r="R1637" s="31"/>
    </row>
    <row r="1638" spans="2:18">
      <c r="B1638" s="34"/>
      <c r="C1638" s="13"/>
      <c r="D1638" s="36"/>
      <c r="E1638" s="36"/>
      <c r="F1638" s="36"/>
      <c r="G1638" s="36"/>
      <c r="H1638" s="36"/>
      <c r="I1638" s="36"/>
      <c r="J1638" s="36"/>
      <c r="K1638" s="36"/>
      <c r="L1638" s="36"/>
      <c r="M1638" s="36"/>
      <c r="N1638" s="36"/>
      <c r="O1638" s="36"/>
      <c r="P1638" s="36"/>
      <c r="Q1638" s="36"/>
      <c r="R1638" s="36"/>
    </row>
    <row r="1639" spans="2:18">
      <c r="B1639" s="21"/>
      <c r="C1639" s="46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</row>
    <row r="1640" spans="2:18" ht="39.75">
      <c r="B1640" s="26"/>
      <c r="C1640" s="13"/>
      <c r="D1640" s="28"/>
      <c r="E1640" s="28"/>
      <c r="F1640" s="28"/>
      <c r="G1640" s="28"/>
      <c r="H1640" s="28"/>
      <c r="I1640" s="28"/>
      <c r="J1640" s="28"/>
      <c r="K1640" s="28"/>
      <c r="L1640" s="28"/>
      <c r="M1640" s="28"/>
      <c r="N1640" s="28"/>
      <c r="O1640" s="28"/>
      <c r="P1640" s="28"/>
      <c r="Q1640" s="28"/>
      <c r="R1640" s="28"/>
    </row>
    <row r="1641" spans="2:18" ht="58.5">
      <c r="B1641" s="30">
        <f>B1637+1</f>
        <v>410</v>
      </c>
      <c r="C1641" s="13"/>
      <c r="D1641" s="31"/>
      <c r="E1641" s="31"/>
      <c r="F1641" s="31"/>
      <c r="G1641" s="31"/>
      <c r="H1641" s="31"/>
      <c r="I1641" s="31"/>
      <c r="J1641" s="31"/>
      <c r="K1641" s="31"/>
      <c r="L1641" s="31"/>
      <c r="M1641" s="31"/>
      <c r="N1641" s="31"/>
      <c r="O1641" s="31"/>
      <c r="P1641" s="31"/>
      <c r="Q1641" s="31"/>
      <c r="R1641" s="31"/>
    </row>
    <row r="1642" spans="2:18">
      <c r="B1642" s="34"/>
      <c r="C1642" s="13"/>
      <c r="D1642" s="36"/>
      <c r="E1642" s="36"/>
      <c r="F1642" s="36"/>
      <c r="G1642" s="36"/>
      <c r="H1642" s="36"/>
      <c r="I1642" s="36"/>
      <c r="J1642" s="36"/>
      <c r="K1642" s="36"/>
      <c r="L1642" s="36"/>
      <c r="M1642" s="36"/>
      <c r="N1642" s="36"/>
      <c r="O1642" s="36"/>
      <c r="P1642" s="36"/>
      <c r="Q1642" s="36"/>
      <c r="R1642" s="36"/>
    </row>
    <row r="1643" spans="2:18">
      <c r="B1643" s="21"/>
      <c r="C1643" s="46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</row>
    <row r="1644" spans="2:18" ht="39.75">
      <c r="B1644" s="26"/>
      <c r="C1644" s="13"/>
      <c r="D1644" s="28"/>
      <c r="E1644" s="28"/>
      <c r="F1644" s="28"/>
      <c r="G1644" s="28"/>
      <c r="H1644" s="28"/>
      <c r="I1644" s="28"/>
      <c r="J1644" s="28"/>
      <c r="K1644" s="28"/>
      <c r="L1644" s="28"/>
      <c r="M1644" s="28"/>
      <c r="N1644" s="28"/>
      <c r="O1644" s="28"/>
      <c r="P1644" s="28"/>
      <c r="Q1644" s="28"/>
      <c r="R1644" s="28"/>
    </row>
    <row r="1645" spans="2:18" ht="58.5">
      <c r="B1645" s="30">
        <f>B1641+1</f>
        <v>411</v>
      </c>
      <c r="C1645" s="13"/>
      <c r="D1645" s="31"/>
      <c r="E1645" s="31"/>
      <c r="F1645" s="31"/>
      <c r="G1645" s="31"/>
      <c r="H1645" s="31"/>
      <c r="I1645" s="31"/>
      <c r="J1645" s="31"/>
      <c r="K1645" s="31"/>
      <c r="L1645" s="31"/>
      <c r="M1645" s="31"/>
      <c r="N1645" s="31"/>
      <c r="O1645" s="31"/>
      <c r="P1645" s="31"/>
      <c r="Q1645" s="31"/>
      <c r="R1645" s="31"/>
    </row>
    <row r="1646" spans="2:18">
      <c r="B1646" s="34"/>
      <c r="C1646" s="13"/>
      <c r="D1646" s="36"/>
      <c r="E1646" s="36"/>
      <c r="F1646" s="36"/>
      <c r="G1646" s="36"/>
      <c r="H1646" s="36"/>
      <c r="I1646" s="36"/>
      <c r="J1646" s="36"/>
      <c r="K1646" s="36"/>
      <c r="L1646" s="36"/>
      <c r="M1646" s="36"/>
      <c r="N1646" s="36"/>
      <c r="O1646" s="36"/>
      <c r="P1646" s="36"/>
      <c r="Q1646" s="36"/>
      <c r="R1646" s="36"/>
    </row>
    <row r="1647" spans="2:18">
      <c r="B1647" s="21"/>
      <c r="C1647" s="46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</row>
    <row r="1648" spans="2:18" ht="39.75">
      <c r="B1648" s="26"/>
      <c r="C1648" s="13"/>
      <c r="D1648" s="28"/>
      <c r="E1648" s="28"/>
      <c r="F1648" s="28"/>
      <c r="G1648" s="28"/>
      <c r="H1648" s="28"/>
      <c r="I1648" s="28"/>
      <c r="J1648" s="28"/>
      <c r="K1648" s="28"/>
      <c r="L1648" s="28"/>
      <c r="M1648" s="28"/>
      <c r="N1648" s="28"/>
      <c r="O1648" s="28"/>
      <c r="P1648" s="28"/>
      <c r="Q1648" s="28"/>
      <c r="R1648" s="28"/>
    </row>
    <row r="1649" spans="2:18" ht="58.5">
      <c r="B1649" s="30">
        <f>B1645+1</f>
        <v>412</v>
      </c>
      <c r="C1649" s="13"/>
      <c r="D1649" s="31"/>
      <c r="E1649" s="31"/>
      <c r="F1649" s="31"/>
      <c r="G1649" s="31"/>
      <c r="H1649" s="31"/>
      <c r="I1649" s="31"/>
      <c r="J1649" s="31"/>
      <c r="K1649" s="31"/>
      <c r="L1649" s="31"/>
      <c r="M1649" s="31"/>
      <c r="N1649" s="31"/>
      <c r="O1649" s="31"/>
      <c r="P1649" s="31"/>
      <c r="Q1649" s="31"/>
      <c r="R1649" s="31"/>
    </row>
    <row r="1650" spans="2:18">
      <c r="B1650" s="34"/>
      <c r="C1650" s="13"/>
      <c r="D1650" s="36"/>
      <c r="E1650" s="36"/>
      <c r="F1650" s="36"/>
      <c r="G1650" s="36"/>
      <c r="H1650" s="36"/>
      <c r="I1650" s="36"/>
      <c r="J1650" s="36"/>
      <c r="K1650" s="36"/>
      <c r="L1650" s="36"/>
      <c r="M1650" s="36"/>
      <c r="N1650" s="36"/>
      <c r="O1650" s="36"/>
      <c r="P1650" s="36"/>
      <c r="Q1650" s="36"/>
      <c r="R1650" s="36"/>
    </row>
    <row r="1651" spans="2:18">
      <c r="B1651" s="21"/>
      <c r="C1651" s="46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</row>
    <row r="1652" spans="2:18" ht="39.75">
      <c r="B1652" s="26"/>
      <c r="C1652" s="13"/>
      <c r="D1652" s="28"/>
      <c r="E1652" s="28"/>
      <c r="F1652" s="28"/>
      <c r="G1652" s="28"/>
      <c r="H1652" s="28"/>
      <c r="I1652" s="28"/>
      <c r="J1652" s="28"/>
      <c r="K1652" s="28"/>
      <c r="L1652" s="28"/>
      <c r="M1652" s="28"/>
      <c r="N1652" s="28"/>
      <c r="O1652" s="28"/>
      <c r="P1652" s="28"/>
      <c r="Q1652" s="28"/>
      <c r="R1652" s="28"/>
    </row>
    <row r="1653" spans="2:18" ht="58.5">
      <c r="B1653" s="30">
        <f>B1649+1</f>
        <v>413</v>
      </c>
      <c r="C1653" s="13"/>
      <c r="D1653" s="31"/>
      <c r="E1653" s="31"/>
      <c r="F1653" s="31"/>
      <c r="G1653" s="31"/>
      <c r="H1653" s="31"/>
      <c r="I1653" s="31"/>
      <c r="J1653" s="31"/>
      <c r="K1653" s="31"/>
      <c r="L1653" s="31"/>
      <c r="M1653" s="31"/>
      <c r="N1653" s="31"/>
      <c r="O1653" s="31"/>
      <c r="P1653" s="31"/>
      <c r="Q1653" s="31"/>
      <c r="R1653" s="31"/>
    </row>
    <row r="1654" spans="2:18">
      <c r="B1654" s="34"/>
      <c r="C1654" s="13"/>
      <c r="D1654" s="36"/>
      <c r="E1654" s="36"/>
      <c r="F1654" s="36"/>
      <c r="G1654" s="36"/>
      <c r="H1654" s="36"/>
      <c r="I1654" s="36"/>
      <c r="J1654" s="36"/>
      <c r="K1654" s="36"/>
      <c r="L1654" s="36"/>
      <c r="M1654" s="36"/>
      <c r="N1654" s="36"/>
      <c r="O1654" s="36"/>
      <c r="P1654" s="36"/>
      <c r="Q1654" s="36"/>
      <c r="R1654" s="36"/>
    </row>
    <row r="1655" spans="2:18">
      <c r="B1655" s="21"/>
      <c r="C1655" s="46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</row>
    <row r="1656" spans="2:18" ht="39.75">
      <c r="B1656" s="26"/>
      <c r="C1656" s="13"/>
      <c r="D1656" s="28"/>
      <c r="E1656" s="28"/>
      <c r="F1656" s="28"/>
      <c r="G1656" s="28"/>
      <c r="H1656" s="28"/>
      <c r="I1656" s="28"/>
      <c r="J1656" s="28"/>
      <c r="K1656" s="28"/>
      <c r="L1656" s="28"/>
      <c r="M1656" s="28"/>
      <c r="N1656" s="28"/>
      <c r="O1656" s="28"/>
      <c r="P1656" s="28"/>
      <c r="Q1656" s="28"/>
      <c r="R1656" s="28"/>
    </row>
    <row r="1657" spans="2:18" ht="58.5">
      <c r="B1657" s="30">
        <f>B1653+1</f>
        <v>414</v>
      </c>
      <c r="C1657" s="13"/>
      <c r="D1657" s="31"/>
      <c r="E1657" s="31"/>
      <c r="F1657" s="31"/>
      <c r="G1657" s="31"/>
      <c r="H1657" s="31"/>
      <c r="I1657" s="31"/>
      <c r="J1657" s="31"/>
      <c r="K1657" s="31"/>
      <c r="L1657" s="31"/>
      <c r="M1657" s="31"/>
      <c r="N1657" s="31"/>
      <c r="O1657" s="31"/>
      <c r="P1657" s="31"/>
      <c r="Q1657" s="31"/>
      <c r="R1657" s="31"/>
    </row>
    <row r="1658" spans="2:18">
      <c r="B1658" s="34"/>
      <c r="C1658" s="13"/>
      <c r="D1658" s="36"/>
      <c r="E1658" s="36"/>
      <c r="F1658" s="36"/>
      <c r="G1658" s="36"/>
      <c r="H1658" s="36"/>
      <c r="I1658" s="36"/>
      <c r="J1658" s="36"/>
      <c r="K1658" s="36"/>
      <c r="L1658" s="36"/>
      <c r="M1658" s="36"/>
      <c r="N1658" s="36"/>
      <c r="O1658" s="36"/>
      <c r="P1658" s="36"/>
      <c r="Q1658" s="36"/>
      <c r="R1658" s="36"/>
    </row>
    <row r="1659" spans="2:18">
      <c r="B1659" s="21"/>
      <c r="C1659" s="46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</row>
    <row r="1660" spans="2:18" ht="39.75">
      <c r="B1660" s="26"/>
      <c r="C1660" s="13"/>
      <c r="D1660" s="28"/>
      <c r="E1660" s="28"/>
      <c r="F1660" s="28"/>
      <c r="G1660" s="28"/>
      <c r="H1660" s="28"/>
      <c r="I1660" s="28"/>
      <c r="J1660" s="28"/>
      <c r="K1660" s="28"/>
      <c r="L1660" s="28"/>
      <c r="M1660" s="28"/>
      <c r="N1660" s="28"/>
      <c r="O1660" s="28"/>
      <c r="P1660" s="28"/>
      <c r="Q1660" s="28"/>
      <c r="R1660" s="28"/>
    </row>
    <row r="1661" spans="2:18" ht="58.5">
      <c r="B1661" s="30">
        <f>B1657+1</f>
        <v>415</v>
      </c>
      <c r="C1661" s="13"/>
      <c r="D1661" s="31"/>
      <c r="E1661" s="31"/>
      <c r="F1661" s="31"/>
      <c r="G1661" s="31"/>
      <c r="H1661" s="31"/>
      <c r="I1661" s="31"/>
      <c r="J1661" s="31"/>
      <c r="K1661" s="31"/>
      <c r="L1661" s="31"/>
      <c r="M1661" s="31"/>
      <c r="N1661" s="31"/>
      <c r="O1661" s="31"/>
      <c r="P1661" s="31"/>
      <c r="Q1661" s="31"/>
      <c r="R1661" s="31"/>
    </row>
    <row r="1662" spans="2:18">
      <c r="B1662" s="34"/>
      <c r="C1662" s="13"/>
      <c r="D1662" s="36"/>
      <c r="E1662" s="36"/>
      <c r="F1662" s="36"/>
      <c r="G1662" s="36"/>
      <c r="H1662" s="36"/>
      <c r="I1662" s="36"/>
      <c r="J1662" s="36"/>
      <c r="K1662" s="36"/>
      <c r="L1662" s="36"/>
      <c r="M1662" s="36"/>
      <c r="N1662" s="36"/>
      <c r="O1662" s="36"/>
      <c r="P1662" s="36"/>
      <c r="Q1662" s="36"/>
      <c r="R1662" s="36"/>
    </row>
    <row r="1663" spans="2:18">
      <c r="B1663" s="21"/>
      <c r="C1663" s="46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</row>
    <row r="1664" spans="2:18" ht="39.75">
      <c r="B1664" s="26"/>
      <c r="C1664" s="13"/>
      <c r="D1664" s="28"/>
      <c r="E1664" s="28"/>
      <c r="F1664" s="28"/>
      <c r="G1664" s="28"/>
      <c r="H1664" s="28"/>
      <c r="I1664" s="28"/>
      <c r="J1664" s="28"/>
      <c r="K1664" s="28"/>
      <c r="L1664" s="28"/>
      <c r="M1664" s="28"/>
      <c r="N1664" s="28"/>
      <c r="O1664" s="28"/>
      <c r="P1664" s="28"/>
      <c r="Q1664" s="28"/>
      <c r="R1664" s="28"/>
    </row>
    <row r="1665" spans="2:18" ht="58.5">
      <c r="B1665" s="30">
        <f>B1661+1</f>
        <v>416</v>
      </c>
      <c r="C1665" s="13"/>
      <c r="D1665" s="31"/>
      <c r="E1665" s="31"/>
      <c r="F1665" s="31"/>
      <c r="G1665" s="31"/>
      <c r="H1665" s="31"/>
      <c r="I1665" s="31"/>
      <c r="J1665" s="31"/>
      <c r="K1665" s="31"/>
      <c r="L1665" s="31"/>
      <c r="M1665" s="31"/>
      <c r="N1665" s="31"/>
      <c r="O1665" s="31"/>
      <c r="P1665" s="31"/>
      <c r="Q1665" s="31"/>
      <c r="R1665" s="31"/>
    </row>
    <row r="1666" spans="2:18">
      <c r="B1666" s="34"/>
      <c r="C1666" s="13"/>
      <c r="D1666" s="36"/>
      <c r="E1666" s="36"/>
      <c r="F1666" s="36"/>
      <c r="G1666" s="36"/>
      <c r="H1666" s="36"/>
      <c r="I1666" s="36"/>
      <c r="J1666" s="36"/>
      <c r="K1666" s="36"/>
      <c r="L1666" s="36"/>
      <c r="M1666" s="36"/>
      <c r="N1666" s="36"/>
      <c r="O1666" s="36"/>
      <c r="P1666" s="36"/>
      <c r="Q1666" s="36"/>
      <c r="R1666" s="36"/>
    </row>
    <row r="1667" spans="2:18">
      <c r="B1667" s="21"/>
      <c r="C1667" s="46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</row>
    <row r="1668" spans="2:18" ht="39.75">
      <c r="B1668" s="26"/>
      <c r="C1668" s="13"/>
      <c r="D1668" s="28"/>
      <c r="E1668" s="28"/>
      <c r="F1668" s="28"/>
      <c r="G1668" s="28"/>
      <c r="H1668" s="28"/>
      <c r="I1668" s="28"/>
      <c r="J1668" s="28"/>
      <c r="K1668" s="28"/>
      <c r="L1668" s="28"/>
      <c r="M1668" s="28"/>
      <c r="N1668" s="28"/>
      <c r="O1668" s="28"/>
      <c r="P1668" s="28"/>
      <c r="Q1668" s="28"/>
      <c r="R1668" s="28"/>
    </row>
    <row r="1669" spans="2:18" ht="58.5">
      <c r="B1669" s="30">
        <f>B1665+1</f>
        <v>417</v>
      </c>
      <c r="C1669" s="13"/>
      <c r="D1669" s="31"/>
      <c r="E1669" s="31"/>
      <c r="F1669" s="31"/>
      <c r="G1669" s="31"/>
      <c r="H1669" s="31"/>
      <c r="I1669" s="31"/>
      <c r="J1669" s="31"/>
      <c r="K1669" s="31"/>
      <c r="L1669" s="31"/>
      <c r="M1669" s="31"/>
      <c r="N1669" s="31"/>
      <c r="O1669" s="31"/>
      <c r="P1669" s="31"/>
      <c r="Q1669" s="31"/>
      <c r="R1669" s="31"/>
    </row>
    <row r="1670" spans="2:18">
      <c r="B1670" s="34"/>
      <c r="C1670" s="13"/>
      <c r="D1670" s="36"/>
      <c r="E1670" s="36"/>
      <c r="F1670" s="36"/>
      <c r="G1670" s="36"/>
      <c r="H1670" s="36"/>
      <c r="I1670" s="36"/>
      <c r="J1670" s="36"/>
      <c r="K1670" s="36"/>
      <c r="L1670" s="36"/>
      <c r="M1670" s="36"/>
      <c r="N1670" s="36"/>
      <c r="O1670" s="36"/>
      <c r="P1670" s="36"/>
      <c r="Q1670" s="36"/>
      <c r="R1670" s="36"/>
    </row>
    <row r="1671" spans="2:18">
      <c r="B1671" s="21"/>
      <c r="C1671" s="46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</row>
    <row r="1672" spans="2:18" ht="39.75">
      <c r="B1672" s="26"/>
      <c r="C1672" s="13"/>
      <c r="D1672" s="28"/>
      <c r="E1672" s="28"/>
      <c r="F1672" s="28"/>
      <c r="G1672" s="28"/>
      <c r="H1672" s="28"/>
      <c r="I1672" s="28"/>
      <c r="J1672" s="28"/>
      <c r="K1672" s="28"/>
      <c r="L1672" s="28"/>
      <c r="M1672" s="28"/>
      <c r="N1672" s="28"/>
      <c r="O1672" s="28"/>
      <c r="P1672" s="28"/>
      <c r="Q1672" s="28"/>
      <c r="R1672" s="28"/>
    </row>
    <row r="1673" spans="2:18" ht="58.5">
      <c r="B1673" s="30">
        <f>B1669+1</f>
        <v>418</v>
      </c>
      <c r="C1673" s="13"/>
      <c r="D1673" s="31"/>
      <c r="E1673" s="31"/>
      <c r="F1673" s="31"/>
      <c r="G1673" s="31"/>
      <c r="H1673" s="31"/>
      <c r="I1673" s="31"/>
      <c r="J1673" s="31"/>
      <c r="K1673" s="31"/>
      <c r="L1673" s="31"/>
      <c r="M1673" s="31"/>
      <c r="N1673" s="31"/>
      <c r="O1673" s="31"/>
      <c r="P1673" s="31"/>
      <c r="Q1673" s="31"/>
      <c r="R1673" s="31"/>
    </row>
    <row r="1674" spans="2:18">
      <c r="B1674" s="34"/>
      <c r="C1674" s="13"/>
      <c r="D1674" s="36"/>
      <c r="E1674" s="36"/>
      <c r="F1674" s="36"/>
      <c r="G1674" s="36"/>
      <c r="H1674" s="36"/>
      <c r="I1674" s="36"/>
      <c r="J1674" s="36"/>
      <c r="K1674" s="36"/>
      <c r="L1674" s="36"/>
      <c r="M1674" s="36"/>
      <c r="N1674" s="36"/>
      <c r="O1674" s="36"/>
      <c r="P1674" s="36"/>
      <c r="Q1674" s="36"/>
      <c r="R1674" s="36"/>
    </row>
    <row r="1675" spans="2:18">
      <c r="B1675" s="21"/>
      <c r="C1675" s="46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</row>
    <row r="1676" spans="2:18" ht="39.75">
      <c r="B1676" s="26"/>
      <c r="C1676" s="13"/>
      <c r="D1676" s="28"/>
      <c r="E1676" s="28"/>
      <c r="F1676" s="28"/>
      <c r="G1676" s="28"/>
      <c r="H1676" s="28"/>
      <c r="I1676" s="28"/>
      <c r="J1676" s="28"/>
      <c r="K1676" s="28"/>
      <c r="L1676" s="28"/>
      <c r="M1676" s="28"/>
      <c r="N1676" s="28"/>
      <c r="O1676" s="28"/>
      <c r="P1676" s="28"/>
      <c r="Q1676" s="28"/>
      <c r="R1676" s="28"/>
    </row>
    <row r="1677" spans="2:18" ht="58.5">
      <c r="B1677" s="30">
        <f>B1673+1</f>
        <v>419</v>
      </c>
      <c r="C1677" s="13"/>
      <c r="D1677" s="31"/>
      <c r="E1677" s="31"/>
      <c r="F1677" s="31"/>
      <c r="G1677" s="31"/>
      <c r="H1677" s="31"/>
      <c r="I1677" s="31"/>
      <c r="J1677" s="31"/>
      <c r="K1677" s="31"/>
      <c r="L1677" s="31"/>
      <c r="M1677" s="31"/>
      <c r="N1677" s="31"/>
      <c r="O1677" s="31"/>
      <c r="P1677" s="31"/>
      <c r="Q1677" s="31"/>
      <c r="R1677" s="31"/>
    </row>
    <row r="1678" spans="2:18">
      <c r="B1678" s="34"/>
      <c r="C1678" s="13"/>
      <c r="D1678" s="36"/>
      <c r="E1678" s="36"/>
      <c r="F1678" s="36"/>
      <c r="G1678" s="36"/>
      <c r="H1678" s="36"/>
      <c r="I1678" s="36"/>
      <c r="J1678" s="36"/>
      <c r="K1678" s="36"/>
      <c r="L1678" s="36"/>
      <c r="M1678" s="36"/>
      <c r="N1678" s="36"/>
      <c r="O1678" s="36"/>
      <c r="P1678" s="36"/>
      <c r="Q1678" s="36"/>
      <c r="R1678" s="36"/>
    </row>
    <row r="1679" spans="2:18">
      <c r="B1679" s="21"/>
      <c r="C1679" s="46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</row>
    <row r="1680" spans="2:18" ht="39.75">
      <c r="B1680" s="26"/>
      <c r="C1680" s="13"/>
      <c r="D1680" s="28"/>
      <c r="E1680" s="28"/>
      <c r="F1680" s="28"/>
      <c r="G1680" s="28"/>
      <c r="H1680" s="28"/>
      <c r="I1680" s="28"/>
      <c r="J1680" s="28"/>
      <c r="K1680" s="28"/>
      <c r="L1680" s="28"/>
      <c r="M1680" s="28"/>
      <c r="N1680" s="28"/>
      <c r="O1680" s="28"/>
      <c r="P1680" s="28"/>
      <c r="Q1680" s="28"/>
      <c r="R1680" s="28"/>
    </row>
    <row r="1681" spans="2:18" ht="58.5">
      <c r="B1681" s="30">
        <f>B1677+1</f>
        <v>420</v>
      </c>
      <c r="C1681" s="13"/>
      <c r="D1681" s="31"/>
      <c r="E1681" s="31"/>
      <c r="F1681" s="31"/>
      <c r="G1681" s="31"/>
      <c r="H1681" s="31"/>
      <c r="I1681" s="31"/>
      <c r="J1681" s="31"/>
      <c r="K1681" s="31"/>
      <c r="L1681" s="31"/>
      <c r="M1681" s="31"/>
      <c r="N1681" s="31"/>
      <c r="O1681" s="31"/>
      <c r="P1681" s="31"/>
      <c r="Q1681" s="31"/>
      <c r="R1681" s="31"/>
    </row>
    <row r="1682" spans="2:18">
      <c r="B1682" s="34"/>
      <c r="C1682" s="13"/>
      <c r="D1682" s="36"/>
      <c r="E1682" s="36"/>
      <c r="F1682" s="36"/>
      <c r="G1682" s="36"/>
      <c r="H1682" s="36"/>
      <c r="I1682" s="36"/>
      <c r="J1682" s="36"/>
      <c r="K1682" s="36"/>
      <c r="L1682" s="36"/>
      <c r="M1682" s="36"/>
      <c r="N1682" s="36"/>
      <c r="O1682" s="36"/>
      <c r="P1682" s="36"/>
      <c r="Q1682" s="36"/>
      <c r="R1682" s="36"/>
    </row>
    <row r="1683" spans="2:18">
      <c r="B1683" s="21"/>
      <c r="C1683" s="46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</row>
    <row r="1684" spans="2:18" ht="39.75">
      <c r="B1684" s="26"/>
      <c r="C1684" s="13"/>
      <c r="D1684" s="28"/>
      <c r="E1684" s="28"/>
      <c r="F1684" s="28"/>
      <c r="G1684" s="28"/>
      <c r="H1684" s="28"/>
      <c r="I1684" s="28"/>
      <c r="J1684" s="28"/>
      <c r="K1684" s="28"/>
      <c r="L1684" s="28"/>
      <c r="M1684" s="28"/>
      <c r="N1684" s="28"/>
      <c r="O1684" s="28"/>
      <c r="P1684" s="28"/>
      <c r="Q1684" s="28"/>
      <c r="R1684" s="28"/>
    </row>
    <row r="1685" spans="2:18" ht="58.5">
      <c r="B1685" s="30">
        <f>B1681+1</f>
        <v>421</v>
      </c>
      <c r="C1685" s="13"/>
      <c r="D1685" s="31"/>
      <c r="E1685" s="31"/>
      <c r="F1685" s="31"/>
      <c r="G1685" s="31"/>
      <c r="H1685" s="31"/>
      <c r="I1685" s="31"/>
      <c r="J1685" s="31"/>
      <c r="K1685" s="31"/>
      <c r="L1685" s="31"/>
      <c r="M1685" s="31"/>
      <c r="N1685" s="31"/>
      <c r="O1685" s="31"/>
      <c r="P1685" s="31"/>
      <c r="Q1685" s="31"/>
      <c r="R1685" s="31"/>
    </row>
    <row r="1686" spans="2:18">
      <c r="B1686" s="34"/>
      <c r="C1686" s="13"/>
      <c r="D1686" s="36"/>
      <c r="E1686" s="36"/>
      <c r="F1686" s="36"/>
      <c r="G1686" s="36"/>
      <c r="H1686" s="36"/>
      <c r="I1686" s="36"/>
      <c r="J1686" s="36"/>
      <c r="K1686" s="36"/>
      <c r="L1686" s="36"/>
      <c r="M1686" s="36"/>
      <c r="N1686" s="36"/>
      <c r="O1686" s="36"/>
      <c r="P1686" s="36"/>
      <c r="Q1686" s="36"/>
      <c r="R1686" s="36"/>
    </row>
    <row r="1687" spans="2:18">
      <c r="B1687" s="21"/>
      <c r="C1687" s="46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</row>
    <row r="1688" spans="2:18" ht="39.75">
      <c r="B1688" s="26"/>
      <c r="C1688" s="13"/>
      <c r="D1688" s="28"/>
      <c r="E1688" s="28"/>
      <c r="F1688" s="28"/>
      <c r="G1688" s="28"/>
      <c r="H1688" s="28"/>
      <c r="I1688" s="28"/>
      <c r="J1688" s="28"/>
      <c r="K1688" s="28"/>
      <c r="L1688" s="28"/>
      <c r="M1688" s="28"/>
      <c r="N1688" s="28"/>
      <c r="O1688" s="28"/>
      <c r="P1688" s="28"/>
      <c r="Q1688" s="28"/>
      <c r="R1688" s="28"/>
    </row>
    <row r="1689" spans="2:18" ht="58.5">
      <c r="B1689" s="30">
        <f>B1685+1</f>
        <v>422</v>
      </c>
      <c r="C1689" s="13"/>
      <c r="D1689" s="31"/>
      <c r="E1689" s="31"/>
      <c r="F1689" s="31"/>
      <c r="G1689" s="31"/>
      <c r="H1689" s="31"/>
      <c r="I1689" s="31"/>
      <c r="J1689" s="31"/>
      <c r="K1689" s="31"/>
      <c r="L1689" s="31"/>
      <c r="M1689" s="31"/>
      <c r="N1689" s="31"/>
      <c r="O1689" s="31"/>
      <c r="P1689" s="31"/>
      <c r="Q1689" s="31"/>
      <c r="R1689" s="31"/>
    </row>
    <row r="1690" spans="2:18">
      <c r="B1690" s="34"/>
      <c r="C1690" s="13"/>
      <c r="D1690" s="36"/>
      <c r="E1690" s="36"/>
      <c r="F1690" s="36"/>
      <c r="G1690" s="36"/>
      <c r="H1690" s="36"/>
      <c r="I1690" s="36"/>
      <c r="J1690" s="36"/>
      <c r="K1690" s="36"/>
      <c r="L1690" s="36"/>
      <c r="M1690" s="36"/>
      <c r="N1690" s="36"/>
      <c r="O1690" s="36"/>
      <c r="P1690" s="36"/>
      <c r="Q1690" s="36"/>
      <c r="R1690" s="36"/>
    </row>
    <row r="1691" spans="2:18">
      <c r="B1691" s="21"/>
      <c r="C1691" s="46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</row>
    <row r="1692" spans="2:18" ht="39.75">
      <c r="B1692" s="26"/>
      <c r="C1692" s="13"/>
      <c r="D1692" s="28"/>
      <c r="E1692" s="28"/>
      <c r="F1692" s="28"/>
      <c r="G1692" s="28"/>
      <c r="H1692" s="28"/>
      <c r="I1692" s="28"/>
      <c r="J1692" s="28"/>
      <c r="K1692" s="28"/>
      <c r="L1692" s="28"/>
      <c r="M1692" s="28"/>
      <c r="N1692" s="28"/>
      <c r="O1692" s="28"/>
      <c r="P1692" s="28"/>
      <c r="Q1692" s="28"/>
      <c r="R1692" s="28"/>
    </row>
    <row r="1693" spans="2:18" ht="58.5">
      <c r="B1693" s="30">
        <f>B1689+1</f>
        <v>423</v>
      </c>
      <c r="C1693" s="13"/>
      <c r="D1693" s="31"/>
      <c r="E1693" s="31"/>
      <c r="F1693" s="31"/>
      <c r="G1693" s="31"/>
      <c r="H1693" s="31"/>
      <c r="I1693" s="31"/>
      <c r="J1693" s="31"/>
      <c r="K1693" s="31"/>
      <c r="L1693" s="31"/>
      <c r="M1693" s="31"/>
      <c r="N1693" s="31"/>
      <c r="O1693" s="31"/>
      <c r="P1693" s="31"/>
      <c r="Q1693" s="31"/>
      <c r="R1693" s="31"/>
    </row>
    <row r="1694" spans="2:18">
      <c r="B1694" s="34"/>
      <c r="C1694" s="13"/>
      <c r="D1694" s="36"/>
      <c r="E1694" s="36"/>
      <c r="F1694" s="36"/>
      <c r="G1694" s="36"/>
      <c r="H1694" s="36"/>
      <c r="I1694" s="36"/>
      <c r="J1694" s="36"/>
      <c r="K1694" s="36"/>
      <c r="L1694" s="36"/>
      <c r="M1694" s="36"/>
      <c r="N1694" s="36"/>
      <c r="O1694" s="36"/>
      <c r="P1694" s="36"/>
      <c r="Q1694" s="36"/>
      <c r="R1694" s="36"/>
    </row>
    <row r="1695" spans="2:18">
      <c r="B1695" s="21"/>
      <c r="C1695" s="46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</row>
    <row r="1696" spans="2:18" ht="39.75">
      <c r="B1696" s="26"/>
      <c r="C1696" s="13"/>
      <c r="D1696" s="28"/>
      <c r="E1696" s="28"/>
      <c r="F1696" s="28"/>
      <c r="G1696" s="28"/>
      <c r="H1696" s="28"/>
      <c r="I1696" s="28"/>
      <c r="J1696" s="28"/>
      <c r="K1696" s="28"/>
      <c r="L1696" s="28"/>
      <c r="M1696" s="28"/>
      <c r="N1696" s="28"/>
      <c r="O1696" s="28"/>
      <c r="P1696" s="28"/>
      <c r="Q1696" s="28"/>
      <c r="R1696" s="28"/>
    </row>
    <row r="1697" spans="2:18" ht="58.5">
      <c r="B1697" s="30">
        <f>B1693+1</f>
        <v>424</v>
      </c>
      <c r="C1697" s="13"/>
      <c r="D1697" s="31"/>
      <c r="E1697" s="31"/>
      <c r="F1697" s="31"/>
      <c r="G1697" s="31"/>
      <c r="H1697" s="31"/>
      <c r="I1697" s="31"/>
      <c r="J1697" s="31"/>
      <c r="K1697" s="31"/>
      <c r="L1697" s="31"/>
      <c r="M1697" s="31"/>
      <c r="N1697" s="31"/>
      <c r="O1697" s="31"/>
      <c r="P1697" s="31"/>
      <c r="Q1697" s="31"/>
      <c r="R1697" s="31"/>
    </row>
    <row r="1698" spans="2:18">
      <c r="B1698" s="34"/>
      <c r="C1698" s="13"/>
      <c r="D1698" s="36"/>
      <c r="E1698" s="36"/>
      <c r="F1698" s="36"/>
      <c r="G1698" s="36"/>
      <c r="H1698" s="36"/>
      <c r="I1698" s="36"/>
      <c r="J1698" s="36"/>
      <c r="K1698" s="36"/>
      <c r="L1698" s="36"/>
      <c r="M1698" s="36"/>
      <c r="N1698" s="36"/>
      <c r="O1698" s="36"/>
      <c r="P1698" s="36"/>
      <c r="Q1698" s="36"/>
      <c r="R1698" s="36"/>
    </row>
    <row r="1699" spans="2:18">
      <c r="B1699" s="21"/>
      <c r="C1699" s="46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</row>
    <row r="1700" spans="2:18" ht="39.75">
      <c r="B1700" s="26"/>
      <c r="C1700" s="13"/>
      <c r="D1700" s="28"/>
      <c r="E1700" s="28"/>
      <c r="F1700" s="28"/>
      <c r="G1700" s="28"/>
      <c r="H1700" s="28"/>
      <c r="I1700" s="28"/>
      <c r="J1700" s="28"/>
      <c r="K1700" s="28"/>
      <c r="L1700" s="28"/>
      <c r="M1700" s="28"/>
      <c r="N1700" s="28"/>
      <c r="O1700" s="28"/>
      <c r="P1700" s="28"/>
      <c r="Q1700" s="28"/>
      <c r="R1700" s="28"/>
    </row>
    <row r="1701" spans="2:18" ht="58.5">
      <c r="B1701" s="30">
        <f>B1697+1</f>
        <v>425</v>
      </c>
      <c r="C1701" s="13"/>
      <c r="D1701" s="31"/>
      <c r="E1701" s="31"/>
      <c r="F1701" s="31"/>
      <c r="G1701" s="31"/>
      <c r="H1701" s="31"/>
      <c r="I1701" s="31"/>
      <c r="J1701" s="31"/>
      <c r="K1701" s="31"/>
      <c r="L1701" s="31"/>
      <c r="M1701" s="31"/>
      <c r="N1701" s="31"/>
      <c r="O1701" s="31"/>
      <c r="P1701" s="31"/>
      <c r="Q1701" s="31"/>
      <c r="R1701" s="31"/>
    </row>
    <row r="1702" spans="2:18">
      <c r="B1702" s="34"/>
      <c r="C1702" s="13"/>
      <c r="D1702" s="36"/>
      <c r="E1702" s="36"/>
      <c r="F1702" s="36"/>
      <c r="G1702" s="36"/>
      <c r="H1702" s="36"/>
      <c r="I1702" s="36"/>
      <c r="J1702" s="36"/>
      <c r="K1702" s="36"/>
      <c r="L1702" s="36"/>
      <c r="M1702" s="36"/>
      <c r="N1702" s="36"/>
      <c r="O1702" s="36"/>
      <c r="P1702" s="36"/>
      <c r="Q1702" s="36"/>
      <c r="R1702" s="36"/>
    </row>
    <row r="1703" spans="2:18">
      <c r="B1703" s="21"/>
      <c r="C1703" s="46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</row>
    <row r="1704" spans="2:18" ht="39.75">
      <c r="B1704" s="26"/>
      <c r="C1704" s="13"/>
      <c r="D1704" s="28"/>
      <c r="E1704" s="28"/>
      <c r="F1704" s="28"/>
      <c r="G1704" s="28"/>
      <c r="H1704" s="28"/>
      <c r="I1704" s="28"/>
      <c r="J1704" s="28"/>
      <c r="K1704" s="28"/>
      <c r="L1704" s="28"/>
      <c r="M1704" s="28"/>
      <c r="N1704" s="28"/>
      <c r="O1704" s="28"/>
      <c r="P1704" s="28"/>
      <c r="Q1704" s="28"/>
      <c r="R1704" s="28"/>
    </row>
    <row r="1705" spans="2:18" ht="58.5">
      <c r="B1705" s="30">
        <f>B1701+1</f>
        <v>426</v>
      </c>
      <c r="C1705" s="13"/>
      <c r="D1705" s="31"/>
      <c r="E1705" s="31"/>
      <c r="F1705" s="31"/>
      <c r="G1705" s="31"/>
      <c r="H1705" s="31"/>
      <c r="I1705" s="31"/>
      <c r="J1705" s="31"/>
      <c r="K1705" s="31"/>
      <c r="L1705" s="31"/>
      <c r="M1705" s="31"/>
      <c r="N1705" s="31"/>
      <c r="O1705" s="31"/>
      <c r="P1705" s="31"/>
      <c r="Q1705" s="31"/>
      <c r="R1705" s="31"/>
    </row>
    <row r="1706" spans="2:18">
      <c r="B1706" s="34"/>
      <c r="C1706" s="13"/>
      <c r="D1706" s="36"/>
      <c r="E1706" s="36"/>
      <c r="F1706" s="36"/>
      <c r="G1706" s="36"/>
      <c r="H1706" s="36"/>
      <c r="I1706" s="36"/>
      <c r="J1706" s="36"/>
      <c r="K1706" s="36"/>
      <c r="L1706" s="36"/>
      <c r="M1706" s="36"/>
      <c r="N1706" s="36"/>
      <c r="O1706" s="36"/>
      <c r="P1706" s="36"/>
      <c r="Q1706" s="36"/>
      <c r="R1706" s="36"/>
    </row>
    <row r="1707" spans="2:18">
      <c r="B1707" s="21"/>
      <c r="C1707" s="46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</row>
    <row r="1708" spans="2:18" ht="39.75">
      <c r="B1708" s="26"/>
      <c r="C1708" s="13"/>
      <c r="D1708" s="28"/>
      <c r="E1708" s="28"/>
      <c r="F1708" s="28"/>
      <c r="G1708" s="28"/>
      <c r="H1708" s="28"/>
      <c r="I1708" s="28"/>
      <c r="J1708" s="28"/>
      <c r="K1708" s="28"/>
      <c r="L1708" s="28"/>
      <c r="M1708" s="28"/>
      <c r="N1708" s="28"/>
      <c r="O1708" s="28"/>
      <c r="P1708" s="28"/>
      <c r="Q1708" s="28"/>
      <c r="R1708" s="28"/>
    </row>
    <row r="1709" spans="2:18" ht="58.5">
      <c r="B1709" s="30">
        <f>B1705+1</f>
        <v>427</v>
      </c>
      <c r="C1709" s="13"/>
      <c r="D1709" s="31"/>
      <c r="E1709" s="31"/>
      <c r="F1709" s="31"/>
      <c r="G1709" s="31"/>
      <c r="H1709" s="31"/>
      <c r="I1709" s="31"/>
      <c r="J1709" s="31"/>
      <c r="K1709" s="31"/>
      <c r="L1709" s="31"/>
      <c r="M1709" s="31"/>
      <c r="N1709" s="31"/>
      <c r="O1709" s="31"/>
      <c r="P1709" s="31"/>
      <c r="Q1709" s="31"/>
      <c r="R1709" s="31"/>
    </row>
    <row r="1710" spans="2:18">
      <c r="B1710" s="34"/>
      <c r="C1710" s="13"/>
      <c r="D1710" s="36"/>
      <c r="E1710" s="36"/>
      <c r="F1710" s="36"/>
      <c r="G1710" s="36"/>
      <c r="H1710" s="36"/>
      <c r="I1710" s="36"/>
      <c r="J1710" s="36"/>
      <c r="K1710" s="36"/>
      <c r="L1710" s="36"/>
      <c r="M1710" s="36"/>
      <c r="N1710" s="36"/>
      <c r="O1710" s="36"/>
      <c r="P1710" s="36"/>
      <c r="Q1710" s="36"/>
      <c r="R1710" s="36"/>
    </row>
    <row r="1711" spans="2:18">
      <c r="B1711" s="21"/>
      <c r="C1711" s="46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</row>
    <row r="1712" spans="2:18" ht="39.75">
      <c r="B1712" s="26"/>
      <c r="C1712" s="13"/>
      <c r="D1712" s="28"/>
      <c r="E1712" s="28"/>
      <c r="F1712" s="28"/>
      <c r="G1712" s="28"/>
      <c r="H1712" s="28"/>
      <c r="I1712" s="28"/>
      <c r="J1712" s="28"/>
      <c r="K1712" s="28"/>
      <c r="L1712" s="28"/>
      <c r="M1712" s="28"/>
      <c r="N1712" s="28"/>
      <c r="O1712" s="28"/>
      <c r="P1712" s="28"/>
      <c r="Q1712" s="28"/>
      <c r="R1712" s="28"/>
    </row>
    <row r="1713" spans="2:18" ht="58.5">
      <c r="B1713" s="30">
        <f t="shared" ref="B1713" si="188">B1709+1</f>
        <v>428</v>
      </c>
      <c r="C1713" s="13"/>
      <c r="D1713" s="31"/>
      <c r="E1713" s="31"/>
      <c r="F1713" s="31"/>
      <c r="G1713" s="31"/>
      <c r="H1713" s="31"/>
      <c r="I1713" s="31"/>
      <c r="J1713" s="31"/>
      <c r="K1713" s="31"/>
      <c r="L1713" s="31"/>
      <c r="M1713" s="31"/>
      <c r="N1713" s="31"/>
      <c r="O1713" s="31"/>
      <c r="P1713" s="31"/>
      <c r="Q1713" s="31"/>
      <c r="R1713" s="31"/>
    </row>
    <row r="1714" spans="2:18">
      <c r="B1714" s="34"/>
      <c r="C1714" s="13"/>
      <c r="D1714" s="36"/>
      <c r="E1714" s="36"/>
      <c r="F1714" s="36"/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</row>
    <row r="1715" spans="2:18">
      <c r="B1715" s="21"/>
      <c r="C1715" s="46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</row>
    <row r="1716" spans="2:18" ht="39.75">
      <c r="B1716" s="26"/>
      <c r="C1716" s="13"/>
      <c r="D1716" s="28"/>
      <c r="E1716" s="28"/>
      <c r="F1716" s="28"/>
      <c r="G1716" s="28"/>
      <c r="H1716" s="28"/>
      <c r="I1716" s="28"/>
      <c r="J1716" s="28"/>
      <c r="K1716" s="28"/>
      <c r="L1716" s="28"/>
      <c r="M1716" s="28"/>
      <c r="N1716" s="28"/>
      <c r="O1716" s="28"/>
      <c r="P1716" s="28"/>
      <c r="Q1716" s="28"/>
      <c r="R1716" s="28"/>
    </row>
    <row r="1717" spans="2:18" ht="58.5">
      <c r="B1717" s="30">
        <f t="shared" ref="B1717" si="189">B1713+1</f>
        <v>429</v>
      </c>
      <c r="C1717" s="13"/>
      <c r="D1717" s="31"/>
      <c r="E1717" s="31"/>
      <c r="F1717" s="31"/>
      <c r="G1717" s="31"/>
      <c r="H1717" s="31"/>
      <c r="I1717" s="31"/>
      <c r="J1717" s="31"/>
      <c r="K1717" s="31"/>
      <c r="L1717" s="31"/>
      <c r="M1717" s="31"/>
      <c r="N1717" s="31"/>
      <c r="O1717" s="31"/>
      <c r="P1717" s="31"/>
      <c r="Q1717" s="31"/>
      <c r="R1717" s="31"/>
    </row>
    <row r="1718" spans="2:18">
      <c r="B1718" s="34"/>
      <c r="C1718" s="13"/>
      <c r="D1718" s="36"/>
      <c r="E1718" s="36"/>
      <c r="F1718" s="36"/>
      <c r="G1718" s="36"/>
      <c r="H1718" s="36"/>
      <c r="I1718" s="36"/>
      <c r="J1718" s="36"/>
      <c r="K1718" s="36"/>
      <c r="L1718" s="36"/>
      <c r="M1718" s="36"/>
      <c r="N1718" s="36"/>
      <c r="O1718" s="36"/>
      <c r="P1718" s="36"/>
      <c r="Q1718" s="36"/>
      <c r="R1718" s="36"/>
    </row>
    <row r="1719" spans="2:18">
      <c r="B1719" s="21"/>
      <c r="C1719" s="46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</row>
    <row r="1720" spans="2:18" ht="39.75">
      <c r="B1720" s="26"/>
      <c r="C1720" s="13"/>
      <c r="D1720" s="28"/>
      <c r="E1720" s="28"/>
      <c r="F1720" s="28"/>
      <c r="G1720" s="28"/>
      <c r="H1720" s="28"/>
      <c r="I1720" s="28"/>
      <c r="J1720" s="28"/>
      <c r="K1720" s="28"/>
      <c r="L1720" s="28"/>
      <c r="M1720" s="28"/>
      <c r="N1720" s="28"/>
      <c r="O1720" s="28"/>
      <c r="P1720" s="28"/>
      <c r="Q1720" s="28"/>
      <c r="R1720" s="28"/>
    </row>
    <row r="1721" spans="2:18" ht="58.5">
      <c r="B1721" s="30">
        <f t="shared" ref="B1721" si="190">B1717+1</f>
        <v>430</v>
      </c>
      <c r="C1721" s="13"/>
      <c r="D1721" s="31"/>
      <c r="E1721" s="31"/>
      <c r="F1721" s="31"/>
      <c r="G1721" s="31"/>
      <c r="H1721" s="31"/>
      <c r="I1721" s="31"/>
      <c r="J1721" s="31"/>
      <c r="K1721" s="31"/>
      <c r="L1721" s="31"/>
      <c r="M1721" s="31"/>
      <c r="N1721" s="31"/>
      <c r="O1721" s="31"/>
      <c r="P1721" s="31"/>
      <c r="Q1721" s="31"/>
      <c r="R1721" s="31"/>
    </row>
    <row r="1722" spans="2:18">
      <c r="B1722" s="34"/>
      <c r="C1722" s="13"/>
      <c r="D1722" s="36"/>
      <c r="E1722" s="36"/>
      <c r="F1722" s="36"/>
      <c r="G1722" s="36"/>
      <c r="H1722" s="36"/>
      <c r="I1722" s="36"/>
      <c r="J1722" s="36"/>
      <c r="K1722" s="36"/>
      <c r="L1722" s="36"/>
      <c r="M1722" s="36"/>
      <c r="N1722" s="36"/>
      <c r="O1722" s="36"/>
      <c r="P1722" s="36"/>
      <c r="Q1722" s="36"/>
      <c r="R1722" s="36"/>
    </row>
    <row r="1723" spans="2:18">
      <c r="B1723" s="21"/>
      <c r="C1723" s="46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</row>
    <row r="1724" spans="2:18" ht="39.75">
      <c r="B1724" s="26"/>
      <c r="C1724" s="13"/>
      <c r="D1724" s="28"/>
      <c r="E1724" s="28"/>
      <c r="F1724" s="28"/>
      <c r="G1724" s="28"/>
      <c r="H1724" s="28"/>
      <c r="I1724" s="28"/>
      <c r="J1724" s="28"/>
      <c r="K1724" s="28"/>
      <c r="L1724" s="28"/>
      <c r="M1724" s="28"/>
      <c r="N1724" s="28"/>
      <c r="O1724" s="28"/>
      <c r="P1724" s="28"/>
      <c r="Q1724" s="28"/>
      <c r="R1724" s="28"/>
    </row>
    <row r="1725" spans="2:18" ht="58.5">
      <c r="B1725" s="30">
        <f t="shared" ref="B1725" si="191">B1721+1</f>
        <v>431</v>
      </c>
      <c r="C1725" s="13"/>
      <c r="D1725" s="31"/>
      <c r="E1725" s="31"/>
      <c r="F1725" s="31"/>
      <c r="G1725" s="31"/>
      <c r="H1725" s="31"/>
      <c r="I1725" s="31"/>
      <c r="J1725" s="31"/>
      <c r="K1725" s="31"/>
      <c r="L1725" s="31"/>
      <c r="M1725" s="31"/>
      <c r="N1725" s="31"/>
      <c r="O1725" s="31"/>
      <c r="P1725" s="31"/>
      <c r="Q1725" s="31"/>
      <c r="R1725" s="31"/>
    </row>
    <row r="1726" spans="2:18">
      <c r="B1726" s="34"/>
      <c r="C1726" s="13"/>
      <c r="D1726" s="36"/>
      <c r="E1726" s="36"/>
      <c r="F1726" s="36"/>
      <c r="G1726" s="36"/>
      <c r="H1726" s="36"/>
      <c r="I1726" s="36"/>
      <c r="J1726" s="36"/>
      <c r="K1726" s="36"/>
      <c r="L1726" s="36"/>
      <c r="M1726" s="36"/>
      <c r="N1726" s="36"/>
      <c r="O1726" s="36"/>
      <c r="P1726" s="36"/>
      <c r="Q1726" s="36"/>
      <c r="R1726" s="36"/>
    </row>
    <row r="1727" spans="2:18">
      <c r="B1727" s="21"/>
      <c r="C1727" s="46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</row>
    <row r="1728" spans="2:18" ht="39.75">
      <c r="B1728" s="26"/>
      <c r="C1728" s="13"/>
      <c r="D1728" s="28"/>
      <c r="E1728" s="28"/>
      <c r="F1728" s="28"/>
      <c r="G1728" s="28"/>
      <c r="H1728" s="28"/>
      <c r="I1728" s="28"/>
      <c r="J1728" s="28"/>
      <c r="K1728" s="28"/>
      <c r="L1728" s="28"/>
      <c r="M1728" s="28"/>
      <c r="N1728" s="28"/>
      <c r="O1728" s="28"/>
      <c r="P1728" s="28"/>
      <c r="Q1728" s="28"/>
      <c r="R1728" s="28"/>
    </row>
    <row r="1729" spans="2:18" ht="58.5">
      <c r="B1729" s="30">
        <f t="shared" ref="B1729" si="192">B1725+1</f>
        <v>432</v>
      </c>
      <c r="C1729" s="13"/>
      <c r="D1729" s="31"/>
      <c r="E1729" s="31"/>
      <c r="F1729" s="31"/>
      <c r="G1729" s="31"/>
      <c r="H1729" s="31"/>
      <c r="I1729" s="31"/>
      <c r="J1729" s="31"/>
      <c r="K1729" s="31"/>
      <c r="L1729" s="31"/>
      <c r="M1729" s="31"/>
      <c r="N1729" s="31"/>
      <c r="O1729" s="31"/>
      <c r="P1729" s="31"/>
      <c r="Q1729" s="31"/>
      <c r="R1729" s="31"/>
    </row>
    <row r="1730" spans="2:18">
      <c r="B1730" s="34"/>
      <c r="C1730" s="13"/>
      <c r="D1730" s="36"/>
      <c r="E1730" s="36"/>
      <c r="F1730" s="36"/>
      <c r="G1730" s="36"/>
      <c r="H1730" s="36"/>
      <c r="I1730" s="36"/>
      <c r="J1730" s="36"/>
      <c r="K1730" s="36"/>
      <c r="L1730" s="36"/>
      <c r="M1730" s="36"/>
      <c r="N1730" s="36"/>
      <c r="O1730" s="36"/>
      <c r="P1730" s="36"/>
      <c r="Q1730" s="36"/>
      <c r="R1730" s="36"/>
    </row>
    <row r="1731" spans="2:18">
      <c r="B1731" s="21"/>
      <c r="C1731" s="46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</row>
    <row r="1732" spans="2:18" ht="39.75">
      <c r="B1732" s="26"/>
      <c r="C1732" s="13"/>
      <c r="D1732" s="28"/>
      <c r="E1732" s="28"/>
      <c r="F1732" s="28"/>
      <c r="G1732" s="28"/>
      <c r="H1732" s="28"/>
      <c r="I1732" s="28"/>
      <c r="J1732" s="28"/>
      <c r="K1732" s="28"/>
      <c r="L1732" s="28"/>
      <c r="M1732" s="28"/>
      <c r="N1732" s="28"/>
      <c r="O1732" s="28"/>
      <c r="P1732" s="28"/>
      <c r="Q1732" s="28"/>
      <c r="R1732" s="28"/>
    </row>
    <row r="1733" spans="2:18" ht="58.5">
      <c r="B1733" s="30">
        <f t="shared" ref="B1733" si="193">B1729+1</f>
        <v>433</v>
      </c>
      <c r="C1733" s="13"/>
      <c r="D1733" s="31"/>
      <c r="E1733" s="31"/>
      <c r="F1733" s="31"/>
      <c r="G1733" s="31"/>
      <c r="H1733" s="31"/>
      <c r="I1733" s="31"/>
      <c r="J1733" s="31"/>
      <c r="K1733" s="31"/>
      <c r="L1733" s="31"/>
      <c r="M1733" s="31"/>
      <c r="N1733" s="31"/>
      <c r="O1733" s="31"/>
      <c r="P1733" s="31"/>
      <c r="Q1733" s="31"/>
      <c r="R1733" s="31"/>
    </row>
    <row r="1734" spans="2:18">
      <c r="B1734" s="34"/>
      <c r="C1734" s="13"/>
      <c r="D1734" s="36"/>
      <c r="E1734" s="36"/>
      <c r="F1734" s="36"/>
      <c r="G1734" s="36"/>
      <c r="H1734" s="36"/>
      <c r="I1734" s="36"/>
      <c r="J1734" s="36"/>
      <c r="K1734" s="36"/>
      <c r="L1734" s="36"/>
      <c r="M1734" s="36"/>
      <c r="N1734" s="36"/>
      <c r="O1734" s="36"/>
      <c r="P1734" s="36"/>
      <c r="Q1734" s="36"/>
      <c r="R1734" s="36"/>
    </row>
    <row r="1735" spans="2:18">
      <c r="B1735" s="21"/>
      <c r="C1735" s="46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</row>
    <row r="1736" spans="2:18" ht="39.75">
      <c r="B1736" s="26"/>
      <c r="C1736" s="13"/>
      <c r="D1736" s="28"/>
      <c r="E1736" s="28"/>
      <c r="F1736" s="28"/>
      <c r="G1736" s="28"/>
      <c r="H1736" s="28"/>
      <c r="I1736" s="28"/>
      <c r="J1736" s="28"/>
      <c r="K1736" s="28"/>
      <c r="L1736" s="28"/>
      <c r="M1736" s="28"/>
      <c r="N1736" s="28"/>
      <c r="O1736" s="28"/>
      <c r="P1736" s="28"/>
      <c r="Q1736" s="28"/>
      <c r="R1736" s="28"/>
    </row>
    <row r="1737" spans="2:18" ht="58.5">
      <c r="B1737" s="30">
        <f t="shared" ref="B1737" si="194">B1733+1</f>
        <v>434</v>
      </c>
      <c r="C1737" s="13"/>
      <c r="D1737" s="31"/>
      <c r="E1737" s="31"/>
      <c r="F1737" s="31"/>
      <c r="G1737" s="31"/>
      <c r="H1737" s="31"/>
      <c r="I1737" s="31"/>
      <c r="J1737" s="31"/>
      <c r="K1737" s="31"/>
      <c r="L1737" s="31"/>
      <c r="M1737" s="31"/>
      <c r="N1737" s="31"/>
      <c r="O1737" s="31"/>
      <c r="P1737" s="31"/>
      <c r="Q1737" s="31"/>
      <c r="R1737" s="31"/>
    </row>
    <row r="1738" spans="2:18">
      <c r="B1738" s="34"/>
      <c r="C1738" s="13"/>
      <c r="D1738" s="36"/>
      <c r="E1738" s="36"/>
      <c r="F1738" s="36"/>
      <c r="G1738" s="36"/>
      <c r="H1738" s="36"/>
      <c r="I1738" s="36"/>
      <c r="J1738" s="36"/>
      <c r="K1738" s="36"/>
      <c r="L1738" s="36"/>
      <c r="M1738" s="36"/>
      <c r="N1738" s="36"/>
      <c r="O1738" s="36"/>
      <c r="P1738" s="36"/>
      <c r="Q1738" s="36"/>
      <c r="R1738" s="36"/>
    </row>
    <row r="1739" spans="2:18">
      <c r="B1739" s="21"/>
      <c r="C1739" s="46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</row>
    <row r="1740" spans="2:18" ht="39.75">
      <c r="B1740" s="26"/>
      <c r="C1740" s="13"/>
      <c r="D1740" s="28"/>
      <c r="E1740" s="28"/>
      <c r="F1740" s="28"/>
      <c r="G1740" s="28"/>
      <c r="H1740" s="28"/>
      <c r="I1740" s="28"/>
      <c r="J1740" s="28"/>
      <c r="K1740" s="28"/>
      <c r="L1740" s="28"/>
      <c r="M1740" s="28"/>
      <c r="N1740" s="28"/>
      <c r="O1740" s="28"/>
      <c r="P1740" s="28"/>
      <c r="Q1740" s="28"/>
      <c r="R1740" s="28"/>
    </row>
    <row r="1741" spans="2:18" ht="58.5">
      <c r="B1741" s="30">
        <f t="shared" ref="B1741" si="195">B1737+1</f>
        <v>435</v>
      </c>
      <c r="C1741" s="13"/>
      <c r="D1741" s="31"/>
      <c r="E1741" s="31"/>
      <c r="F1741" s="31"/>
      <c r="G1741" s="31"/>
      <c r="H1741" s="31"/>
      <c r="I1741" s="31"/>
      <c r="J1741" s="31"/>
      <c r="K1741" s="31"/>
      <c r="L1741" s="31"/>
      <c r="M1741" s="31"/>
      <c r="N1741" s="31"/>
      <c r="O1741" s="31"/>
      <c r="P1741" s="31"/>
      <c r="Q1741" s="31"/>
      <c r="R1741" s="31"/>
    </row>
    <row r="1742" spans="2:18">
      <c r="B1742" s="34"/>
      <c r="C1742" s="13"/>
      <c r="D1742" s="36"/>
      <c r="E1742" s="36"/>
      <c r="F1742" s="36"/>
      <c r="G1742" s="36"/>
      <c r="H1742" s="36"/>
      <c r="I1742" s="36"/>
      <c r="J1742" s="36"/>
      <c r="K1742" s="36"/>
      <c r="L1742" s="36"/>
      <c r="M1742" s="36"/>
      <c r="N1742" s="36"/>
      <c r="O1742" s="36"/>
      <c r="P1742" s="36"/>
      <c r="Q1742" s="36"/>
      <c r="R1742" s="36"/>
    </row>
    <row r="1743" spans="2:18">
      <c r="B1743" s="21"/>
      <c r="C1743" s="46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</row>
    <row r="1744" spans="2:18" ht="39.75">
      <c r="B1744" s="26"/>
      <c r="C1744" s="13"/>
      <c r="D1744" s="28"/>
      <c r="E1744" s="28"/>
      <c r="F1744" s="28"/>
      <c r="G1744" s="28"/>
      <c r="H1744" s="28"/>
      <c r="I1744" s="28"/>
      <c r="J1744" s="28"/>
      <c r="K1744" s="28"/>
      <c r="L1744" s="28"/>
      <c r="M1744" s="28"/>
      <c r="N1744" s="28"/>
      <c r="O1744" s="28"/>
      <c r="P1744" s="28"/>
      <c r="Q1744" s="28"/>
      <c r="R1744" s="28"/>
    </row>
    <row r="1745" spans="2:18" ht="58.5">
      <c r="B1745" s="30">
        <f t="shared" ref="B1745" si="196">B1741+1</f>
        <v>436</v>
      </c>
      <c r="C1745" s="13"/>
      <c r="D1745" s="31"/>
      <c r="E1745" s="31"/>
      <c r="F1745" s="31"/>
      <c r="G1745" s="31"/>
      <c r="H1745" s="31"/>
      <c r="I1745" s="31"/>
      <c r="J1745" s="31"/>
      <c r="K1745" s="31"/>
      <c r="L1745" s="31"/>
      <c r="M1745" s="31"/>
      <c r="N1745" s="31"/>
      <c r="O1745" s="31"/>
      <c r="P1745" s="31"/>
      <c r="Q1745" s="31"/>
      <c r="R1745" s="31"/>
    </row>
    <row r="1746" spans="2:18">
      <c r="B1746" s="34"/>
      <c r="C1746" s="13"/>
      <c r="D1746" s="36"/>
      <c r="E1746" s="36"/>
      <c r="F1746" s="36"/>
      <c r="G1746" s="36"/>
      <c r="H1746" s="36"/>
      <c r="I1746" s="36"/>
      <c r="J1746" s="36"/>
      <c r="K1746" s="36"/>
      <c r="L1746" s="36"/>
      <c r="M1746" s="36"/>
      <c r="N1746" s="36"/>
      <c r="O1746" s="36"/>
      <c r="P1746" s="36"/>
      <c r="Q1746" s="36"/>
      <c r="R1746" s="36"/>
    </row>
    <row r="1747" spans="2:18">
      <c r="B1747" s="21"/>
      <c r="C1747" s="46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</row>
    <row r="1748" spans="2:18" ht="39.75">
      <c r="B1748" s="26"/>
      <c r="C1748" s="13"/>
      <c r="D1748" s="28"/>
      <c r="E1748" s="28"/>
      <c r="F1748" s="28"/>
      <c r="G1748" s="28"/>
      <c r="H1748" s="28"/>
      <c r="I1748" s="28"/>
      <c r="J1748" s="28"/>
      <c r="K1748" s="28"/>
      <c r="L1748" s="28"/>
      <c r="M1748" s="28"/>
      <c r="N1748" s="28"/>
      <c r="O1748" s="28"/>
      <c r="P1748" s="28"/>
      <c r="Q1748" s="28"/>
      <c r="R1748" s="28"/>
    </row>
    <row r="1749" spans="2:18" ht="58.5">
      <c r="B1749" s="30">
        <f t="shared" ref="B1749" si="197">B1745+1</f>
        <v>437</v>
      </c>
      <c r="C1749" s="13"/>
      <c r="D1749" s="31"/>
      <c r="E1749" s="31"/>
      <c r="F1749" s="31"/>
      <c r="G1749" s="31"/>
      <c r="H1749" s="31"/>
      <c r="I1749" s="31"/>
      <c r="J1749" s="31"/>
      <c r="K1749" s="31"/>
      <c r="L1749" s="31"/>
      <c r="M1749" s="31"/>
      <c r="N1749" s="31"/>
      <c r="O1749" s="31"/>
      <c r="P1749" s="31"/>
      <c r="Q1749" s="31"/>
      <c r="R1749" s="31"/>
    </row>
    <row r="1750" spans="2:18">
      <c r="B1750" s="34"/>
      <c r="C1750" s="13"/>
      <c r="D1750" s="36"/>
      <c r="E1750" s="36"/>
      <c r="F1750" s="36"/>
      <c r="G1750" s="36"/>
      <c r="H1750" s="36"/>
      <c r="I1750" s="36"/>
      <c r="J1750" s="36"/>
      <c r="K1750" s="36"/>
      <c r="L1750" s="36"/>
      <c r="M1750" s="36"/>
      <c r="N1750" s="36"/>
      <c r="O1750" s="36"/>
      <c r="P1750" s="36"/>
      <c r="Q1750" s="36"/>
      <c r="R1750" s="36"/>
    </row>
    <row r="1751" spans="2:18">
      <c r="B1751" s="21"/>
      <c r="C1751" s="46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</row>
    <row r="1752" spans="2:18" ht="39.75">
      <c r="B1752" s="26"/>
      <c r="C1752" s="13"/>
      <c r="D1752" s="28"/>
      <c r="E1752" s="28"/>
      <c r="F1752" s="28"/>
      <c r="G1752" s="28"/>
      <c r="H1752" s="28"/>
      <c r="I1752" s="28"/>
      <c r="J1752" s="28"/>
      <c r="K1752" s="28"/>
      <c r="L1752" s="28"/>
      <c r="M1752" s="28"/>
      <c r="N1752" s="28"/>
      <c r="O1752" s="28"/>
      <c r="P1752" s="28"/>
      <c r="Q1752" s="28"/>
      <c r="R1752" s="28"/>
    </row>
    <row r="1753" spans="2:18" ht="58.5">
      <c r="B1753" s="30">
        <f t="shared" ref="B1753" si="198">B1749+1</f>
        <v>438</v>
      </c>
      <c r="C1753" s="13"/>
      <c r="D1753" s="31"/>
      <c r="E1753" s="31"/>
      <c r="F1753" s="31"/>
      <c r="G1753" s="31"/>
      <c r="H1753" s="31"/>
      <c r="I1753" s="31"/>
      <c r="J1753" s="31"/>
      <c r="K1753" s="31"/>
      <c r="L1753" s="31"/>
      <c r="M1753" s="31"/>
      <c r="N1753" s="31"/>
      <c r="O1753" s="31"/>
      <c r="P1753" s="31"/>
      <c r="Q1753" s="31"/>
      <c r="R1753" s="31"/>
    </row>
    <row r="1754" spans="2:18">
      <c r="B1754" s="34"/>
      <c r="C1754" s="13"/>
      <c r="D1754" s="36"/>
      <c r="E1754" s="36"/>
      <c r="F1754" s="36"/>
      <c r="G1754" s="36"/>
      <c r="H1754" s="36"/>
      <c r="I1754" s="36"/>
      <c r="J1754" s="36"/>
      <c r="K1754" s="36"/>
      <c r="L1754" s="36"/>
      <c r="M1754" s="36"/>
      <c r="N1754" s="36"/>
      <c r="O1754" s="36"/>
      <c r="P1754" s="36"/>
      <c r="Q1754" s="36"/>
      <c r="R1754" s="36"/>
    </row>
    <row r="1755" spans="2:18">
      <c r="B1755" s="21"/>
      <c r="C1755" s="46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</row>
    <row r="1756" spans="2:18" ht="39.75">
      <c r="B1756" s="26"/>
      <c r="C1756" s="13"/>
      <c r="D1756" s="28"/>
      <c r="E1756" s="28"/>
      <c r="F1756" s="28"/>
      <c r="G1756" s="28"/>
      <c r="H1756" s="28"/>
      <c r="I1756" s="28"/>
      <c r="J1756" s="28"/>
      <c r="K1756" s="28"/>
      <c r="L1756" s="28"/>
      <c r="M1756" s="28"/>
      <c r="N1756" s="28"/>
      <c r="O1756" s="28"/>
      <c r="P1756" s="28"/>
      <c r="Q1756" s="28"/>
      <c r="R1756" s="28"/>
    </row>
    <row r="1757" spans="2:18" ht="58.5">
      <c r="B1757" s="30">
        <f t="shared" ref="B1757" si="199">B1753+1</f>
        <v>439</v>
      </c>
      <c r="C1757" s="13"/>
      <c r="D1757" s="31"/>
      <c r="E1757" s="31"/>
      <c r="F1757" s="31"/>
      <c r="G1757" s="31"/>
      <c r="H1757" s="31"/>
      <c r="I1757" s="31"/>
      <c r="J1757" s="31"/>
      <c r="K1757" s="31"/>
      <c r="L1757" s="31"/>
      <c r="M1757" s="31"/>
      <c r="N1757" s="31"/>
      <c r="O1757" s="31"/>
      <c r="P1757" s="31"/>
      <c r="Q1757" s="31"/>
      <c r="R1757" s="31"/>
    </row>
    <row r="1758" spans="2:18">
      <c r="B1758" s="34"/>
      <c r="C1758" s="13"/>
      <c r="D1758" s="36"/>
      <c r="E1758" s="36"/>
      <c r="F1758" s="36"/>
      <c r="G1758" s="36"/>
      <c r="H1758" s="36"/>
      <c r="I1758" s="36"/>
      <c r="J1758" s="36"/>
      <c r="K1758" s="36"/>
      <c r="L1758" s="36"/>
      <c r="M1758" s="36"/>
      <c r="N1758" s="36"/>
      <c r="O1758" s="36"/>
      <c r="P1758" s="36"/>
      <c r="Q1758" s="36"/>
      <c r="R1758" s="36"/>
    </row>
    <row r="1759" spans="2:18">
      <c r="B1759" s="21"/>
      <c r="C1759" s="46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</row>
    <row r="1760" spans="2:18" ht="39.75">
      <c r="B1760" s="26"/>
      <c r="C1760" s="13"/>
      <c r="D1760" s="28"/>
      <c r="E1760" s="28"/>
      <c r="F1760" s="28"/>
      <c r="G1760" s="28"/>
      <c r="H1760" s="28"/>
      <c r="I1760" s="28"/>
      <c r="J1760" s="28"/>
      <c r="K1760" s="28"/>
      <c r="L1760" s="28"/>
      <c r="M1760" s="28"/>
      <c r="N1760" s="28"/>
      <c r="O1760" s="28"/>
      <c r="P1760" s="28"/>
      <c r="Q1760" s="28"/>
      <c r="R1760" s="28"/>
    </row>
    <row r="1761" spans="2:18" ht="58.5">
      <c r="B1761" s="30">
        <f t="shared" ref="B1761" si="200">B1757+1</f>
        <v>440</v>
      </c>
      <c r="C1761" s="13"/>
      <c r="D1761" s="31"/>
      <c r="E1761" s="31"/>
      <c r="F1761" s="31"/>
      <c r="G1761" s="31"/>
      <c r="H1761" s="31"/>
      <c r="I1761" s="31"/>
      <c r="J1761" s="31"/>
      <c r="K1761" s="31"/>
      <c r="L1761" s="31"/>
      <c r="M1761" s="31"/>
      <c r="N1761" s="31"/>
      <c r="O1761" s="31"/>
      <c r="P1761" s="31"/>
      <c r="Q1761" s="31"/>
      <c r="R1761" s="31"/>
    </row>
    <row r="1762" spans="2:18">
      <c r="B1762" s="34"/>
      <c r="C1762" s="13"/>
      <c r="D1762" s="36"/>
      <c r="E1762" s="36"/>
      <c r="F1762" s="36"/>
      <c r="G1762" s="36"/>
      <c r="H1762" s="36"/>
      <c r="I1762" s="36"/>
      <c r="J1762" s="36"/>
      <c r="K1762" s="36"/>
      <c r="L1762" s="36"/>
      <c r="M1762" s="36"/>
      <c r="N1762" s="36"/>
      <c r="O1762" s="36"/>
      <c r="P1762" s="36"/>
      <c r="Q1762" s="36"/>
      <c r="R1762" s="36"/>
    </row>
    <row r="1763" spans="2:18">
      <c r="B1763" s="21"/>
      <c r="C1763" s="46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</row>
    <row r="1764" spans="2:18" ht="39.75">
      <c r="B1764" s="26"/>
      <c r="C1764" s="13"/>
      <c r="D1764" s="28"/>
      <c r="E1764" s="28"/>
      <c r="F1764" s="28"/>
      <c r="G1764" s="28"/>
      <c r="H1764" s="28"/>
      <c r="I1764" s="28"/>
      <c r="J1764" s="28"/>
      <c r="K1764" s="28"/>
      <c r="L1764" s="28"/>
      <c r="M1764" s="28"/>
      <c r="N1764" s="28"/>
      <c r="O1764" s="28"/>
      <c r="P1764" s="28"/>
      <c r="Q1764" s="28"/>
      <c r="R1764" s="28"/>
    </row>
    <row r="1765" spans="2:18" ht="58.5">
      <c r="B1765" s="30">
        <f t="shared" ref="B1765" si="201">B1761+1</f>
        <v>441</v>
      </c>
      <c r="C1765" s="13"/>
      <c r="D1765" s="31"/>
      <c r="E1765" s="31"/>
      <c r="F1765" s="31"/>
      <c r="G1765" s="31"/>
      <c r="H1765" s="31"/>
      <c r="I1765" s="31"/>
      <c r="J1765" s="31"/>
      <c r="K1765" s="31"/>
      <c r="L1765" s="31"/>
      <c r="M1765" s="31"/>
      <c r="N1765" s="31"/>
      <c r="O1765" s="31"/>
      <c r="P1765" s="31"/>
      <c r="Q1765" s="31"/>
      <c r="R1765" s="31"/>
    </row>
    <row r="1766" spans="2:18">
      <c r="B1766" s="34"/>
      <c r="C1766" s="13"/>
      <c r="D1766" s="36"/>
      <c r="E1766" s="36"/>
      <c r="F1766" s="36"/>
      <c r="G1766" s="36"/>
      <c r="H1766" s="36"/>
      <c r="I1766" s="36"/>
      <c r="J1766" s="36"/>
      <c r="K1766" s="36"/>
      <c r="L1766" s="36"/>
      <c r="M1766" s="36"/>
      <c r="N1766" s="36"/>
      <c r="O1766" s="36"/>
      <c r="P1766" s="36"/>
      <c r="Q1766" s="36"/>
      <c r="R1766" s="36"/>
    </row>
    <row r="1767" spans="2:18">
      <c r="B1767" s="21"/>
      <c r="C1767" s="46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</row>
    <row r="1768" spans="2:18" ht="39.75">
      <c r="B1768" s="26"/>
      <c r="C1768" s="13"/>
      <c r="D1768" s="28"/>
      <c r="E1768" s="28"/>
      <c r="F1768" s="28"/>
      <c r="G1768" s="28"/>
      <c r="H1768" s="28"/>
      <c r="I1768" s="28"/>
      <c r="J1768" s="28"/>
      <c r="K1768" s="28"/>
      <c r="L1768" s="28"/>
      <c r="M1768" s="28"/>
      <c r="N1768" s="28"/>
      <c r="O1768" s="28"/>
      <c r="P1768" s="28"/>
      <c r="Q1768" s="28"/>
      <c r="R1768" s="28"/>
    </row>
    <row r="1769" spans="2:18" ht="58.5">
      <c r="B1769" s="30">
        <f t="shared" ref="B1769" si="202">B1765+1</f>
        <v>442</v>
      </c>
      <c r="C1769" s="13"/>
      <c r="D1769" s="31"/>
      <c r="E1769" s="31"/>
      <c r="F1769" s="31"/>
      <c r="G1769" s="31"/>
      <c r="H1769" s="31"/>
      <c r="I1769" s="31"/>
      <c r="J1769" s="31"/>
      <c r="K1769" s="31"/>
      <c r="L1769" s="31"/>
      <c r="M1769" s="31"/>
      <c r="N1769" s="31"/>
      <c r="O1769" s="31"/>
      <c r="P1769" s="31"/>
      <c r="Q1769" s="31"/>
      <c r="R1769" s="31"/>
    </row>
    <row r="1770" spans="2:18">
      <c r="B1770" s="34"/>
      <c r="C1770" s="13"/>
      <c r="D1770" s="36"/>
      <c r="E1770" s="36"/>
      <c r="F1770" s="36"/>
      <c r="G1770" s="36"/>
      <c r="H1770" s="36"/>
      <c r="I1770" s="36"/>
      <c r="J1770" s="36"/>
      <c r="K1770" s="36"/>
      <c r="L1770" s="36"/>
      <c r="M1770" s="36"/>
      <c r="N1770" s="36"/>
      <c r="O1770" s="36"/>
      <c r="P1770" s="36"/>
      <c r="Q1770" s="36"/>
      <c r="R1770" s="36"/>
    </row>
    <row r="1771" spans="2:18">
      <c r="B1771" s="21"/>
      <c r="C1771" s="46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</row>
    <row r="1772" spans="2:18" ht="39.75">
      <c r="B1772" s="26"/>
      <c r="C1772" s="13"/>
      <c r="D1772" s="28"/>
      <c r="E1772" s="28"/>
      <c r="F1772" s="28"/>
      <c r="G1772" s="28"/>
      <c r="H1772" s="28"/>
      <c r="I1772" s="28"/>
      <c r="J1772" s="28"/>
      <c r="K1772" s="28"/>
      <c r="L1772" s="28"/>
      <c r="M1772" s="28"/>
      <c r="N1772" s="28"/>
      <c r="O1772" s="28"/>
      <c r="P1772" s="28"/>
      <c r="Q1772" s="28"/>
      <c r="R1772" s="28"/>
    </row>
    <row r="1773" spans="2:18" ht="58.5">
      <c r="B1773" s="30">
        <f t="shared" ref="B1773" si="203">B1769+1</f>
        <v>443</v>
      </c>
      <c r="C1773" s="13"/>
      <c r="D1773" s="31"/>
      <c r="E1773" s="31"/>
      <c r="F1773" s="31"/>
      <c r="G1773" s="31"/>
      <c r="H1773" s="31"/>
      <c r="I1773" s="31"/>
      <c r="J1773" s="31"/>
      <c r="K1773" s="31"/>
      <c r="L1773" s="31"/>
      <c r="M1773" s="31"/>
      <c r="N1773" s="31"/>
      <c r="O1773" s="31"/>
      <c r="P1773" s="31"/>
      <c r="Q1773" s="31"/>
      <c r="R1773" s="31"/>
    </row>
    <row r="1774" spans="2:18">
      <c r="B1774" s="34"/>
      <c r="C1774" s="13"/>
      <c r="D1774" s="36"/>
      <c r="E1774" s="36"/>
      <c r="F1774" s="36"/>
      <c r="G1774" s="36"/>
      <c r="H1774" s="36"/>
      <c r="I1774" s="36"/>
      <c r="J1774" s="36"/>
      <c r="K1774" s="36"/>
      <c r="L1774" s="36"/>
      <c r="M1774" s="36"/>
      <c r="N1774" s="36"/>
      <c r="O1774" s="36"/>
      <c r="P1774" s="36"/>
      <c r="Q1774" s="36"/>
      <c r="R1774" s="36"/>
    </row>
    <row r="1775" spans="2:18">
      <c r="B1775" s="21"/>
      <c r="C1775" s="46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</row>
    <row r="1776" spans="2:18" ht="39.75">
      <c r="B1776" s="26"/>
      <c r="C1776" s="13"/>
      <c r="D1776" s="28"/>
      <c r="E1776" s="28"/>
      <c r="F1776" s="28"/>
      <c r="G1776" s="28"/>
      <c r="H1776" s="28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</row>
    <row r="1777" spans="2:18" ht="58.5">
      <c r="B1777" s="30">
        <f t="shared" ref="B1777" si="204">B1773+1</f>
        <v>444</v>
      </c>
      <c r="C1777" s="13"/>
      <c r="D1777" s="31"/>
      <c r="E1777" s="31"/>
      <c r="F1777" s="31"/>
      <c r="G1777" s="31"/>
      <c r="H1777" s="31"/>
      <c r="I1777" s="31"/>
      <c r="J1777" s="31"/>
      <c r="K1777" s="31"/>
      <c r="L1777" s="31"/>
      <c r="M1777" s="31"/>
      <c r="N1777" s="31"/>
      <c r="O1777" s="31"/>
      <c r="P1777" s="31"/>
      <c r="Q1777" s="31"/>
      <c r="R1777" s="31"/>
    </row>
    <row r="1778" spans="2:18">
      <c r="B1778" s="34"/>
      <c r="C1778" s="13"/>
      <c r="D1778" s="36"/>
      <c r="E1778" s="36"/>
      <c r="F1778" s="36"/>
      <c r="G1778" s="36"/>
      <c r="H1778" s="36"/>
      <c r="I1778" s="36"/>
      <c r="J1778" s="36"/>
      <c r="K1778" s="36"/>
      <c r="L1778" s="36"/>
      <c r="M1778" s="36"/>
      <c r="N1778" s="36"/>
      <c r="O1778" s="36"/>
      <c r="P1778" s="36"/>
      <c r="Q1778" s="36"/>
      <c r="R1778" s="36"/>
    </row>
    <row r="1779" spans="2:18">
      <c r="B1779" s="21"/>
      <c r="C1779" s="46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</row>
    <row r="1780" spans="2:18" ht="39.75">
      <c r="B1780" s="26"/>
      <c r="C1780" s="13"/>
      <c r="D1780" s="28"/>
      <c r="E1780" s="28"/>
      <c r="F1780" s="28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</row>
    <row r="1781" spans="2:18" ht="58.5">
      <c r="B1781" s="30">
        <f t="shared" ref="B1781" si="205">B1777+1</f>
        <v>445</v>
      </c>
      <c r="C1781" s="13"/>
      <c r="D1781" s="31"/>
      <c r="E1781" s="31"/>
      <c r="F1781" s="31"/>
      <c r="G1781" s="31"/>
      <c r="H1781" s="31"/>
      <c r="I1781" s="31"/>
      <c r="J1781" s="31"/>
      <c r="K1781" s="31"/>
      <c r="L1781" s="31"/>
      <c r="M1781" s="31"/>
      <c r="N1781" s="31"/>
      <c r="O1781" s="31"/>
      <c r="P1781" s="31"/>
      <c r="Q1781" s="31"/>
      <c r="R1781" s="31"/>
    </row>
    <row r="1782" spans="2:18">
      <c r="B1782" s="34"/>
      <c r="C1782" s="13"/>
      <c r="D1782" s="36"/>
      <c r="E1782" s="36"/>
      <c r="F1782" s="36"/>
      <c r="G1782" s="36"/>
      <c r="H1782" s="36"/>
      <c r="I1782" s="36"/>
      <c r="J1782" s="36"/>
      <c r="K1782" s="36"/>
      <c r="L1782" s="36"/>
      <c r="M1782" s="36"/>
      <c r="N1782" s="36"/>
      <c r="O1782" s="36"/>
      <c r="P1782" s="36"/>
      <c r="Q1782" s="36"/>
      <c r="R1782" s="36"/>
    </row>
    <row r="1783" spans="2:18">
      <c r="B1783" s="21"/>
      <c r="C1783" s="46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</row>
    <row r="1784" spans="2:18" ht="39.75">
      <c r="B1784" s="26"/>
      <c r="C1784" s="13"/>
      <c r="D1784" s="28"/>
      <c r="E1784" s="28"/>
      <c r="F1784" s="28"/>
      <c r="G1784" s="28"/>
      <c r="H1784" s="28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</row>
    <row r="1785" spans="2:18" ht="58.5">
      <c r="B1785" s="30">
        <f t="shared" ref="B1785" si="206">B1781+1</f>
        <v>446</v>
      </c>
      <c r="C1785" s="13"/>
      <c r="D1785" s="31"/>
      <c r="E1785" s="31"/>
      <c r="F1785" s="31"/>
      <c r="G1785" s="31"/>
      <c r="H1785" s="31"/>
      <c r="I1785" s="31"/>
      <c r="J1785" s="31"/>
      <c r="K1785" s="31"/>
      <c r="L1785" s="31"/>
      <c r="M1785" s="31"/>
      <c r="N1785" s="31"/>
      <c r="O1785" s="31"/>
      <c r="P1785" s="31"/>
      <c r="Q1785" s="31"/>
      <c r="R1785" s="31"/>
    </row>
    <row r="1786" spans="2:18">
      <c r="B1786" s="34"/>
      <c r="C1786" s="13"/>
      <c r="D1786" s="36"/>
      <c r="E1786" s="36"/>
      <c r="F1786" s="36"/>
      <c r="G1786" s="36"/>
      <c r="H1786" s="36"/>
      <c r="I1786" s="36"/>
      <c r="J1786" s="36"/>
      <c r="K1786" s="36"/>
      <c r="L1786" s="36"/>
      <c r="M1786" s="36"/>
      <c r="N1786" s="36"/>
      <c r="O1786" s="36"/>
      <c r="P1786" s="36"/>
      <c r="Q1786" s="36"/>
      <c r="R1786" s="36"/>
    </row>
    <row r="1787" spans="2:18">
      <c r="B1787" s="21"/>
      <c r="C1787" s="46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</row>
    <row r="1788" spans="2:18" ht="39.75">
      <c r="B1788" s="26"/>
      <c r="C1788" s="13"/>
      <c r="D1788" s="28"/>
      <c r="E1788" s="28"/>
      <c r="F1788" s="28"/>
      <c r="G1788" s="28"/>
      <c r="H1788" s="28"/>
      <c r="I1788" s="28"/>
      <c r="J1788" s="28"/>
      <c r="K1788" s="28"/>
      <c r="L1788" s="28"/>
      <c r="M1788" s="28"/>
      <c r="N1788" s="28"/>
      <c r="O1788" s="28"/>
      <c r="P1788" s="28"/>
      <c r="Q1788" s="28"/>
      <c r="R1788" s="28"/>
    </row>
    <row r="1789" spans="2:18" ht="58.5">
      <c r="B1789" s="30">
        <f t="shared" ref="B1789" si="207">B1785+1</f>
        <v>447</v>
      </c>
      <c r="C1789" s="13"/>
      <c r="D1789" s="31"/>
      <c r="E1789" s="31"/>
      <c r="F1789" s="31"/>
      <c r="G1789" s="31"/>
      <c r="H1789" s="31"/>
      <c r="I1789" s="31"/>
      <c r="J1789" s="31"/>
      <c r="K1789" s="31"/>
      <c r="L1789" s="31"/>
      <c r="M1789" s="31"/>
      <c r="N1789" s="31"/>
      <c r="O1789" s="31"/>
      <c r="P1789" s="31"/>
      <c r="Q1789" s="31"/>
      <c r="R1789" s="31"/>
    </row>
    <row r="1790" spans="2:18">
      <c r="B1790" s="34"/>
      <c r="C1790" s="13"/>
      <c r="D1790" s="36"/>
      <c r="E1790" s="36"/>
      <c r="F1790" s="36"/>
      <c r="G1790" s="36"/>
      <c r="H1790" s="36"/>
      <c r="I1790" s="36"/>
      <c r="J1790" s="36"/>
      <c r="K1790" s="36"/>
      <c r="L1790" s="36"/>
      <c r="M1790" s="36"/>
      <c r="N1790" s="36"/>
      <c r="O1790" s="36"/>
      <c r="P1790" s="36"/>
      <c r="Q1790" s="36"/>
      <c r="R1790" s="36"/>
    </row>
    <row r="1791" spans="2:18">
      <c r="B1791" s="21"/>
      <c r="C1791" s="46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</row>
    <row r="1792" spans="2:18" ht="39.75">
      <c r="B1792" s="26"/>
      <c r="C1792" s="13"/>
      <c r="D1792" s="28"/>
      <c r="E1792" s="28"/>
      <c r="F1792" s="28"/>
      <c r="G1792" s="28"/>
      <c r="H1792" s="28"/>
      <c r="I1792" s="28"/>
      <c r="J1792" s="28"/>
      <c r="K1792" s="28"/>
      <c r="L1792" s="28"/>
      <c r="M1792" s="28"/>
      <c r="N1792" s="28"/>
      <c r="O1792" s="28"/>
      <c r="P1792" s="28"/>
      <c r="Q1792" s="28"/>
      <c r="R1792" s="28"/>
    </row>
    <row r="1793" spans="2:18" ht="58.5">
      <c r="B1793" s="30">
        <f t="shared" ref="B1793" si="208">B1789+1</f>
        <v>448</v>
      </c>
      <c r="C1793" s="13"/>
      <c r="D1793" s="31"/>
      <c r="E1793" s="31"/>
      <c r="F1793" s="31"/>
      <c r="G1793" s="31"/>
      <c r="H1793" s="31"/>
      <c r="I1793" s="31"/>
      <c r="J1793" s="31"/>
      <c r="K1793" s="31"/>
      <c r="L1793" s="31"/>
      <c r="M1793" s="31"/>
      <c r="N1793" s="31"/>
      <c r="O1793" s="31"/>
      <c r="P1793" s="31"/>
      <c r="Q1793" s="31"/>
      <c r="R1793" s="31"/>
    </row>
    <row r="1794" spans="2:18">
      <c r="B1794" s="34"/>
      <c r="C1794" s="13"/>
      <c r="D1794" s="36"/>
      <c r="E1794" s="36"/>
      <c r="F1794" s="36"/>
      <c r="G1794" s="36"/>
      <c r="H1794" s="36"/>
      <c r="I1794" s="36"/>
      <c r="J1794" s="36"/>
      <c r="K1794" s="36"/>
      <c r="L1794" s="36"/>
      <c r="M1794" s="36"/>
      <c r="N1794" s="36"/>
      <c r="O1794" s="36"/>
      <c r="P1794" s="36"/>
      <c r="Q1794" s="36"/>
      <c r="R1794" s="36"/>
    </row>
    <row r="1795" spans="2:18">
      <c r="B1795" s="21"/>
      <c r="C1795" s="46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</row>
    <row r="1796" spans="2:18" ht="39.75">
      <c r="B1796" s="26"/>
      <c r="C1796" s="13"/>
      <c r="D1796" s="28"/>
      <c r="E1796" s="28"/>
      <c r="F1796" s="28"/>
      <c r="G1796" s="28"/>
      <c r="H1796" s="28"/>
      <c r="I1796" s="28"/>
      <c r="J1796" s="28"/>
      <c r="K1796" s="28"/>
      <c r="L1796" s="28"/>
      <c r="M1796" s="28"/>
      <c r="N1796" s="28"/>
      <c r="O1796" s="28"/>
      <c r="P1796" s="28"/>
      <c r="Q1796" s="28"/>
      <c r="R1796" s="28"/>
    </row>
    <row r="1797" spans="2:18" ht="58.5">
      <c r="B1797" s="30">
        <f t="shared" ref="B1797" si="209">B1793+1</f>
        <v>449</v>
      </c>
      <c r="C1797" s="13"/>
      <c r="D1797" s="31"/>
      <c r="E1797" s="31"/>
      <c r="F1797" s="31"/>
      <c r="G1797" s="31"/>
      <c r="H1797" s="31"/>
      <c r="I1797" s="31"/>
      <c r="J1797" s="31"/>
      <c r="K1797" s="31"/>
      <c r="L1797" s="31"/>
      <c r="M1797" s="31"/>
      <c r="N1797" s="31"/>
      <c r="O1797" s="31"/>
      <c r="P1797" s="31"/>
      <c r="Q1797" s="31"/>
      <c r="R1797" s="31"/>
    </row>
    <row r="1798" spans="2:18">
      <c r="B1798" s="34"/>
      <c r="C1798" s="13"/>
      <c r="D1798" s="36"/>
      <c r="E1798" s="36"/>
      <c r="F1798" s="36"/>
      <c r="G1798" s="36"/>
      <c r="H1798" s="36"/>
      <c r="I1798" s="36"/>
      <c r="J1798" s="36"/>
      <c r="K1798" s="36"/>
      <c r="L1798" s="36"/>
      <c r="M1798" s="36"/>
      <c r="N1798" s="36"/>
      <c r="O1798" s="36"/>
      <c r="P1798" s="36"/>
      <c r="Q1798" s="36"/>
      <c r="R1798" s="36"/>
    </row>
    <row r="1799" spans="2:18">
      <c r="B1799" s="21"/>
      <c r="C1799" s="46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</row>
    <row r="1800" spans="2:18" ht="39.75">
      <c r="B1800" s="26"/>
      <c r="C1800" s="13"/>
      <c r="D1800" s="28"/>
      <c r="E1800" s="28"/>
      <c r="F1800" s="28"/>
      <c r="G1800" s="28"/>
      <c r="H1800" s="28"/>
      <c r="I1800" s="28"/>
      <c r="J1800" s="28"/>
      <c r="K1800" s="28"/>
      <c r="L1800" s="28"/>
      <c r="M1800" s="28"/>
      <c r="N1800" s="28"/>
      <c r="O1800" s="28"/>
      <c r="P1800" s="28"/>
      <c r="Q1800" s="28"/>
      <c r="R1800" s="28"/>
    </row>
    <row r="1801" spans="2:18" ht="58.5">
      <c r="B1801" s="30">
        <f t="shared" ref="B1801" si="210">B1797+1</f>
        <v>450</v>
      </c>
      <c r="C1801" s="13"/>
      <c r="D1801" s="31"/>
      <c r="E1801" s="31"/>
      <c r="F1801" s="31"/>
      <c r="G1801" s="31"/>
      <c r="H1801" s="31"/>
      <c r="I1801" s="31"/>
      <c r="J1801" s="31"/>
      <c r="K1801" s="31"/>
      <c r="L1801" s="31"/>
      <c r="M1801" s="31"/>
      <c r="N1801" s="31"/>
      <c r="O1801" s="31"/>
      <c r="P1801" s="31"/>
      <c r="Q1801" s="31"/>
      <c r="R1801" s="31"/>
    </row>
    <row r="1802" spans="2:18">
      <c r="B1802" s="34"/>
      <c r="C1802" s="13"/>
      <c r="D1802" s="36"/>
      <c r="E1802" s="36"/>
      <c r="F1802" s="36"/>
      <c r="G1802" s="36"/>
      <c r="H1802" s="36"/>
      <c r="I1802" s="36"/>
      <c r="J1802" s="36"/>
      <c r="K1802" s="36"/>
      <c r="L1802" s="36"/>
      <c r="M1802" s="36"/>
      <c r="N1802" s="36"/>
      <c r="O1802" s="36"/>
      <c r="P1802" s="36"/>
      <c r="Q1802" s="36"/>
      <c r="R1802" s="36"/>
    </row>
    <row r="1803" spans="2:18">
      <c r="B1803" s="21"/>
      <c r="C1803" s="46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</row>
    <row r="1804" spans="2:18" ht="39.75">
      <c r="B1804" s="26"/>
      <c r="C1804" s="13"/>
      <c r="D1804" s="28"/>
      <c r="E1804" s="28"/>
      <c r="F1804" s="28"/>
      <c r="G1804" s="28"/>
      <c r="H1804" s="28"/>
      <c r="I1804" s="28"/>
      <c r="J1804" s="28"/>
      <c r="K1804" s="28"/>
      <c r="L1804" s="28"/>
      <c r="M1804" s="28"/>
      <c r="N1804" s="28"/>
      <c r="O1804" s="28"/>
      <c r="P1804" s="28"/>
      <c r="Q1804" s="28"/>
      <c r="R1804" s="28"/>
    </row>
    <row r="1805" spans="2:18" ht="58.5">
      <c r="B1805" s="30">
        <f>B1801+1</f>
        <v>451</v>
      </c>
      <c r="C1805" s="13"/>
      <c r="D1805" s="31"/>
      <c r="E1805" s="31"/>
      <c r="F1805" s="31"/>
      <c r="G1805" s="31"/>
      <c r="H1805" s="31"/>
      <c r="I1805" s="31"/>
      <c r="J1805" s="31"/>
      <c r="K1805" s="31"/>
      <c r="L1805" s="31"/>
      <c r="M1805" s="31"/>
      <c r="N1805" s="31"/>
      <c r="O1805" s="31"/>
      <c r="P1805" s="31"/>
      <c r="Q1805" s="31"/>
      <c r="R1805" s="31"/>
    </row>
    <row r="1806" spans="2:18">
      <c r="B1806" s="34"/>
      <c r="C1806" s="13"/>
      <c r="D1806" s="36"/>
      <c r="E1806" s="36"/>
      <c r="F1806" s="36"/>
      <c r="G1806" s="36"/>
      <c r="H1806" s="36"/>
      <c r="I1806" s="36"/>
      <c r="J1806" s="36"/>
      <c r="K1806" s="36"/>
      <c r="L1806" s="36"/>
      <c r="M1806" s="36"/>
      <c r="N1806" s="36"/>
      <c r="O1806" s="36"/>
      <c r="P1806" s="36"/>
      <c r="Q1806" s="36"/>
      <c r="R1806" s="36"/>
    </row>
    <row r="1807" spans="2:18">
      <c r="B1807" s="39"/>
      <c r="C1807" s="40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</row>
    <row r="1808" spans="2:18" ht="39.75">
      <c r="B1808" s="26"/>
      <c r="C1808" s="13"/>
      <c r="D1808" s="28"/>
      <c r="E1808" s="28"/>
      <c r="F1808" s="28"/>
      <c r="G1808" s="28"/>
      <c r="H1808" s="28"/>
      <c r="I1808" s="28"/>
      <c r="J1808" s="28"/>
      <c r="K1808" s="28"/>
      <c r="L1808" s="28"/>
      <c r="M1808" s="28"/>
      <c r="N1808" s="28"/>
      <c r="O1808" s="28"/>
      <c r="P1808" s="28"/>
      <c r="Q1808" s="28"/>
      <c r="R1808" s="28"/>
    </row>
    <row r="1809" spans="2:18" ht="58.5">
      <c r="B1809" s="30">
        <f>B1805+1</f>
        <v>452</v>
      </c>
      <c r="C1809" s="13"/>
      <c r="D1809" s="31"/>
      <c r="E1809" s="31"/>
      <c r="F1809" s="31"/>
      <c r="G1809" s="31"/>
      <c r="H1809" s="31"/>
      <c r="I1809" s="31"/>
      <c r="J1809" s="31"/>
      <c r="K1809" s="31"/>
      <c r="L1809" s="31"/>
      <c r="M1809" s="31"/>
      <c r="N1809" s="31"/>
      <c r="O1809" s="31"/>
      <c r="P1809" s="31"/>
      <c r="Q1809" s="31"/>
      <c r="R1809" s="31"/>
    </row>
    <row r="1810" spans="2:18">
      <c r="B1810" s="34"/>
      <c r="C1810" s="13"/>
      <c r="D1810" s="36"/>
      <c r="E1810" s="36"/>
      <c r="F1810" s="36"/>
      <c r="G1810" s="36"/>
      <c r="H1810" s="36"/>
      <c r="I1810" s="36"/>
      <c r="J1810" s="36"/>
      <c r="K1810" s="36"/>
      <c r="L1810" s="36"/>
      <c r="M1810" s="36"/>
      <c r="N1810" s="36"/>
      <c r="O1810" s="36"/>
      <c r="P1810" s="36"/>
      <c r="Q1810" s="36"/>
      <c r="R1810" s="36"/>
    </row>
    <row r="1811" spans="2:18">
      <c r="B1811" s="43"/>
      <c r="C1811" s="4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</row>
    <row r="1812" spans="2:18" ht="39.75">
      <c r="B1812" s="26"/>
      <c r="C1812" s="13"/>
      <c r="D1812" s="28"/>
      <c r="E1812" s="28"/>
      <c r="F1812" s="28"/>
      <c r="G1812" s="28"/>
      <c r="H1812" s="28"/>
      <c r="I1812" s="28"/>
      <c r="J1812" s="28"/>
      <c r="K1812" s="28"/>
      <c r="L1812" s="28"/>
      <c r="M1812" s="28"/>
      <c r="N1812" s="28"/>
      <c r="O1812" s="28"/>
      <c r="P1812" s="28"/>
      <c r="Q1812" s="28"/>
      <c r="R1812" s="28"/>
    </row>
    <row r="1813" spans="2:18" ht="58.5">
      <c r="B1813" s="30">
        <f>B1809+1</f>
        <v>453</v>
      </c>
      <c r="C1813" s="13"/>
      <c r="D1813" s="31"/>
      <c r="E1813" s="31"/>
      <c r="F1813" s="31"/>
      <c r="G1813" s="31"/>
      <c r="H1813" s="31"/>
      <c r="I1813" s="31"/>
      <c r="J1813" s="31"/>
      <c r="K1813" s="31"/>
      <c r="L1813" s="31"/>
      <c r="M1813" s="31"/>
      <c r="N1813" s="31"/>
      <c r="O1813" s="31"/>
      <c r="P1813" s="31"/>
      <c r="Q1813" s="31"/>
      <c r="R1813" s="31"/>
    </row>
    <row r="1814" spans="2:18">
      <c r="B1814" s="34"/>
      <c r="C1814" s="13"/>
      <c r="D1814" s="36"/>
      <c r="E1814" s="36"/>
      <c r="F1814" s="36"/>
      <c r="G1814" s="36"/>
      <c r="H1814" s="36"/>
      <c r="I1814" s="36"/>
      <c r="J1814" s="36"/>
      <c r="K1814" s="36"/>
      <c r="L1814" s="36"/>
      <c r="M1814" s="36"/>
      <c r="N1814" s="36"/>
      <c r="O1814" s="36"/>
      <c r="P1814" s="36"/>
      <c r="Q1814" s="36"/>
      <c r="R1814" s="36"/>
    </row>
    <row r="1815" spans="2:18">
      <c r="B1815" s="21"/>
      <c r="C1815" s="46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</row>
    <row r="1816" spans="2:18" ht="39.75">
      <c r="B1816" s="26"/>
      <c r="C1816" s="13"/>
      <c r="D1816" s="28"/>
      <c r="E1816" s="28"/>
      <c r="F1816" s="28"/>
      <c r="G1816" s="28"/>
      <c r="H1816" s="28"/>
      <c r="I1816" s="28"/>
      <c r="J1816" s="28"/>
      <c r="K1816" s="28"/>
      <c r="L1816" s="28"/>
      <c r="M1816" s="28"/>
      <c r="N1816" s="28"/>
      <c r="O1816" s="28"/>
      <c r="P1816" s="28"/>
      <c r="Q1816" s="28"/>
      <c r="R1816" s="28"/>
    </row>
    <row r="1817" spans="2:18" ht="58.5">
      <c r="B1817" s="30">
        <f>B1813+1</f>
        <v>454</v>
      </c>
      <c r="C1817" s="13"/>
      <c r="D1817" s="31"/>
      <c r="E1817" s="31"/>
      <c r="F1817" s="31"/>
      <c r="G1817" s="31"/>
      <c r="H1817" s="31"/>
      <c r="I1817" s="31"/>
      <c r="J1817" s="31"/>
      <c r="K1817" s="31"/>
      <c r="L1817" s="31"/>
      <c r="M1817" s="31"/>
      <c r="N1817" s="31"/>
      <c r="O1817" s="31"/>
      <c r="P1817" s="31"/>
      <c r="Q1817" s="31"/>
      <c r="R1817" s="31"/>
    </row>
    <row r="1818" spans="2:18">
      <c r="B1818" s="34"/>
      <c r="C1818" s="13"/>
      <c r="D1818" s="36"/>
      <c r="E1818" s="36"/>
      <c r="F1818" s="36"/>
      <c r="G1818" s="36"/>
      <c r="H1818" s="36"/>
      <c r="I1818" s="36"/>
      <c r="J1818" s="36"/>
      <c r="K1818" s="36"/>
      <c r="L1818" s="36"/>
      <c r="M1818" s="36"/>
      <c r="N1818" s="36"/>
      <c r="O1818" s="36"/>
      <c r="P1818" s="36"/>
      <c r="Q1818" s="36"/>
      <c r="R1818" s="36"/>
    </row>
    <row r="1819" spans="2:18">
      <c r="B1819" s="21"/>
      <c r="C1819" s="46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</row>
    <row r="1820" spans="2:18" ht="39.75">
      <c r="B1820" s="26"/>
      <c r="C1820" s="13"/>
      <c r="D1820" s="28"/>
      <c r="E1820" s="28"/>
      <c r="F1820" s="28"/>
      <c r="G1820" s="28"/>
      <c r="H1820" s="28"/>
      <c r="I1820" s="28"/>
      <c r="J1820" s="28"/>
      <c r="K1820" s="28"/>
      <c r="L1820" s="28"/>
      <c r="M1820" s="28"/>
      <c r="N1820" s="28"/>
      <c r="O1820" s="28"/>
      <c r="P1820" s="28"/>
      <c r="Q1820" s="28"/>
      <c r="R1820" s="28"/>
    </row>
    <row r="1821" spans="2:18" ht="58.5">
      <c r="B1821" s="30">
        <f>B1817+1</f>
        <v>455</v>
      </c>
      <c r="C1821" s="13"/>
      <c r="D1821" s="31"/>
      <c r="E1821" s="31"/>
      <c r="F1821" s="31"/>
      <c r="G1821" s="31"/>
      <c r="H1821" s="31"/>
      <c r="I1821" s="31"/>
      <c r="J1821" s="31"/>
      <c r="K1821" s="31"/>
      <c r="L1821" s="31"/>
      <c r="M1821" s="31"/>
      <c r="N1821" s="31"/>
      <c r="O1821" s="31"/>
      <c r="P1821" s="31"/>
      <c r="Q1821" s="31"/>
      <c r="R1821" s="31"/>
    </row>
    <row r="1822" spans="2:18">
      <c r="B1822" s="34"/>
      <c r="C1822" s="13"/>
      <c r="D1822" s="36"/>
      <c r="E1822" s="36"/>
      <c r="F1822" s="36"/>
      <c r="G1822" s="36"/>
      <c r="H1822" s="36"/>
      <c r="I1822" s="36"/>
      <c r="J1822" s="36"/>
      <c r="K1822" s="36"/>
      <c r="L1822" s="36"/>
      <c r="M1822" s="36"/>
      <c r="N1822" s="36"/>
      <c r="O1822" s="36"/>
      <c r="P1822" s="36"/>
      <c r="Q1822" s="36"/>
      <c r="R1822" s="36"/>
    </row>
    <row r="1823" spans="2:18">
      <c r="B1823" s="21"/>
      <c r="C1823" s="46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</row>
    <row r="1824" spans="2:18" ht="39.75">
      <c r="B1824" s="26"/>
      <c r="C1824" s="13"/>
      <c r="D1824" s="28"/>
      <c r="E1824" s="28"/>
      <c r="F1824" s="28"/>
      <c r="G1824" s="28"/>
      <c r="H1824" s="28"/>
      <c r="I1824" s="28"/>
      <c r="J1824" s="28"/>
      <c r="K1824" s="28"/>
      <c r="L1824" s="28"/>
      <c r="M1824" s="28"/>
      <c r="N1824" s="28"/>
      <c r="O1824" s="28"/>
      <c r="P1824" s="28"/>
      <c r="Q1824" s="28"/>
      <c r="R1824" s="28"/>
    </row>
    <row r="1825" spans="2:18" ht="58.5">
      <c r="B1825" s="30">
        <f>B1821+1</f>
        <v>456</v>
      </c>
      <c r="C1825" s="13"/>
      <c r="D1825" s="31"/>
      <c r="E1825" s="31"/>
      <c r="F1825" s="31"/>
      <c r="G1825" s="31"/>
      <c r="H1825" s="31"/>
      <c r="I1825" s="31"/>
      <c r="J1825" s="31"/>
      <c r="K1825" s="31"/>
      <c r="L1825" s="31"/>
      <c r="M1825" s="31"/>
      <c r="N1825" s="31"/>
      <c r="O1825" s="31"/>
      <c r="P1825" s="31"/>
      <c r="Q1825" s="31"/>
      <c r="R1825" s="31"/>
    </row>
    <row r="1826" spans="2:18">
      <c r="B1826" s="34"/>
      <c r="C1826" s="13"/>
      <c r="D1826" s="36"/>
      <c r="E1826" s="36"/>
      <c r="F1826" s="36"/>
      <c r="G1826" s="36"/>
      <c r="H1826" s="36"/>
      <c r="I1826" s="36"/>
      <c r="J1826" s="36"/>
      <c r="K1826" s="36"/>
      <c r="L1826" s="36"/>
      <c r="M1826" s="36"/>
      <c r="N1826" s="36"/>
      <c r="O1826" s="36"/>
      <c r="P1826" s="36"/>
      <c r="Q1826" s="36"/>
      <c r="R1826" s="36"/>
    </row>
    <row r="1827" spans="2:18">
      <c r="B1827" s="21"/>
      <c r="C1827" s="46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</row>
    <row r="1828" spans="2:18" ht="39.75">
      <c r="B1828" s="26"/>
      <c r="C1828" s="13"/>
      <c r="D1828" s="28"/>
      <c r="E1828" s="28"/>
      <c r="F1828" s="28"/>
      <c r="G1828" s="28"/>
      <c r="H1828" s="28"/>
      <c r="I1828" s="28"/>
      <c r="J1828" s="28"/>
      <c r="K1828" s="28"/>
      <c r="L1828" s="28"/>
      <c r="M1828" s="28"/>
      <c r="N1828" s="28"/>
      <c r="O1828" s="28"/>
      <c r="P1828" s="28"/>
      <c r="Q1828" s="28"/>
      <c r="R1828" s="28"/>
    </row>
    <row r="1829" spans="2:18" ht="58.5">
      <c r="B1829" s="30">
        <f>B1825+1</f>
        <v>457</v>
      </c>
      <c r="C1829" s="13"/>
      <c r="D1829" s="31"/>
      <c r="E1829" s="31"/>
      <c r="F1829" s="31"/>
      <c r="G1829" s="31"/>
      <c r="H1829" s="31"/>
      <c r="I1829" s="31"/>
      <c r="J1829" s="31"/>
      <c r="K1829" s="31"/>
      <c r="L1829" s="31"/>
      <c r="M1829" s="31"/>
      <c r="N1829" s="31"/>
      <c r="O1829" s="31"/>
      <c r="P1829" s="31"/>
      <c r="Q1829" s="31"/>
      <c r="R1829" s="31"/>
    </row>
    <row r="1830" spans="2:18">
      <c r="B1830" s="34"/>
      <c r="C1830" s="13"/>
      <c r="D1830" s="36"/>
      <c r="E1830" s="36"/>
      <c r="F1830" s="36"/>
      <c r="G1830" s="36"/>
      <c r="H1830" s="36"/>
      <c r="I1830" s="36"/>
      <c r="J1830" s="36"/>
      <c r="K1830" s="36"/>
      <c r="L1830" s="36"/>
      <c r="M1830" s="36"/>
      <c r="N1830" s="36"/>
      <c r="O1830" s="36"/>
      <c r="P1830" s="36"/>
      <c r="Q1830" s="36"/>
      <c r="R1830" s="36"/>
    </row>
    <row r="1831" spans="2:18">
      <c r="B1831" s="21"/>
      <c r="C1831" s="46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</row>
    <row r="1832" spans="2:18" ht="39.75">
      <c r="B1832" s="26"/>
      <c r="C1832" s="13"/>
      <c r="D1832" s="28"/>
      <c r="E1832" s="28"/>
      <c r="F1832" s="28"/>
      <c r="G1832" s="28"/>
      <c r="H1832" s="28"/>
      <c r="I1832" s="28"/>
      <c r="J1832" s="28"/>
      <c r="K1832" s="28"/>
      <c r="L1832" s="28"/>
      <c r="M1832" s="28"/>
      <c r="N1832" s="28"/>
      <c r="O1832" s="28"/>
      <c r="P1832" s="28"/>
      <c r="Q1832" s="28"/>
      <c r="R1832" s="28"/>
    </row>
    <row r="1833" spans="2:18" ht="58.5">
      <c r="B1833" s="30">
        <f>B1829+1</f>
        <v>458</v>
      </c>
      <c r="C1833" s="13"/>
      <c r="D1833" s="31"/>
      <c r="E1833" s="31"/>
      <c r="F1833" s="31"/>
      <c r="G1833" s="31"/>
      <c r="H1833" s="31"/>
      <c r="I1833" s="31"/>
      <c r="J1833" s="31"/>
      <c r="K1833" s="31"/>
      <c r="L1833" s="31"/>
      <c r="M1833" s="31"/>
      <c r="N1833" s="31"/>
      <c r="O1833" s="31"/>
      <c r="P1833" s="31"/>
      <c r="Q1833" s="31"/>
      <c r="R1833" s="31"/>
    </row>
    <row r="1834" spans="2:18">
      <c r="B1834" s="34"/>
      <c r="C1834" s="13"/>
      <c r="D1834" s="36"/>
      <c r="E1834" s="36"/>
      <c r="F1834" s="36"/>
      <c r="G1834" s="36"/>
      <c r="H1834" s="36"/>
      <c r="I1834" s="36"/>
      <c r="J1834" s="36"/>
      <c r="K1834" s="36"/>
      <c r="L1834" s="36"/>
      <c r="M1834" s="36"/>
      <c r="N1834" s="36"/>
      <c r="O1834" s="36"/>
      <c r="P1834" s="36"/>
      <c r="Q1834" s="36"/>
      <c r="R1834" s="36"/>
    </row>
    <row r="1835" spans="2:18">
      <c r="B1835" s="21"/>
      <c r="C1835" s="46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</row>
    <row r="1836" spans="2:18" ht="39.75">
      <c r="B1836" s="26"/>
      <c r="C1836" s="13"/>
      <c r="D1836" s="28"/>
      <c r="E1836" s="28"/>
      <c r="F1836" s="28"/>
      <c r="G1836" s="28"/>
      <c r="H1836" s="28"/>
      <c r="I1836" s="28"/>
      <c r="J1836" s="28"/>
      <c r="K1836" s="28"/>
      <c r="L1836" s="28"/>
      <c r="M1836" s="28"/>
      <c r="N1836" s="28"/>
      <c r="O1836" s="28"/>
      <c r="P1836" s="28"/>
      <c r="Q1836" s="28"/>
      <c r="R1836" s="28"/>
    </row>
    <row r="1837" spans="2:18" ht="58.5">
      <c r="B1837" s="30">
        <f>B1833+1</f>
        <v>459</v>
      </c>
      <c r="C1837" s="13"/>
      <c r="D1837" s="31"/>
      <c r="E1837" s="31"/>
      <c r="F1837" s="31"/>
      <c r="G1837" s="31"/>
      <c r="H1837" s="31"/>
      <c r="I1837" s="31"/>
      <c r="J1837" s="31"/>
      <c r="K1837" s="31"/>
      <c r="L1837" s="31"/>
      <c r="M1837" s="31"/>
      <c r="N1837" s="31"/>
      <c r="O1837" s="31"/>
      <c r="P1837" s="31"/>
      <c r="Q1837" s="31"/>
      <c r="R1837" s="31"/>
    </row>
    <row r="1838" spans="2:18">
      <c r="B1838" s="34"/>
      <c r="C1838" s="13"/>
      <c r="D1838" s="36"/>
      <c r="E1838" s="36"/>
      <c r="F1838" s="36"/>
      <c r="G1838" s="36"/>
      <c r="H1838" s="36"/>
      <c r="I1838" s="36"/>
      <c r="J1838" s="36"/>
      <c r="K1838" s="36"/>
      <c r="L1838" s="36"/>
      <c r="M1838" s="36"/>
      <c r="N1838" s="36"/>
      <c r="O1838" s="36"/>
      <c r="P1838" s="36"/>
      <c r="Q1838" s="36"/>
      <c r="R1838" s="36"/>
    </row>
    <row r="1839" spans="2:18">
      <c r="B1839" s="21"/>
      <c r="C1839" s="46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</row>
    <row r="1840" spans="2:18" ht="39.75">
      <c r="B1840" s="26"/>
      <c r="C1840" s="13"/>
      <c r="D1840" s="28"/>
      <c r="E1840" s="28"/>
      <c r="F1840" s="28"/>
      <c r="G1840" s="28"/>
      <c r="H1840" s="28"/>
      <c r="I1840" s="28"/>
      <c r="J1840" s="28"/>
      <c r="K1840" s="28"/>
      <c r="L1840" s="28"/>
      <c r="M1840" s="28"/>
      <c r="N1840" s="28"/>
      <c r="O1840" s="28"/>
      <c r="P1840" s="28"/>
      <c r="Q1840" s="28"/>
      <c r="R1840" s="28"/>
    </row>
    <row r="1841" spans="2:18" ht="58.5">
      <c r="B1841" s="30">
        <f>B1837+1</f>
        <v>460</v>
      </c>
      <c r="C1841" s="13"/>
      <c r="D1841" s="31"/>
      <c r="E1841" s="31"/>
      <c r="F1841" s="31"/>
      <c r="G1841" s="31"/>
      <c r="H1841" s="31"/>
      <c r="I1841" s="31"/>
      <c r="J1841" s="31"/>
      <c r="K1841" s="31"/>
      <c r="L1841" s="31"/>
      <c r="M1841" s="31"/>
      <c r="N1841" s="31"/>
      <c r="O1841" s="31"/>
      <c r="P1841" s="31"/>
      <c r="Q1841" s="31"/>
      <c r="R1841" s="31"/>
    </row>
    <row r="1842" spans="2:18">
      <c r="B1842" s="34"/>
      <c r="C1842" s="13"/>
      <c r="D1842" s="36"/>
      <c r="E1842" s="36"/>
      <c r="F1842" s="36"/>
      <c r="G1842" s="36"/>
      <c r="H1842" s="36"/>
      <c r="I1842" s="36"/>
      <c r="J1842" s="36"/>
      <c r="K1842" s="36"/>
      <c r="L1842" s="36"/>
      <c r="M1842" s="36"/>
      <c r="N1842" s="36"/>
      <c r="O1842" s="36"/>
      <c r="P1842" s="36"/>
      <c r="Q1842" s="36"/>
      <c r="R1842" s="36"/>
    </row>
    <row r="1843" spans="2:18">
      <c r="B1843" s="21"/>
      <c r="C1843" s="46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</row>
    <row r="1844" spans="2:18" ht="39.75">
      <c r="B1844" s="26"/>
      <c r="C1844" s="13"/>
      <c r="D1844" s="28"/>
      <c r="E1844" s="28"/>
      <c r="F1844" s="28"/>
      <c r="G1844" s="28"/>
      <c r="H1844" s="28"/>
      <c r="I1844" s="28"/>
      <c r="J1844" s="28"/>
      <c r="K1844" s="28"/>
      <c r="L1844" s="28"/>
      <c r="M1844" s="28"/>
      <c r="N1844" s="28"/>
      <c r="O1844" s="28"/>
      <c r="P1844" s="28"/>
      <c r="Q1844" s="28"/>
      <c r="R1844" s="28"/>
    </row>
    <row r="1845" spans="2:18" ht="58.5">
      <c r="B1845" s="30">
        <f>B1841+1</f>
        <v>461</v>
      </c>
      <c r="C1845" s="13"/>
      <c r="D1845" s="31"/>
      <c r="E1845" s="31"/>
      <c r="F1845" s="31"/>
      <c r="G1845" s="31"/>
      <c r="H1845" s="31"/>
      <c r="I1845" s="31"/>
      <c r="J1845" s="31"/>
      <c r="K1845" s="31"/>
      <c r="L1845" s="31"/>
      <c r="M1845" s="31"/>
      <c r="N1845" s="31"/>
      <c r="O1845" s="31"/>
      <c r="P1845" s="31"/>
      <c r="Q1845" s="31"/>
      <c r="R1845" s="31"/>
    </row>
    <row r="1846" spans="2:18">
      <c r="B1846" s="34"/>
      <c r="C1846" s="13"/>
      <c r="D1846" s="36"/>
      <c r="E1846" s="36"/>
      <c r="F1846" s="36"/>
      <c r="G1846" s="36"/>
      <c r="H1846" s="36"/>
      <c r="I1846" s="36"/>
      <c r="J1846" s="36"/>
      <c r="K1846" s="36"/>
      <c r="L1846" s="36"/>
      <c r="M1846" s="36"/>
      <c r="N1846" s="36"/>
      <c r="O1846" s="36"/>
      <c r="P1846" s="36"/>
      <c r="Q1846" s="36"/>
      <c r="R1846" s="36"/>
    </row>
    <row r="1847" spans="2:18">
      <c r="B1847" s="21"/>
      <c r="C1847" s="46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</row>
    <row r="1848" spans="2:18" ht="39.75">
      <c r="B1848" s="26"/>
      <c r="C1848" s="13"/>
      <c r="D1848" s="28"/>
      <c r="E1848" s="28"/>
      <c r="F1848" s="28"/>
      <c r="G1848" s="28"/>
      <c r="H1848" s="28"/>
      <c r="I1848" s="28"/>
      <c r="J1848" s="28"/>
      <c r="K1848" s="28"/>
      <c r="L1848" s="28"/>
      <c r="M1848" s="28"/>
      <c r="N1848" s="28"/>
      <c r="O1848" s="28"/>
      <c r="P1848" s="28"/>
      <c r="Q1848" s="28"/>
      <c r="R1848" s="28"/>
    </row>
    <row r="1849" spans="2:18" ht="58.5">
      <c r="B1849" s="30">
        <f>B1845+1</f>
        <v>462</v>
      </c>
      <c r="C1849" s="13"/>
      <c r="D1849" s="31"/>
      <c r="E1849" s="31"/>
      <c r="F1849" s="31"/>
      <c r="G1849" s="31"/>
      <c r="H1849" s="31"/>
      <c r="I1849" s="31"/>
      <c r="J1849" s="31"/>
      <c r="K1849" s="31"/>
      <c r="L1849" s="31"/>
      <c r="M1849" s="31"/>
      <c r="N1849" s="31"/>
      <c r="O1849" s="31"/>
      <c r="P1849" s="31"/>
      <c r="Q1849" s="31"/>
      <c r="R1849" s="31"/>
    </row>
    <row r="1850" spans="2:18">
      <c r="B1850" s="34"/>
      <c r="C1850" s="13"/>
      <c r="D1850" s="36"/>
      <c r="E1850" s="36"/>
      <c r="F1850" s="36"/>
      <c r="G1850" s="36"/>
      <c r="H1850" s="36"/>
      <c r="I1850" s="36"/>
      <c r="J1850" s="36"/>
      <c r="K1850" s="36"/>
      <c r="L1850" s="36"/>
      <c r="M1850" s="36"/>
      <c r="N1850" s="36"/>
      <c r="O1850" s="36"/>
      <c r="P1850" s="36"/>
      <c r="Q1850" s="36"/>
      <c r="R1850" s="36"/>
    </row>
    <row r="1851" spans="2:18">
      <c r="B1851" s="21"/>
      <c r="C1851" s="46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</row>
    <row r="1852" spans="2:18" ht="39.75">
      <c r="B1852" s="26"/>
      <c r="C1852" s="13"/>
      <c r="D1852" s="28"/>
      <c r="E1852" s="28"/>
      <c r="F1852" s="28"/>
      <c r="G1852" s="28"/>
      <c r="H1852" s="28"/>
      <c r="I1852" s="28"/>
      <c r="J1852" s="28"/>
      <c r="K1852" s="28"/>
      <c r="L1852" s="28"/>
      <c r="M1852" s="28"/>
      <c r="N1852" s="28"/>
      <c r="O1852" s="28"/>
      <c r="P1852" s="28"/>
      <c r="Q1852" s="28"/>
      <c r="R1852" s="28"/>
    </row>
    <row r="1853" spans="2:18" ht="58.5">
      <c r="B1853" s="30">
        <f>B1849+1</f>
        <v>463</v>
      </c>
      <c r="C1853" s="13"/>
      <c r="D1853" s="31"/>
      <c r="E1853" s="31"/>
      <c r="F1853" s="31"/>
      <c r="G1853" s="31"/>
      <c r="H1853" s="31"/>
      <c r="I1853" s="31"/>
      <c r="J1853" s="31"/>
      <c r="K1853" s="31"/>
      <c r="L1853" s="31"/>
      <c r="M1853" s="31"/>
      <c r="N1853" s="31"/>
      <c r="O1853" s="31"/>
      <c r="P1853" s="31"/>
      <c r="Q1853" s="31"/>
      <c r="R1853" s="31"/>
    </row>
    <row r="1854" spans="2:18">
      <c r="B1854" s="34"/>
      <c r="C1854" s="13"/>
      <c r="D1854" s="36"/>
      <c r="E1854" s="36"/>
      <c r="F1854" s="36"/>
      <c r="G1854" s="36"/>
      <c r="H1854" s="36"/>
      <c r="I1854" s="36"/>
      <c r="J1854" s="36"/>
      <c r="K1854" s="36"/>
      <c r="L1854" s="36"/>
      <c r="M1854" s="36"/>
      <c r="N1854" s="36"/>
      <c r="O1854" s="36"/>
      <c r="P1854" s="36"/>
      <c r="Q1854" s="36"/>
      <c r="R1854" s="36"/>
    </row>
    <row r="1855" spans="2:18">
      <c r="B1855" s="21"/>
      <c r="C1855" s="46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</row>
    <row r="1856" spans="2:18" ht="39.75">
      <c r="B1856" s="26"/>
      <c r="C1856" s="13"/>
      <c r="D1856" s="28"/>
      <c r="E1856" s="28"/>
      <c r="F1856" s="28"/>
      <c r="G1856" s="28"/>
      <c r="H1856" s="28"/>
      <c r="I1856" s="28"/>
      <c r="J1856" s="28"/>
      <c r="K1856" s="28"/>
      <c r="L1856" s="28"/>
      <c r="M1856" s="28"/>
      <c r="N1856" s="28"/>
      <c r="O1856" s="28"/>
      <c r="P1856" s="28"/>
      <c r="Q1856" s="28"/>
      <c r="R1856" s="28"/>
    </row>
    <row r="1857" spans="2:18" ht="58.5">
      <c r="B1857" s="30">
        <f>B1853+1</f>
        <v>464</v>
      </c>
      <c r="C1857" s="13"/>
      <c r="D1857" s="31"/>
      <c r="E1857" s="31"/>
      <c r="F1857" s="31"/>
      <c r="G1857" s="31"/>
      <c r="H1857" s="31"/>
      <c r="I1857" s="31"/>
      <c r="J1857" s="31"/>
      <c r="K1857" s="31"/>
      <c r="L1857" s="31"/>
      <c r="M1857" s="31"/>
      <c r="N1857" s="31"/>
      <c r="O1857" s="31"/>
      <c r="P1857" s="31"/>
      <c r="Q1857" s="31"/>
      <c r="R1857" s="31"/>
    </row>
    <row r="1858" spans="2:18">
      <c r="B1858" s="34"/>
      <c r="C1858" s="13"/>
      <c r="D1858" s="36"/>
      <c r="E1858" s="36"/>
      <c r="F1858" s="36"/>
      <c r="G1858" s="36"/>
      <c r="H1858" s="36"/>
      <c r="I1858" s="36"/>
      <c r="J1858" s="36"/>
      <c r="K1858" s="36"/>
      <c r="L1858" s="36"/>
      <c r="M1858" s="36"/>
      <c r="N1858" s="36"/>
      <c r="O1858" s="36"/>
      <c r="P1858" s="36"/>
      <c r="Q1858" s="36"/>
      <c r="R1858" s="36"/>
    </row>
    <row r="1859" spans="2:18">
      <c r="B1859" s="21"/>
      <c r="C1859" s="46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</row>
    <row r="1860" spans="2:18" ht="39.75">
      <c r="B1860" s="26"/>
      <c r="C1860" s="13"/>
      <c r="D1860" s="28"/>
      <c r="E1860" s="28"/>
      <c r="F1860" s="28"/>
      <c r="G1860" s="28"/>
      <c r="H1860" s="28"/>
      <c r="I1860" s="28"/>
      <c r="J1860" s="28"/>
      <c r="K1860" s="28"/>
      <c r="L1860" s="28"/>
      <c r="M1860" s="28"/>
      <c r="N1860" s="28"/>
      <c r="O1860" s="28"/>
      <c r="P1860" s="28"/>
      <c r="Q1860" s="28"/>
      <c r="R1860" s="28"/>
    </row>
    <row r="1861" spans="2:18" ht="58.5">
      <c r="B1861" s="30">
        <f>B1857+1</f>
        <v>465</v>
      </c>
      <c r="C1861" s="13"/>
      <c r="D1861" s="31"/>
      <c r="E1861" s="31"/>
      <c r="F1861" s="31"/>
      <c r="G1861" s="31"/>
      <c r="H1861" s="31"/>
      <c r="I1861" s="31"/>
      <c r="J1861" s="31"/>
      <c r="K1861" s="31"/>
      <c r="L1861" s="31"/>
      <c r="M1861" s="31"/>
      <c r="N1861" s="31"/>
      <c r="O1861" s="31"/>
      <c r="P1861" s="31"/>
      <c r="Q1861" s="31"/>
      <c r="R1861" s="31"/>
    </row>
    <row r="1862" spans="2:18">
      <c r="B1862" s="34"/>
      <c r="C1862" s="13"/>
      <c r="D1862" s="36"/>
      <c r="E1862" s="36"/>
      <c r="F1862" s="36"/>
      <c r="G1862" s="36"/>
      <c r="H1862" s="36"/>
      <c r="I1862" s="36"/>
      <c r="J1862" s="36"/>
      <c r="K1862" s="36"/>
      <c r="L1862" s="36"/>
      <c r="M1862" s="36"/>
      <c r="N1862" s="36"/>
      <c r="O1862" s="36"/>
      <c r="P1862" s="36"/>
      <c r="Q1862" s="36"/>
      <c r="R1862" s="36"/>
    </row>
    <row r="1863" spans="2:18">
      <c r="B1863" s="21"/>
      <c r="C1863" s="46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</row>
    <row r="1864" spans="2:18" ht="39.75">
      <c r="B1864" s="26"/>
      <c r="C1864" s="13"/>
      <c r="D1864" s="28"/>
      <c r="E1864" s="28"/>
      <c r="F1864" s="28"/>
      <c r="G1864" s="28"/>
      <c r="H1864" s="28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</row>
    <row r="1865" spans="2:18" ht="58.5">
      <c r="B1865" s="30">
        <f>B1861+1</f>
        <v>466</v>
      </c>
      <c r="C1865" s="13"/>
      <c r="D1865" s="31"/>
      <c r="E1865" s="31"/>
      <c r="F1865" s="31"/>
      <c r="G1865" s="31"/>
      <c r="H1865" s="31"/>
      <c r="I1865" s="31"/>
      <c r="J1865" s="31"/>
      <c r="K1865" s="31"/>
      <c r="L1865" s="31"/>
      <c r="M1865" s="31"/>
      <c r="N1865" s="31"/>
      <c r="O1865" s="31"/>
      <c r="P1865" s="31"/>
      <c r="Q1865" s="31"/>
      <c r="R1865" s="31"/>
    </row>
    <row r="1866" spans="2:18">
      <c r="B1866" s="34"/>
      <c r="C1866" s="13"/>
      <c r="D1866" s="36"/>
      <c r="E1866" s="36"/>
      <c r="F1866" s="36"/>
      <c r="G1866" s="36"/>
      <c r="H1866" s="36"/>
      <c r="I1866" s="36"/>
      <c r="J1866" s="36"/>
      <c r="K1866" s="36"/>
      <c r="L1866" s="36"/>
      <c r="M1866" s="36"/>
      <c r="N1866" s="36"/>
      <c r="O1866" s="36"/>
      <c r="P1866" s="36"/>
      <c r="Q1866" s="36"/>
      <c r="R1866" s="36"/>
    </row>
    <row r="1867" spans="2:18">
      <c r="B1867" s="21"/>
      <c r="C1867" s="46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</row>
    <row r="1868" spans="2:18" ht="39.75">
      <c r="B1868" s="26"/>
      <c r="C1868" s="13"/>
      <c r="D1868" s="28"/>
      <c r="E1868" s="28"/>
      <c r="F1868" s="28"/>
      <c r="G1868" s="28"/>
      <c r="H1868" s="28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</row>
    <row r="1869" spans="2:18" ht="58.5">
      <c r="B1869" s="30">
        <f>B1865+1</f>
        <v>467</v>
      </c>
      <c r="C1869" s="13"/>
      <c r="D1869" s="31"/>
      <c r="E1869" s="31"/>
      <c r="F1869" s="31"/>
      <c r="G1869" s="31"/>
      <c r="H1869" s="31"/>
      <c r="I1869" s="31"/>
      <c r="J1869" s="31"/>
      <c r="K1869" s="31"/>
      <c r="L1869" s="31"/>
      <c r="M1869" s="31"/>
      <c r="N1869" s="31"/>
      <c r="O1869" s="31"/>
      <c r="P1869" s="31"/>
      <c r="Q1869" s="31"/>
      <c r="R1869" s="31"/>
    </row>
    <row r="1870" spans="2:18">
      <c r="B1870" s="34"/>
      <c r="C1870" s="13"/>
      <c r="D1870" s="36"/>
      <c r="E1870" s="36"/>
      <c r="F1870" s="36"/>
      <c r="G1870" s="36"/>
      <c r="H1870" s="36"/>
      <c r="I1870" s="36"/>
      <c r="J1870" s="36"/>
      <c r="K1870" s="36"/>
      <c r="L1870" s="36"/>
      <c r="M1870" s="36"/>
      <c r="N1870" s="36"/>
      <c r="O1870" s="36"/>
      <c r="P1870" s="36"/>
      <c r="Q1870" s="36"/>
      <c r="R1870" s="36"/>
    </row>
    <row r="1871" spans="2:18">
      <c r="B1871" s="21"/>
      <c r="C1871" s="46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</row>
    <row r="1872" spans="2:18" ht="39.75">
      <c r="B1872" s="26"/>
      <c r="C1872" s="13"/>
      <c r="D1872" s="28"/>
      <c r="E1872" s="28"/>
      <c r="F1872" s="28"/>
      <c r="G1872" s="28"/>
      <c r="H1872" s="28"/>
      <c r="I1872" s="28"/>
      <c r="J1872" s="28"/>
      <c r="K1872" s="28"/>
      <c r="L1872" s="28"/>
      <c r="M1872" s="28"/>
      <c r="N1872" s="28"/>
      <c r="O1872" s="28"/>
      <c r="P1872" s="28"/>
      <c r="Q1872" s="28"/>
      <c r="R1872" s="28"/>
    </row>
    <row r="1873" spans="2:18" ht="58.5">
      <c r="B1873" s="30">
        <f>B1869+1</f>
        <v>468</v>
      </c>
      <c r="C1873" s="13"/>
      <c r="D1873" s="31"/>
      <c r="E1873" s="31"/>
      <c r="F1873" s="31"/>
      <c r="G1873" s="31"/>
      <c r="H1873" s="31"/>
      <c r="I1873" s="31"/>
      <c r="J1873" s="31"/>
      <c r="K1873" s="31"/>
      <c r="L1873" s="31"/>
      <c r="M1873" s="31"/>
      <c r="N1873" s="31"/>
      <c r="O1873" s="31"/>
      <c r="P1873" s="31"/>
      <c r="Q1873" s="31"/>
      <c r="R1873" s="31"/>
    </row>
    <row r="1874" spans="2:18">
      <c r="B1874" s="34"/>
      <c r="C1874" s="13"/>
      <c r="D1874" s="36"/>
      <c r="E1874" s="36"/>
      <c r="F1874" s="36"/>
      <c r="G1874" s="36"/>
      <c r="H1874" s="36"/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</row>
    <row r="1875" spans="2:18">
      <c r="B1875" s="21"/>
      <c r="C1875" s="46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</row>
    <row r="1876" spans="2:18" ht="39.75">
      <c r="B1876" s="26"/>
      <c r="C1876" s="13"/>
      <c r="D1876" s="28"/>
      <c r="E1876" s="28"/>
      <c r="F1876" s="28"/>
      <c r="G1876" s="28"/>
      <c r="H1876" s="28"/>
      <c r="I1876" s="28"/>
      <c r="J1876" s="28"/>
      <c r="K1876" s="28"/>
      <c r="L1876" s="28"/>
      <c r="M1876" s="28"/>
      <c r="N1876" s="28"/>
      <c r="O1876" s="28"/>
      <c r="P1876" s="28"/>
      <c r="Q1876" s="28"/>
      <c r="R1876" s="28"/>
    </row>
    <row r="1877" spans="2:18" ht="58.5">
      <c r="B1877" s="30">
        <f>B1873+1</f>
        <v>469</v>
      </c>
      <c r="C1877" s="13"/>
      <c r="D1877" s="31"/>
      <c r="E1877" s="31"/>
      <c r="F1877" s="31"/>
      <c r="G1877" s="31"/>
      <c r="H1877" s="31"/>
      <c r="I1877" s="31"/>
      <c r="J1877" s="31"/>
      <c r="K1877" s="31"/>
      <c r="L1877" s="31"/>
      <c r="M1877" s="31"/>
      <c r="N1877" s="31"/>
      <c r="O1877" s="31"/>
      <c r="P1877" s="31"/>
      <c r="Q1877" s="31"/>
      <c r="R1877" s="31"/>
    </row>
    <row r="1878" spans="2:18">
      <c r="B1878" s="34"/>
      <c r="C1878" s="13"/>
      <c r="D1878" s="36"/>
      <c r="E1878" s="36"/>
      <c r="F1878" s="36"/>
      <c r="G1878" s="36"/>
      <c r="H1878" s="36"/>
      <c r="I1878" s="36"/>
      <c r="J1878" s="36"/>
      <c r="K1878" s="36"/>
      <c r="L1878" s="36"/>
      <c r="M1878" s="36"/>
      <c r="N1878" s="36"/>
      <c r="O1878" s="36"/>
      <c r="P1878" s="36"/>
      <c r="Q1878" s="36"/>
      <c r="R1878" s="36"/>
    </row>
    <row r="1879" spans="2:18">
      <c r="B1879" s="21"/>
      <c r="C1879" s="46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</row>
    <row r="1880" spans="2:18" ht="39.75">
      <c r="B1880" s="26"/>
      <c r="C1880" s="13"/>
      <c r="D1880" s="28"/>
      <c r="E1880" s="28"/>
      <c r="F1880" s="28"/>
      <c r="G1880" s="28"/>
      <c r="H1880" s="28"/>
      <c r="I1880" s="28"/>
      <c r="J1880" s="28"/>
      <c r="K1880" s="28"/>
      <c r="L1880" s="28"/>
      <c r="M1880" s="28"/>
      <c r="N1880" s="28"/>
      <c r="O1880" s="28"/>
      <c r="P1880" s="28"/>
      <c r="Q1880" s="28"/>
      <c r="R1880" s="28"/>
    </row>
    <row r="1881" spans="2:18" ht="58.5">
      <c r="B1881" s="30">
        <f>B1877+1</f>
        <v>470</v>
      </c>
      <c r="C1881" s="13"/>
      <c r="D1881" s="31"/>
      <c r="E1881" s="31"/>
      <c r="F1881" s="31"/>
      <c r="G1881" s="31"/>
      <c r="H1881" s="31"/>
      <c r="I1881" s="31"/>
      <c r="J1881" s="31"/>
      <c r="K1881" s="31"/>
      <c r="L1881" s="31"/>
      <c r="M1881" s="31"/>
      <c r="N1881" s="31"/>
      <c r="O1881" s="31"/>
      <c r="P1881" s="31"/>
      <c r="Q1881" s="31"/>
      <c r="R1881" s="31"/>
    </row>
    <row r="1882" spans="2:18">
      <c r="B1882" s="34"/>
      <c r="C1882" s="13"/>
      <c r="D1882" s="36"/>
      <c r="E1882" s="36"/>
      <c r="F1882" s="36"/>
      <c r="G1882" s="36"/>
      <c r="H1882" s="36"/>
      <c r="I1882" s="36"/>
      <c r="J1882" s="36"/>
      <c r="K1882" s="36"/>
      <c r="L1882" s="36"/>
      <c r="M1882" s="36"/>
      <c r="N1882" s="36"/>
      <c r="O1882" s="36"/>
      <c r="P1882" s="36"/>
      <c r="Q1882" s="36"/>
      <c r="R1882" s="36"/>
    </row>
    <row r="1883" spans="2:18">
      <c r="B1883" s="21"/>
      <c r="C1883" s="46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</row>
    <row r="1884" spans="2:18" ht="39.75">
      <c r="B1884" s="26"/>
      <c r="C1884" s="13"/>
      <c r="D1884" s="28"/>
      <c r="E1884" s="28"/>
      <c r="F1884" s="28"/>
      <c r="G1884" s="28"/>
      <c r="H1884" s="28"/>
      <c r="I1884" s="28"/>
      <c r="J1884" s="28"/>
      <c r="K1884" s="28"/>
      <c r="L1884" s="28"/>
      <c r="M1884" s="28"/>
      <c r="N1884" s="28"/>
      <c r="O1884" s="28"/>
      <c r="P1884" s="28"/>
      <c r="Q1884" s="28"/>
      <c r="R1884" s="28"/>
    </row>
    <row r="1885" spans="2:18" ht="58.5">
      <c r="B1885" s="30">
        <f>B1881+1</f>
        <v>471</v>
      </c>
      <c r="C1885" s="13"/>
      <c r="D1885" s="31"/>
      <c r="E1885" s="31"/>
      <c r="F1885" s="31"/>
      <c r="G1885" s="31"/>
      <c r="H1885" s="31"/>
      <c r="I1885" s="31"/>
      <c r="J1885" s="31"/>
      <c r="K1885" s="31"/>
      <c r="L1885" s="31"/>
      <c r="M1885" s="31"/>
      <c r="N1885" s="31"/>
      <c r="O1885" s="31"/>
      <c r="P1885" s="31"/>
      <c r="Q1885" s="31"/>
      <c r="R1885" s="31"/>
    </row>
    <row r="1886" spans="2:18">
      <c r="B1886" s="34"/>
      <c r="C1886" s="13"/>
      <c r="D1886" s="36"/>
      <c r="E1886" s="36"/>
      <c r="F1886" s="36"/>
      <c r="G1886" s="36"/>
      <c r="H1886" s="36"/>
      <c r="I1886" s="36"/>
      <c r="J1886" s="36"/>
      <c r="K1886" s="36"/>
      <c r="L1886" s="36"/>
      <c r="M1886" s="36"/>
      <c r="N1886" s="36"/>
      <c r="O1886" s="36"/>
      <c r="P1886" s="36"/>
      <c r="Q1886" s="36"/>
      <c r="R1886" s="36"/>
    </row>
    <row r="1887" spans="2:18">
      <c r="B1887" s="21"/>
      <c r="C1887" s="46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</row>
    <row r="1888" spans="2:18" ht="39.75">
      <c r="B1888" s="26"/>
      <c r="C1888" s="13"/>
      <c r="D1888" s="28"/>
      <c r="E1888" s="28"/>
      <c r="F1888" s="28"/>
      <c r="G1888" s="28"/>
      <c r="H1888" s="28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</row>
    <row r="1889" spans="2:18" ht="58.5">
      <c r="B1889" s="30">
        <f>B1885+1</f>
        <v>472</v>
      </c>
      <c r="C1889" s="13"/>
      <c r="D1889" s="31"/>
      <c r="E1889" s="31"/>
      <c r="F1889" s="31"/>
      <c r="G1889" s="31"/>
      <c r="H1889" s="31"/>
      <c r="I1889" s="31"/>
      <c r="J1889" s="31"/>
      <c r="K1889" s="31"/>
      <c r="L1889" s="31"/>
      <c r="M1889" s="31"/>
      <c r="N1889" s="31"/>
      <c r="O1889" s="31"/>
      <c r="P1889" s="31"/>
      <c r="Q1889" s="31"/>
      <c r="R1889" s="31"/>
    </row>
    <row r="1890" spans="2:18">
      <c r="B1890" s="34"/>
      <c r="C1890" s="13"/>
      <c r="D1890" s="36"/>
      <c r="E1890" s="36"/>
      <c r="F1890" s="36"/>
      <c r="G1890" s="36"/>
      <c r="H1890" s="36"/>
      <c r="I1890" s="36"/>
      <c r="J1890" s="36"/>
      <c r="K1890" s="36"/>
      <c r="L1890" s="36"/>
      <c r="M1890" s="36"/>
      <c r="N1890" s="36"/>
      <c r="O1890" s="36"/>
      <c r="P1890" s="36"/>
      <c r="Q1890" s="36"/>
      <c r="R1890" s="36"/>
    </row>
    <row r="1891" spans="2:18">
      <c r="B1891" s="21"/>
      <c r="C1891" s="46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</row>
    <row r="1892" spans="2:18" ht="39.75">
      <c r="B1892" s="26"/>
      <c r="C1892" s="13"/>
      <c r="D1892" s="28"/>
      <c r="E1892" s="28"/>
      <c r="F1892" s="28"/>
      <c r="G1892" s="28"/>
      <c r="H1892" s="28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</row>
    <row r="1893" spans="2:18" ht="58.5">
      <c r="B1893" s="30">
        <f>B1889+1</f>
        <v>473</v>
      </c>
      <c r="C1893" s="13"/>
      <c r="D1893" s="31"/>
      <c r="E1893" s="31"/>
      <c r="F1893" s="31"/>
      <c r="G1893" s="31"/>
      <c r="H1893" s="31"/>
      <c r="I1893" s="31"/>
      <c r="J1893" s="31"/>
      <c r="K1893" s="31"/>
      <c r="L1893" s="31"/>
      <c r="M1893" s="31"/>
      <c r="N1893" s="31"/>
      <c r="O1893" s="31"/>
      <c r="P1893" s="31"/>
      <c r="Q1893" s="31"/>
      <c r="R1893" s="31"/>
    </row>
    <row r="1894" spans="2:18">
      <c r="B1894" s="34"/>
      <c r="C1894" s="13"/>
      <c r="D1894" s="36"/>
      <c r="E1894" s="36"/>
      <c r="F1894" s="36"/>
      <c r="G1894" s="36"/>
      <c r="H1894" s="36"/>
      <c r="I1894" s="36"/>
      <c r="J1894" s="36"/>
      <c r="K1894" s="36"/>
      <c r="L1894" s="36"/>
      <c r="M1894" s="36"/>
      <c r="N1894" s="36"/>
      <c r="O1894" s="36"/>
      <c r="P1894" s="36"/>
      <c r="Q1894" s="36"/>
      <c r="R1894" s="36"/>
    </row>
    <row r="1895" spans="2:18">
      <c r="B1895" s="21"/>
      <c r="C1895" s="46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</row>
    <row r="1896" spans="2:18" ht="39.75">
      <c r="B1896" s="26"/>
      <c r="C1896" s="13"/>
      <c r="D1896" s="28"/>
      <c r="E1896" s="28"/>
      <c r="F1896" s="28"/>
      <c r="G1896" s="28"/>
      <c r="H1896" s="28"/>
      <c r="I1896" s="28"/>
      <c r="J1896" s="28"/>
      <c r="K1896" s="28"/>
      <c r="L1896" s="28"/>
      <c r="M1896" s="28"/>
      <c r="N1896" s="28"/>
      <c r="O1896" s="28"/>
      <c r="P1896" s="28"/>
      <c r="Q1896" s="28"/>
      <c r="R1896" s="28"/>
    </row>
    <row r="1897" spans="2:18" ht="58.5">
      <c r="B1897" s="30">
        <f>B1893+1</f>
        <v>474</v>
      </c>
      <c r="C1897" s="13"/>
      <c r="D1897" s="31"/>
      <c r="E1897" s="31"/>
      <c r="F1897" s="31"/>
      <c r="G1897" s="31"/>
      <c r="H1897" s="31"/>
      <c r="I1897" s="31"/>
      <c r="J1897" s="31"/>
      <c r="K1897" s="31"/>
      <c r="L1897" s="31"/>
      <c r="M1897" s="31"/>
      <c r="N1897" s="31"/>
      <c r="O1897" s="31"/>
      <c r="P1897" s="31"/>
      <c r="Q1897" s="31"/>
      <c r="R1897" s="31"/>
    </row>
    <row r="1898" spans="2:18">
      <c r="B1898" s="34"/>
      <c r="C1898" s="13"/>
      <c r="D1898" s="36"/>
      <c r="E1898" s="36"/>
      <c r="F1898" s="36"/>
      <c r="G1898" s="36"/>
      <c r="H1898" s="36"/>
      <c r="I1898" s="36"/>
      <c r="J1898" s="36"/>
      <c r="K1898" s="36"/>
      <c r="L1898" s="36"/>
      <c r="M1898" s="36"/>
      <c r="N1898" s="36"/>
      <c r="O1898" s="36"/>
      <c r="P1898" s="36"/>
      <c r="Q1898" s="36"/>
      <c r="R1898" s="36"/>
    </row>
    <row r="1899" spans="2:18">
      <c r="B1899" s="21"/>
      <c r="C1899" s="46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</row>
    <row r="1900" spans="2:18" ht="39.75">
      <c r="B1900" s="26"/>
      <c r="C1900" s="13"/>
      <c r="D1900" s="28"/>
      <c r="E1900" s="28"/>
      <c r="F1900" s="28"/>
      <c r="G1900" s="28"/>
      <c r="H1900" s="28"/>
      <c r="I1900" s="28"/>
      <c r="J1900" s="28"/>
      <c r="K1900" s="28"/>
      <c r="L1900" s="28"/>
      <c r="M1900" s="28"/>
      <c r="N1900" s="28"/>
      <c r="O1900" s="28"/>
      <c r="P1900" s="28"/>
      <c r="Q1900" s="28"/>
      <c r="R1900" s="28"/>
    </row>
    <row r="1901" spans="2:18" ht="58.5">
      <c r="B1901" s="30">
        <f>B1897+1</f>
        <v>475</v>
      </c>
      <c r="C1901" s="13"/>
      <c r="D1901" s="31"/>
      <c r="E1901" s="31"/>
      <c r="F1901" s="31"/>
      <c r="G1901" s="31"/>
      <c r="H1901" s="31"/>
      <c r="I1901" s="31"/>
      <c r="J1901" s="31"/>
      <c r="K1901" s="31"/>
      <c r="L1901" s="31"/>
      <c r="M1901" s="31"/>
      <c r="N1901" s="31"/>
      <c r="O1901" s="31"/>
      <c r="P1901" s="31"/>
      <c r="Q1901" s="31"/>
      <c r="R1901" s="31"/>
    </row>
    <row r="1902" spans="2:18">
      <c r="B1902" s="34"/>
      <c r="C1902" s="13"/>
      <c r="D1902" s="36"/>
      <c r="E1902" s="36"/>
      <c r="F1902" s="36"/>
      <c r="G1902" s="36"/>
      <c r="H1902" s="36"/>
      <c r="I1902" s="36"/>
      <c r="J1902" s="36"/>
      <c r="K1902" s="36"/>
      <c r="L1902" s="36"/>
      <c r="M1902" s="36"/>
      <c r="N1902" s="36"/>
      <c r="O1902" s="36"/>
      <c r="P1902" s="36"/>
      <c r="Q1902" s="36"/>
      <c r="R1902" s="36"/>
    </row>
    <row r="1903" spans="2:18">
      <c r="B1903" s="21"/>
      <c r="C1903" s="46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</row>
    <row r="1904" spans="2:18" ht="39.75">
      <c r="B1904" s="26"/>
      <c r="C1904" s="13"/>
      <c r="D1904" s="28"/>
      <c r="E1904" s="28"/>
      <c r="F1904" s="28"/>
      <c r="G1904" s="28"/>
      <c r="H1904" s="28"/>
      <c r="I1904" s="28"/>
      <c r="J1904" s="28"/>
      <c r="K1904" s="28"/>
      <c r="L1904" s="28"/>
      <c r="M1904" s="28"/>
      <c r="N1904" s="28"/>
      <c r="O1904" s="28"/>
      <c r="P1904" s="28"/>
      <c r="Q1904" s="28"/>
      <c r="R1904" s="28"/>
    </row>
    <row r="1905" spans="2:18" ht="58.5">
      <c r="B1905" s="30">
        <f>B1901+1</f>
        <v>476</v>
      </c>
      <c r="C1905" s="13"/>
      <c r="D1905" s="31"/>
      <c r="E1905" s="31"/>
      <c r="F1905" s="31"/>
      <c r="G1905" s="31"/>
      <c r="H1905" s="31"/>
      <c r="I1905" s="31"/>
      <c r="J1905" s="31"/>
      <c r="K1905" s="31"/>
      <c r="L1905" s="31"/>
      <c r="M1905" s="31"/>
      <c r="N1905" s="31"/>
      <c r="O1905" s="31"/>
      <c r="P1905" s="31"/>
      <c r="Q1905" s="31"/>
      <c r="R1905" s="31"/>
    </row>
    <row r="1906" spans="2:18">
      <c r="B1906" s="34"/>
      <c r="C1906" s="13"/>
      <c r="D1906" s="36"/>
      <c r="E1906" s="36"/>
      <c r="F1906" s="36"/>
      <c r="G1906" s="36"/>
      <c r="H1906" s="36"/>
      <c r="I1906" s="36"/>
      <c r="J1906" s="36"/>
      <c r="K1906" s="36"/>
      <c r="L1906" s="36"/>
      <c r="M1906" s="36"/>
      <c r="N1906" s="36"/>
      <c r="O1906" s="36"/>
      <c r="P1906" s="36"/>
      <c r="Q1906" s="36"/>
      <c r="R1906" s="36"/>
    </row>
    <row r="1907" spans="2:18">
      <c r="B1907" s="21"/>
      <c r="C1907" s="46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</row>
    <row r="1908" spans="2:18" ht="39.75">
      <c r="B1908" s="26"/>
      <c r="C1908" s="13"/>
      <c r="D1908" s="28"/>
      <c r="E1908" s="28"/>
      <c r="F1908" s="28"/>
      <c r="G1908" s="28"/>
      <c r="H1908" s="28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</row>
    <row r="1909" spans="2:18" ht="58.5">
      <c r="B1909" s="30">
        <f>B1905+1</f>
        <v>477</v>
      </c>
      <c r="C1909" s="13"/>
      <c r="D1909" s="31"/>
      <c r="E1909" s="31"/>
      <c r="F1909" s="31"/>
      <c r="G1909" s="31"/>
      <c r="H1909" s="31"/>
      <c r="I1909" s="31"/>
      <c r="J1909" s="31"/>
      <c r="K1909" s="31"/>
      <c r="L1909" s="31"/>
      <c r="M1909" s="31"/>
      <c r="N1909" s="31"/>
      <c r="O1909" s="31"/>
      <c r="P1909" s="31"/>
      <c r="Q1909" s="31"/>
      <c r="R1909" s="31"/>
    </row>
    <row r="1910" spans="2:18">
      <c r="B1910" s="34"/>
      <c r="C1910" s="13"/>
      <c r="D1910" s="36"/>
      <c r="E1910" s="36"/>
      <c r="F1910" s="36"/>
      <c r="G1910" s="36"/>
      <c r="H1910" s="36"/>
      <c r="I1910" s="36"/>
      <c r="J1910" s="36"/>
      <c r="K1910" s="36"/>
      <c r="L1910" s="36"/>
      <c r="M1910" s="36"/>
      <c r="N1910" s="36"/>
      <c r="O1910" s="36"/>
      <c r="P1910" s="36"/>
      <c r="Q1910" s="36"/>
      <c r="R1910" s="36"/>
    </row>
    <row r="1911" spans="2:18">
      <c r="B1911" s="21"/>
      <c r="C1911" s="46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</row>
    <row r="1912" spans="2:18" ht="39.75">
      <c r="B1912" s="26"/>
      <c r="C1912" s="13"/>
      <c r="D1912" s="28"/>
      <c r="E1912" s="28"/>
      <c r="F1912" s="28"/>
      <c r="G1912" s="28"/>
      <c r="H1912" s="28"/>
      <c r="I1912" s="28"/>
      <c r="J1912" s="28"/>
      <c r="K1912" s="28"/>
      <c r="L1912" s="28"/>
      <c r="M1912" s="28"/>
      <c r="N1912" s="28"/>
      <c r="O1912" s="28"/>
      <c r="P1912" s="28"/>
      <c r="Q1912" s="28"/>
      <c r="R1912" s="28"/>
    </row>
    <row r="1913" spans="2:18" ht="58.5">
      <c r="B1913" s="30">
        <f t="shared" ref="B1913" si="211">B1909+1</f>
        <v>478</v>
      </c>
      <c r="C1913" s="13"/>
      <c r="D1913" s="31"/>
      <c r="E1913" s="31"/>
      <c r="F1913" s="31"/>
      <c r="G1913" s="31"/>
      <c r="H1913" s="31"/>
      <c r="I1913" s="31"/>
      <c r="J1913" s="31"/>
      <c r="K1913" s="31"/>
      <c r="L1913" s="31"/>
      <c r="M1913" s="31"/>
      <c r="N1913" s="31"/>
      <c r="O1913" s="31"/>
      <c r="P1913" s="31"/>
      <c r="Q1913" s="31"/>
      <c r="R1913" s="31"/>
    </row>
    <row r="1914" spans="2:18">
      <c r="B1914" s="34"/>
      <c r="C1914" s="13"/>
      <c r="D1914" s="36"/>
      <c r="E1914" s="36"/>
      <c r="F1914" s="36"/>
      <c r="G1914" s="36"/>
      <c r="H1914" s="36"/>
      <c r="I1914" s="36"/>
      <c r="J1914" s="36"/>
      <c r="K1914" s="36"/>
      <c r="L1914" s="36"/>
      <c r="M1914" s="36"/>
      <c r="N1914" s="36"/>
      <c r="O1914" s="36"/>
      <c r="P1914" s="36"/>
      <c r="Q1914" s="36"/>
      <c r="R1914" s="36"/>
    </row>
    <row r="1915" spans="2:18">
      <c r="B1915" s="21"/>
      <c r="C1915" s="46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</row>
    <row r="1916" spans="2:18" ht="39.75">
      <c r="B1916" s="26"/>
      <c r="C1916" s="13"/>
      <c r="D1916" s="28"/>
      <c r="E1916" s="28"/>
      <c r="F1916" s="28"/>
      <c r="G1916" s="28"/>
      <c r="H1916" s="28"/>
      <c r="I1916" s="28"/>
      <c r="J1916" s="28"/>
      <c r="K1916" s="28"/>
      <c r="L1916" s="28"/>
      <c r="M1916" s="28"/>
      <c r="N1916" s="28"/>
      <c r="O1916" s="28"/>
      <c r="P1916" s="28"/>
      <c r="Q1916" s="28"/>
      <c r="R1916" s="28"/>
    </row>
    <row r="1917" spans="2:18" ht="58.5">
      <c r="B1917" s="30">
        <f t="shared" ref="B1917" si="212">B1913+1</f>
        <v>479</v>
      </c>
      <c r="C1917" s="13"/>
      <c r="D1917" s="31"/>
      <c r="E1917" s="31"/>
      <c r="F1917" s="31"/>
      <c r="G1917" s="31"/>
      <c r="H1917" s="31"/>
      <c r="I1917" s="31"/>
      <c r="J1917" s="31"/>
      <c r="K1917" s="31"/>
      <c r="L1917" s="31"/>
      <c r="M1917" s="31"/>
      <c r="N1917" s="31"/>
      <c r="O1917" s="31"/>
      <c r="P1917" s="31"/>
      <c r="Q1917" s="31"/>
      <c r="R1917" s="31"/>
    </row>
    <row r="1918" spans="2:18">
      <c r="B1918" s="34"/>
      <c r="C1918" s="13"/>
      <c r="D1918" s="36"/>
      <c r="E1918" s="36"/>
      <c r="F1918" s="36"/>
      <c r="G1918" s="36"/>
      <c r="H1918" s="36"/>
      <c r="I1918" s="36"/>
      <c r="J1918" s="36"/>
      <c r="K1918" s="36"/>
      <c r="L1918" s="36"/>
      <c r="M1918" s="36"/>
      <c r="N1918" s="36"/>
      <c r="O1918" s="36"/>
      <c r="P1918" s="36"/>
      <c r="Q1918" s="36"/>
      <c r="R1918" s="36"/>
    </row>
    <row r="1919" spans="2:18">
      <c r="B1919" s="21"/>
      <c r="C1919" s="46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</row>
    <row r="1920" spans="2:18" ht="39.75">
      <c r="B1920" s="26"/>
      <c r="C1920" s="13"/>
      <c r="D1920" s="28"/>
      <c r="E1920" s="28"/>
      <c r="F1920" s="28"/>
      <c r="G1920" s="28"/>
      <c r="H1920" s="28"/>
      <c r="I1920" s="28"/>
      <c r="J1920" s="28"/>
      <c r="K1920" s="28"/>
      <c r="L1920" s="28"/>
      <c r="M1920" s="28"/>
      <c r="N1920" s="28"/>
      <c r="O1920" s="28"/>
      <c r="P1920" s="28"/>
      <c r="Q1920" s="28"/>
      <c r="R1920" s="28"/>
    </row>
    <row r="1921" spans="2:18" ht="58.5">
      <c r="B1921" s="30">
        <f t="shared" ref="B1921" si="213">B1917+1</f>
        <v>480</v>
      </c>
      <c r="C1921" s="13"/>
      <c r="D1921" s="31"/>
      <c r="E1921" s="31"/>
      <c r="F1921" s="31"/>
      <c r="G1921" s="31"/>
      <c r="H1921" s="31"/>
      <c r="I1921" s="31"/>
      <c r="J1921" s="31"/>
      <c r="K1921" s="31"/>
      <c r="L1921" s="31"/>
      <c r="M1921" s="31"/>
      <c r="N1921" s="31"/>
      <c r="O1921" s="31"/>
      <c r="P1921" s="31"/>
      <c r="Q1921" s="31"/>
      <c r="R1921" s="31"/>
    </row>
    <row r="1922" spans="2:18">
      <c r="B1922" s="34"/>
      <c r="C1922" s="13"/>
      <c r="D1922" s="36"/>
      <c r="E1922" s="36"/>
      <c r="F1922" s="36"/>
      <c r="G1922" s="36"/>
      <c r="H1922" s="36"/>
      <c r="I1922" s="36"/>
      <c r="J1922" s="36"/>
      <c r="K1922" s="36"/>
      <c r="L1922" s="36"/>
      <c r="M1922" s="36"/>
      <c r="N1922" s="36"/>
      <c r="O1922" s="36"/>
      <c r="P1922" s="36"/>
      <c r="Q1922" s="36"/>
      <c r="R1922" s="36"/>
    </row>
    <row r="1923" spans="2:18">
      <c r="B1923" s="21"/>
      <c r="C1923" s="46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</row>
    <row r="1924" spans="2:18" ht="39.75">
      <c r="B1924" s="26"/>
      <c r="C1924" s="13"/>
      <c r="D1924" s="28"/>
      <c r="E1924" s="28"/>
      <c r="F1924" s="28"/>
      <c r="G1924" s="28"/>
      <c r="H1924" s="28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</row>
    <row r="1925" spans="2:18" ht="58.5">
      <c r="B1925" s="30">
        <f t="shared" ref="B1925" si="214">B1921+1</f>
        <v>481</v>
      </c>
      <c r="C1925" s="13"/>
      <c r="D1925" s="31"/>
      <c r="E1925" s="31"/>
      <c r="F1925" s="31"/>
      <c r="G1925" s="31"/>
      <c r="H1925" s="31"/>
      <c r="I1925" s="31"/>
      <c r="J1925" s="31"/>
      <c r="K1925" s="31"/>
      <c r="L1925" s="31"/>
      <c r="M1925" s="31"/>
      <c r="N1925" s="31"/>
      <c r="O1925" s="31"/>
      <c r="P1925" s="31"/>
      <c r="Q1925" s="31"/>
      <c r="R1925" s="31"/>
    </row>
    <row r="1926" spans="2:18">
      <c r="B1926" s="34"/>
      <c r="C1926" s="13"/>
      <c r="D1926" s="36"/>
      <c r="E1926" s="36"/>
      <c r="F1926" s="36"/>
      <c r="G1926" s="36"/>
      <c r="H1926" s="36"/>
      <c r="I1926" s="36"/>
      <c r="J1926" s="36"/>
      <c r="K1926" s="36"/>
      <c r="L1926" s="36"/>
      <c r="M1926" s="36"/>
      <c r="N1926" s="36"/>
      <c r="O1926" s="36"/>
      <c r="P1926" s="36"/>
      <c r="Q1926" s="36"/>
      <c r="R1926" s="36"/>
    </row>
    <row r="1927" spans="2:18">
      <c r="B1927" s="21"/>
      <c r="C1927" s="46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</row>
    <row r="1928" spans="2:18" ht="39.75">
      <c r="B1928" s="26"/>
      <c r="C1928" s="13"/>
      <c r="D1928" s="28"/>
      <c r="E1928" s="28"/>
      <c r="F1928" s="28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</row>
    <row r="1929" spans="2:18" ht="58.5">
      <c r="B1929" s="30">
        <f t="shared" ref="B1929" si="215">B1925+1</f>
        <v>482</v>
      </c>
      <c r="C1929" s="13"/>
      <c r="D1929" s="31"/>
      <c r="E1929" s="31"/>
      <c r="F1929" s="31"/>
      <c r="G1929" s="31"/>
      <c r="H1929" s="31"/>
      <c r="I1929" s="31"/>
      <c r="J1929" s="31"/>
      <c r="K1929" s="31"/>
      <c r="L1929" s="31"/>
      <c r="M1929" s="31"/>
      <c r="N1929" s="31"/>
      <c r="O1929" s="31"/>
      <c r="P1929" s="31"/>
      <c r="Q1929" s="31"/>
      <c r="R1929" s="31"/>
    </row>
    <row r="1930" spans="2:18">
      <c r="B1930" s="34"/>
      <c r="C1930" s="13"/>
      <c r="D1930" s="36"/>
      <c r="E1930" s="36"/>
      <c r="F1930" s="36"/>
      <c r="G1930" s="36"/>
      <c r="H1930" s="36"/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</row>
    <row r="1931" spans="2:18">
      <c r="B1931" s="21"/>
      <c r="C1931" s="46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</row>
    <row r="1932" spans="2:18" ht="39.75">
      <c r="B1932" s="26"/>
      <c r="C1932" s="13"/>
      <c r="D1932" s="28"/>
      <c r="E1932" s="28"/>
      <c r="F1932" s="28"/>
      <c r="G1932" s="28"/>
      <c r="H1932" s="28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</row>
    <row r="1933" spans="2:18" ht="58.5">
      <c r="B1933" s="30">
        <f t="shared" ref="B1933" si="216">B1929+1</f>
        <v>483</v>
      </c>
      <c r="C1933" s="13"/>
      <c r="D1933" s="31"/>
      <c r="E1933" s="31"/>
      <c r="F1933" s="31"/>
      <c r="G1933" s="31"/>
      <c r="H1933" s="31"/>
      <c r="I1933" s="31"/>
      <c r="J1933" s="31"/>
      <c r="K1933" s="31"/>
      <c r="L1933" s="31"/>
      <c r="M1933" s="31"/>
      <c r="N1933" s="31"/>
      <c r="O1933" s="31"/>
      <c r="P1933" s="31"/>
      <c r="Q1933" s="31"/>
      <c r="R1933" s="31"/>
    </row>
    <row r="1934" spans="2:18">
      <c r="B1934" s="34"/>
      <c r="C1934" s="13"/>
      <c r="D1934" s="36"/>
      <c r="E1934" s="36"/>
      <c r="F1934" s="36"/>
      <c r="G1934" s="36"/>
      <c r="H1934" s="36"/>
      <c r="I1934" s="36"/>
      <c r="J1934" s="36"/>
      <c r="K1934" s="36"/>
      <c r="L1934" s="36"/>
      <c r="M1934" s="36"/>
      <c r="N1934" s="36"/>
      <c r="O1934" s="36"/>
      <c r="P1934" s="36"/>
      <c r="Q1934" s="36"/>
      <c r="R1934" s="36"/>
    </row>
    <row r="1935" spans="2:18">
      <c r="B1935" s="21"/>
      <c r="C1935" s="46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</row>
    <row r="1936" spans="2:18" ht="39.75">
      <c r="B1936" s="26"/>
      <c r="C1936" s="13"/>
      <c r="D1936" s="28"/>
      <c r="E1936" s="28"/>
      <c r="F1936" s="28"/>
      <c r="G1936" s="28"/>
      <c r="H1936" s="28"/>
      <c r="I1936" s="28"/>
      <c r="J1936" s="28"/>
      <c r="K1936" s="28"/>
      <c r="L1936" s="28"/>
      <c r="M1936" s="28"/>
      <c r="N1936" s="28"/>
      <c r="O1936" s="28"/>
      <c r="P1936" s="28"/>
      <c r="Q1936" s="28"/>
      <c r="R1936" s="28"/>
    </row>
    <row r="1937" spans="2:18" ht="58.5">
      <c r="B1937" s="30">
        <f t="shared" ref="B1937" si="217">B1933+1</f>
        <v>484</v>
      </c>
      <c r="C1937" s="13"/>
      <c r="D1937" s="31"/>
      <c r="E1937" s="31"/>
      <c r="F1937" s="31"/>
      <c r="G1937" s="31"/>
      <c r="H1937" s="31"/>
      <c r="I1937" s="31"/>
      <c r="J1937" s="31"/>
      <c r="K1937" s="31"/>
      <c r="L1937" s="31"/>
      <c r="M1937" s="31"/>
      <c r="N1937" s="31"/>
      <c r="O1937" s="31"/>
      <c r="P1937" s="31"/>
      <c r="Q1937" s="31"/>
      <c r="R1937" s="31"/>
    </row>
    <row r="1938" spans="2:18">
      <c r="B1938" s="34"/>
      <c r="C1938" s="13"/>
      <c r="D1938" s="36"/>
      <c r="E1938" s="36"/>
      <c r="F1938" s="36"/>
      <c r="G1938" s="36"/>
      <c r="H1938" s="36"/>
      <c r="I1938" s="36"/>
      <c r="J1938" s="36"/>
      <c r="K1938" s="36"/>
      <c r="L1938" s="36"/>
      <c r="M1938" s="36"/>
      <c r="N1938" s="36"/>
      <c r="O1938" s="36"/>
      <c r="P1938" s="36"/>
      <c r="Q1938" s="36"/>
      <c r="R1938" s="36"/>
    </row>
    <row r="1939" spans="2:18">
      <c r="B1939" s="21"/>
      <c r="C1939" s="46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</row>
    <row r="1940" spans="2:18" ht="39.75">
      <c r="B1940" s="26"/>
      <c r="C1940" s="13"/>
      <c r="D1940" s="28"/>
      <c r="E1940" s="28"/>
      <c r="F1940" s="28"/>
      <c r="G1940" s="28"/>
      <c r="H1940" s="28"/>
      <c r="I1940" s="28"/>
      <c r="J1940" s="28"/>
      <c r="K1940" s="28"/>
      <c r="L1940" s="28"/>
      <c r="M1940" s="28"/>
      <c r="N1940" s="28"/>
      <c r="O1940" s="28"/>
      <c r="P1940" s="28"/>
      <c r="Q1940" s="28"/>
      <c r="R1940" s="28"/>
    </row>
    <row r="1941" spans="2:18" ht="58.5">
      <c r="B1941" s="30">
        <f t="shared" ref="B1941" si="218">B1937+1</f>
        <v>485</v>
      </c>
      <c r="C1941" s="13"/>
      <c r="D1941" s="31"/>
      <c r="E1941" s="31"/>
      <c r="F1941" s="31"/>
      <c r="G1941" s="31"/>
      <c r="H1941" s="31"/>
      <c r="I1941" s="31"/>
      <c r="J1941" s="31"/>
      <c r="K1941" s="31"/>
      <c r="L1941" s="31"/>
      <c r="M1941" s="31"/>
      <c r="N1941" s="31"/>
      <c r="O1941" s="31"/>
      <c r="P1941" s="31"/>
      <c r="Q1941" s="31"/>
      <c r="R1941" s="31"/>
    </row>
    <row r="1942" spans="2:18">
      <c r="B1942" s="34"/>
      <c r="C1942" s="13"/>
      <c r="D1942" s="36"/>
      <c r="E1942" s="36"/>
      <c r="F1942" s="36"/>
      <c r="G1942" s="36"/>
      <c r="H1942" s="36"/>
      <c r="I1942" s="36"/>
      <c r="J1942" s="36"/>
      <c r="K1942" s="36"/>
      <c r="L1942" s="36"/>
      <c r="M1942" s="36"/>
      <c r="N1942" s="36"/>
      <c r="O1942" s="36"/>
      <c r="P1942" s="36"/>
      <c r="Q1942" s="36"/>
      <c r="R1942" s="36"/>
    </row>
    <row r="1943" spans="2:18">
      <c r="B1943" s="21"/>
      <c r="C1943" s="46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</row>
    <row r="1944" spans="2:18" ht="39.75">
      <c r="B1944" s="26"/>
      <c r="C1944" s="13"/>
      <c r="D1944" s="28"/>
      <c r="E1944" s="28"/>
      <c r="F1944" s="28"/>
      <c r="G1944" s="28"/>
      <c r="H1944" s="28"/>
      <c r="I1944" s="28"/>
      <c r="J1944" s="28"/>
      <c r="K1944" s="28"/>
      <c r="L1944" s="28"/>
      <c r="M1944" s="28"/>
      <c r="N1944" s="28"/>
      <c r="O1944" s="28"/>
      <c r="P1944" s="28"/>
      <c r="Q1944" s="28"/>
      <c r="R1944" s="28"/>
    </row>
    <row r="1945" spans="2:18" ht="58.5">
      <c r="B1945" s="30">
        <f t="shared" ref="B1945" si="219">B1941+1</f>
        <v>486</v>
      </c>
      <c r="C1945" s="13"/>
      <c r="D1945" s="31"/>
      <c r="E1945" s="31"/>
      <c r="F1945" s="31"/>
      <c r="G1945" s="31"/>
      <c r="H1945" s="31"/>
      <c r="I1945" s="31"/>
      <c r="J1945" s="31"/>
      <c r="K1945" s="31"/>
      <c r="L1945" s="31"/>
      <c r="M1945" s="31"/>
      <c r="N1945" s="31"/>
      <c r="O1945" s="31"/>
      <c r="P1945" s="31"/>
      <c r="Q1945" s="31"/>
      <c r="R1945" s="31"/>
    </row>
    <row r="1946" spans="2:18">
      <c r="B1946" s="34"/>
      <c r="C1946" s="13"/>
      <c r="D1946" s="36"/>
      <c r="E1946" s="36"/>
      <c r="F1946" s="36"/>
      <c r="G1946" s="36"/>
      <c r="H1946" s="36"/>
      <c r="I1946" s="36"/>
      <c r="J1946" s="36"/>
      <c r="K1946" s="36"/>
      <c r="L1946" s="36"/>
      <c r="M1946" s="36"/>
      <c r="N1946" s="36"/>
      <c r="O1946" s="36"/>
      <c r="P1946" s="36"/>
      <c r="Q1946" s="36"/>
      <c r="R1946" s="36"/>
    </row>
    <row r="1947" spans="2:18">
      <c r="B1947" s="21"/>
      <c r="C1947" s="46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</row>
    <row r="1948" spans="2:18" ht="39.75">
      <c r="B1948" s="26"/>
      <c r="C1948" s="13"/>
      <c r="D1948" s="28"/>
      <c r="E1948" s="28"/>
      <c r="F1948" s="28"/>
      <c r="G1948" s="28"/>
      <c r="H1948" s="28"/>
      <c r="I1948" s="28"/>
      <c r="J1948" s="28"/>
      <c r="K1948" s="28"/>
      <c r="L1948" s="28"/>
      <c r="M1948" s="28"/>
      <c r="N1948" s="28"/>
      <c r="O1948" s="28"/>
      <c r="P1948" s="28"/>
      <c r="Q1948" s="28"/>
      <c r="R1948" s="28"/>
    </row>
    <row r="1949" spans="2:18" ht="58.5">
      <c r="B1949" s="30">
        <f t="shared" ref="B1949" si="220">B1945+1</f>
        <v>487</v>
      </c>
      <c r="C1949" s="13"/>
      <c r="D1949" s="31"/>
      <c r="E1949" s="31"/>
      <c r="F1949" s="31"/>
      <c r="G1949" s="31"/>
      <c r="H1949" s="31"/>
      <c r="I1949" s="31"/>
      <c r="J1949" s="31"/>
      <c r="K1949" s="31"/>
      <c r="L1949" s="31"/>
      <c r="M1949" s="31"/>
      <c r="N1949" s="31"/>
      <c r="O1949" s="31"/>
      <c r="P1949" s="31"/>
      <c r="Q1949" s="31"/>
      <c r="R1949" s="31"/>
    </row>
    <row r="1950" spans="2:18">
      <c r="B1950" s="34"/>
      <c r="C1950" s="13"/>
      <c r="D1950" s="36"/>
      <c r="E1950" s="36"/>
      <c r="F1950" s="36"/>
      <c r="G1950" s="36"/>
      <c r="H1950" s="36"/>
      <c r="I1950" s="36"/>
      <c r="J1950" s="36"/>
      <c r="K1950" s="36"/>
      <c r="L1950" s="36"/>
      <c r="M1950" s="36"/>
      <c r="N1950" s="36"/>
      <c r="O1950" s="36"/>
      <c r="P1950" s="36"/>
      <c r="Q1950" s="36"/>
      <c r="R1950" s="36"/>
    </row>
    <row r="1951" spans="2:18">
      <c r="B1951" s="21"/>
      <c r="C1951" s="46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</row>
    <row r="1952" spans="2:18" ht="39.75">
      <c r="B1952" s="26"/>
      <c r="C1952" s="13"/>
      <c r="D1952" s="28"/>
      <c r="E1952" s="28"/>
      <c r="F1952" s="28"/>
      <c r="G1952" s="28"/>
      <c r="H1952" s="28"/>
      <c r="I1952" s="28"/>
      <c r="J1952" s="28"/>
      <c r="K1952" s="28"/>
      <c r="L1952" s="28"/>
      <c r="M1952" s="28"/>
      <c r="N1952" s="28"/>
      <c r="O1952" s="28"/>
      <c r="P1952" s="28"/>
      <c r="Q1952" s="28"/>
      <c r="R1952" s="28"/>
    </row>
    <row r="1953" spans="2:18" ht="58.5">
      <c r="B1953" s="30">
        <f t="shared" ref="B1953" si="221">B1949+1</f>
        <v>488</v>
      </c>
      <c r="C1953" s="13"/>
      <c r="D1953" s="31"/>
      <c r="E1953" s="31"/>
      <c r="F1953" s="31"/>
      <c r="G1953" s="31"/>
      <c r="H1953" s="31"/>
      <c r="I1953" s="31"/>
      <c r="J1953" s="31"/>
      <c r="K1953" s="31"/>
      <c r="L1953" s="31"/>
      <c r="M1953" s="31"/>
      <c r="N1953" s="31"/>
      <c r="O1953" s="31"/>
      <c r="P1953" s="31"/>
      <c r="Q1953" s="31"/>
      <c r="R1953" s="31"/>
    </row>
    <row r="1954" spans="2:18">
      <c r="B1954" s="34"/>
      <c r="C1954" s="13"/>
      <c r="D1954" s="36"/>
      <c r="E1954" s="36"/>
      <c r="F1954" s="36"/>
      <c r="G1954" s="36"/>
      <c r="H1954" s="36"/>
      <c r="I1954" s="36"/>
      <c r="J1954" s="36"/>
      <c r="K1954" s="36"/>
      <c r="L1954" s="36"/>
      <c r="M1954" s="36"/>
      <c r="N1954" s="36"/>
      <c r="O1954" s="36"/>
      <c r="P1954" s="36"/>
      <c r="Q1954" s="36"/>
      <c r="R1954" s="36"/>
    </row>
    <row r="1955" spans="2:18">
      <c r="B1955" s="21"/>
      <c r="C1955" s="46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</row>
    <row r="1956" spans="2:18" ht="39.75">
      <c r="B1956" s="26"/>
      <c r="C1956" s="13"/>
      <c r="D1956" s="28"/>
      <c r="E1956" s="28"/>
      <c r="F1956" s="28"/>
      <c r="G1956" s="28"/>
      <c r="H1956" s="28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</row>
    <row r="1957" spans="2:18" ht="58.5">
      <c r="B1957" s="30">
        <f t="shared" ref="B1957" si="222">B1953+1</f>
        <v>489</v>
      </c>
      <c r="C1957" s="13"/>
      <c r="D1957" s="31"/>
      <c r="E1957" s="31"/>
      <c r="F1957" s="31"/>
      <c r="G1957" s="31"/>
      <c r="H1957" s="31"/>
      <c r="I1957" s="31"/>
      <c r="J1957" s="31"/>
      <c r="K1957" s="31"/>
      <c r="L1957" s="31"/>
      <c r="M1957" s="31"/>
      <c r="N1957" s="31"/>
      <c r="O1957" s="31"/>
      <c r="P1957" s="31"/>
      <c r="Q1957" s="31"/>
      <c r="R1957" s="31"/>
    </row>
    <row r="1958" spans="2:18">
      <c r="B1958" s="34"/>
      <c r="C1958" s="13"/>
      <c r="D1958" s="36"/>
      <c r="E1958" s="36"/>
      <c r="F1958" s="36"/>
      <c r="G1958" s="36"/>
      <c r="H1958" s="36"/>
      <c r="I1958" s="36"/>
      <c r="J1958" s="36"/>
      <c r="K1958" s="36"/>
      <c r="L1958" s="36"/>
      <c r="M1958" s="36"/>
      <c r="N1958" s="36"/>
      <c r="O1958" s="36"/>
      <c r="P1958" s="36"/>
      <c r="Q1958" s="36"/>
      <c r="R1958" s="36"/>
    </row>
    <row r="1959" spans="2:18">
      <c r="B1959" s="21"/>
      <c r="C1959" s="46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</row>
    <row r="1960" spans="2:18" ht="39.75">
      <c r="B1960" s="26"/>
      <c r="C1960" s="13"/>
      <c r="D1960" s="28"/>
      <c r="E1960" s="28"/>
      <c r="F1960" s="28"/>
      <c r="G1960" s="28"/>
      <c r="H1960" s="28"/>
      <c r="I1960" s="28"/>
      <c r="J1960" s="28"/>
      <c r="K1960" s="28"/>
      <c r="L1960" s="28"/>
      <c r="M1960" s="28"/>
      <c r="N1960" s="28"/>
      <c r="O1960" s="28"/>
      <c r="P1960" s="28"/>
      <c r="Q1960" s="28"/>
      <c r="R1960" s="28"/>
    </row>
    <row r="1961" spans="2:18" ht="58.5">
      <c r="B1961" s="30">
        <f t="shared" ref="B1961" si="223">B1957+1</f>
        <v>490</v>
      </c>
      <c r="C1961" s="13"/>
      <c r="D1961" s="31"/>
      <c r="E1961" s="31"/>
      <c r="F1961" s="31"/>
      <c r="G1961" s="31"/>
      <c r="H1961" s="31"/>
      <c r="I1961" s="31"/>
      <c r="J1961" s="31"/>
      <c r="K1961" s="31"/>
      <c r="L1961" s="31"/>
      <c r="M1961" s="31"/>
      <c r="N1961" s="31"/>
      <c r="O1961" s="31"/>
      <c r="P1961" s="31"/>
      <c r="Q1961" s="31"/>
      <c r="R1961" s="31"/>
    </row>
    <row r="1962" spans="2:18">
      <c r="B1962" s="34"/>
      <c r="C1962" s="13"/>
      <c r="D1962" s="36"/>
      <c r="E1962" s="36"/>
      <c r="F1962" s="36"/>
      <c r="G1962" s="36"/>
      <c r="H1962" s="36"/>
      <c r="I1962" s="36"/>
      <c r="J1962" s="36"/>
      <c r="K1962" s="36"/>
      <c r="L1962" s="36"/>
      <c r="M1962" s="36"/>
      <c r="N1962" s="36"/>
      <c r="O1962" s="36"/>
      <c r="P1962" s="36"/>
      <c r="Q1962" s="36"/>
      <c r="R1962" s="36"/>
    </row>
    <row r="1963" spans="2:18">
      <c r="B1963" s="21"/>
      <c r="C1963" s="46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</row>
    <row r="1964" spans="2:18" ht="39.75">
      <c r="B1964" s="26"/>
      <c r="C1964" s="13"/>
      <c r="D1964" s="28"/>
      <c r="E1964" s="28"/>
      <c r="F1964" s="28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</row>
    <row r="1965" spans="2:18" ht="58.5">
      <c r="B1965" s="30">
        <f t="shared" ref="B1965" si="224">B1961+1</f>
        <v>491</v>
      </c>
      <c r="C1965" s="13"/>
      <c r="D1965" s="31"/>
      <c r="E1965" s="31"/>
      <c r="F1965" s="31"/>
      <c r="G1965" s="31"/>
      <c r="H1965" s="31"/>
      <c r="I1965" s="31"/>
      <c r="J1965" s="31"/>
      <c r="K1965" s="31"/>
      <c r="L1965" s="31"/>
      <c r="M1965" s="31"/>
      <c r="N1965" s="31"/>
      <c r="O1965" s="31"/>
      <c r="P1965" s="31"/>
      <c r="Q1965" s="31"/>
      <c r="R1965" s="31"/>
    </row>
    <row r="1966" spans="2:18">
      <c r="B1966" s="34"/>
      <c r="C1966" s="13"/>
      <c r="D1966" s="36"/>
      <c r="E1966" s="36"/>
      <c r="F1966" s="36"/>
      <c r="G1966" s="36"/>
      <c r="H1966" s="36"/>
      <c r="I1966" s="36"/>
      <c r="J1966" s="36"/>
      <c r="K1966" s="36"/>
      <c r="L1966" s="36"/>
      <c r="M1966" s="36"/>
      <c r="N1966" s="36"/>
      <c r="O1966" s="36"/>
      <c r="P1966" s="36"/>
      <c r="Q1966" s="36"/>
      <c r="R1966" s="36"/>
    </row>
    <row r="1967" spans="2:18">
      <c r="B1967" s="21"/>
      <c r="C1967" s="46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</row>
    <row r="1968" spans="2:18" ht="39.75">
      <c r="B1968" s="26"/>
      <c r="C1968" s="13"/>
      <c r="D1968" s="28"/>
      <c r="E1968" s="28"/>
      <c r="F1968" s="28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</row>
    <row r="1969" spans="2:18" ht="58.5">
      <c r="B1969" s="30">
        <f t="shared" ref="B1969" si="225">B1965+1</f>
        <v>492</v>
      </c>
      <c r="C1969" s="13"/>
      <c r="D1969" s="31"/>
      <c r="E1969" s="31"/>
      <c r="F1969" s="31"/>
      <c r="G1969" s="31"/>
      <c r="H1969" s="31"/>
      <c r="I1969" s="31"/>
      <c r="J1969" s="31"/>
      <c r="K1969" s="31"/>
      <c r="L1969" s="31"/>
      <c r="M1969" s="31"/>
      <c r="N1969" s="31"/>
      <c r="O1969" s="31"/>
      <c r="P1969" s="31"/>
      <c r="Q1969" s="31"/>
      <c r="R1969" s="31"/>
    </row>
    <row r="1970" spans="2:18">
      <c r="B1970" s="34"/>
      <c r="C1970" s="13"/>
      <c r="D1970" s="36"/>
      <c r="E1970" s="36"/>
      <c r="F1970" s="36"/>
      <c r="G1970" s="36"/>
      <c r="H1970" s="36"/>
      <c r="I1970" s="36"/>
      <c r="J1970" s="36"/>
      <c r="K1970" s="36"/>
      <c r="L1970" s="36"/>
      <c r="M1970" s="36"/>
      <c r="N1970" s="36"/>
      <c r="O1970" s="36"/>
      <c r="P1970" s="36"/>
      <c r="Q1970" s="36"/>
      <c r="R1970" s="36"/>
    </row>
    <row r="1971" spans="2:18">
      <c r="B1971" s="21"/>
      <c r="C1971" s="46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</row>
    <row r="1972" spans="2:18" ht="39.75">
      <c r="B1972" s="26"/>
      <c r="C1972" s="13"/>
      <c r="D1972" s="28"/>
      <c r="E1972" s="28"/>
      <c r="F1972" s="28"/>
      <c r="G1972" s="28"/>
      <c r="H1972" s="28"/>
      <c r="I1972" s="28"/>
      <c r="J1972" s="28"/>
      <c r="K1972" s="28"/>
      <c r="L1972" s="28"/>
      <c r="M1972" s="28"/>
      <c r="N1972" s="28"/>
      <c r="O1972" s="28"/>
      <c r="P1972" s="28"/>
      <c r="Q1972" s="28"/>
      <c r="R1972" s="28"/>
    </row>
    <row r="1973" spans="2:18" ht="58.5">
      <c r="B1973" s="30">
        <f t="shared" ref="B1973" si="226">B1969+1</f>
        <v>493</v>
      </c>
      <c r="C1973" s="13"/>
      <c r="D1973" s="31"/>
      <c r="E1973" s="31"/>
      <c r="F1973" s="31"/>
      <c r="G1973" s="31"/>
      <c r="H1973" s="31"/>
      <c r="I1973" s="31"/>
      <c r="J1973" s="31"/>
      <c r="K1973" s="31"/>
      <c r="L1973" s="31"/>
      <c r="M1973" s="31"/>
      <c r="N1973" s="31"/>
      <c r="O1973" s="31"/>
      <c r="P1973" s="31"/>
      <c r="Q1973" s="31"/>
      <c r="R1973" s="31"/>
    </row>
    <row r="1974" spans="2:18">
      <c r="B1974" s="34"/>
      <c r="C1974" s="13"/>
      <c r="D1974" s="36"/>
      <c r="E1974" s="36"/>
      <c r="F1974" s="36"/>
      <c r="G1974" s="36"/>
      <c r="H1974" s="36"/>
      <c r="I1974" s="36"/>
      <c r="J1974" s="36"/>
      <c r="K1974" s="36"/>
      <c r="L1974" s="36"/>
      <c r="M1974" s="36"/>
      <c r="N1974" s="36"/>
      <c r="O1974" s="36"/>
      <c r="P1974" s="36"/>
      <c r="Q1974" s="36"/>
      <c r="R1974" s="36"/>
    </row>
    <row r="1975" spans="2:18">
      <c r="B1975" s="21"/>
      <c r="C1975" s="46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</row>
    <row r="1976" spans="2:18" ht="39.75">
      <c r="B1976" s="26"/>
      <c r="C1976" s="13"/>
      <c r="D1976" s="28"/>
      <c r="E1976" s="28"/>
      <c r="F1976" s="28"/>
      <c r="G1976" s="28"/>
      <c r="H1976" s="28"/>
      <c r="I1976" s="28"/>
      <c r="J1976" s="28"/>
      <c r="K1976" s="28"/>
      <c r="L1976" s="28"/>
      <c r="M1976" s="28"/>
      <c r="N1976" s="28"/>
      <c r="O1976" s="28"/>
      <c r="P1976" s="28"/>
      <c r="Q1976" s="28"/>
      <c r="R1976" s="28"/>
    </row>
    <row r="1977" spans="2:18" ht="58.5">
      <c r="B1977" s="30">
        <f t="shared" ref="B1977" si="227">B1973+1</f>
        <v>494</v>
      </c>
      <c r="C1977" s="13"/>
      <c r="D1977" s="31"/>
      <c r="E1977" s="31"/>
      <c r="F1977" s="31"/>
      <c r="G1977" s="31"/>
      <c r="H1977" s="31"/>
      <c r="I1977" s="31"/>
      <c r="J1977" s="31"/>
      <c r="K1977" s="31"/>
      <c r="L1977" s="31"/>
      <c r="M1977" s="31"/>
      <c r="N1977" s="31"/>
      <c r="O1977" s="31"/>
      <c r="P1977" s="31"/>
      <c r="Q1977" s="31"/>
      <c r="R1977" s="31"/>
    </row>
    <row r="1978" spans="2:18">
      <c r="B1978" s="34"/>
      <c r="C1978" s="13"/>
      <c r="D1978" s="36"/>
      <c r="E1978" s="36"/>
      <c r="F1978" s="36"/>
      <c r="G1978" s="36"/>
      <c r="H1978" s="36"/>
      <c r="I1978" s="36"/>
      <c r="J1978" s="36"/>
      <c r="K1978" s="36"/>
      <c r="L1978" s="36"/>
      <c r="M1978" s="36"/>
      <c r="N1978" s="36"/>
      <c r="O1978" s="36"/>
      <c r="P1978" s="36"/>
      <c r="Q1978" s="36"/>
      <c r="R1978" s="36"/>
    </row>
    <row r="1979" spans="2:18">
      <c r="B1979" s="21"/>
      <c r="C1979" s="46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</row>
    <row r="1980" spans="2:18" ht="39.75">
      <c r="B1980" s="26"/>
      <c r="C1980" s="13"/>
      <c r="D1980" s="28"/>
      <c r="E1980" s="28"/>
      <c r="F1980" s="28"/>
      <c r="G1980" s="28"/>
      <c r="H1980" s="28"/>
      <c r="I1980" s="28"/>
      <c r="J1980" s="28"/>
      <c r="K1980" s="28"/>
      <c r="L1980" s="28"/>
      <c r="M1980" s="28"/>
      <c r="N1980" s="28"/>
      <c r="O1980" s="28"/>
      <c r="P1980" s="28"/>
      <c r="Q1980" s="28"/>
      <c r="R1980" s="28"/>
    </row>
    <row r="1981" spans="2:18" ht="58.5">
      <c r="B1981" s="30">
        <f t="shared" ref="B1981" si="228">B1977+1</f>
        <v>495</v>
      </c>
      <c r="C1981" s="13"/>
      <c r="D1981" s="31"/>
      <c r="E1981" s="31"/>
      <c r="F1981" s="31"/>
      <c r="G1981" s="31"/>
      <c r="H1981" s="31"/>
      <c r="I1981" s="31"/>
      <c r="J1981" s="31"/>
      <c r="K1981" s="31"/>
      <c r="L1981" s="31"/>
      <c r="M1981" s="31"/>
      <c r="N1981" s="31"/>
      <c r="O1981" s="31"/>
      <c r="P1981" s="31"/>
      <c r="Q1981" s="31"/>
      <c r="R1981" s="31"/>
    </row>
    <row r="1982" spans="2:18">
      <c r="B1982" s="34"/>
      <c r="C1982" s="13"/>
      <c r="D1982" s="36"/>
      <c r="E1982" s="36"/>
      <c r="F1982" s="36"/>
      <c r="G1982" s="36"/>
      <c r="H1982" s="36"/>
      <c r="I1982" s="36"/>
      <c r="J1982" s="36"/>
      <c r="K1982" s="36"/>
      <c r="L1982" s="36"/>
      <c r="M1982" s="36"/>
      <c r="N1982" s="36"/>
      <c r="O1982" s="36"/>
      <c r="P1982" s="36"/>
      <c r="Q1982" s="36"/>
      <c r="R1982" s="36"/>
    </row>
    <row r="1983" spans="2:18">
      <c r="B1983" s="21"/>
      <c r="C1983" s="46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</row>
    <row r="1984" spans="2:18" ht="39.75">
      <c r="B1984" s="26"/>
      <c r="C1984" s="13"/>
      <c r="D1984" s="28"/>
      <c r="E1984" s="28"/>
      <c r="F1984" s="28"/>
      <c r="G1984" s="28"/>
      <c r="H1984" s="28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</row>
    <row r="1985" spans="2:18" ht="58.5">
      <c r="B1985" s="30">
        <f t="shared" ref="B1985" si="229">B1981+1</f>
        <v>496</v>
      </c>
      <c r="C1985" s="13"/>
      <c r="D1985" s="31"/>
      <c r="E1985" s="31"/>
      <c r="F1985" s="31"/>
      <c r="G1985" s="31"/>
      <c r="H1985" s="31"/>
      <c r="I1985" s="31"/>
      <c r="J1985" s="31"/>
      <c r="K1985" s="31"/>
      <c r="L1985" s="31"/>
      <c r="M1985" s="31"/>
      <c r="N1985" s="31"/>
      <c r="O1985" s="31"/>
      <c r="P1985" s="31"/>
      <c r="Q1985" s="31"/>
      <c r="R1985" s="31"/>
    </row>
    <row r="1986" spans="2:18">
      <c r="B1986" s="34"/>
      <c r="C1986" s="13"/>
      <c r="D1986" s="36"/>
      <c r="E1986" s="36"/>
      <c r="F1986" s="36"/>
      <c r="G1986" s="36"/>
      <c r="H1986" s="36"/>
      <c r="I1986" s="36"/>
      <c r="J1986" s="36"/>
      <c r="K1986" s="36"/>
      <c r="L1986" s="36"/>
      <c r="M1986" s="36"/>
      <c r="N1986" s="36"/>
      <c r="O1986" s="36"/>
      <c r="P1986" s="36"/>
      <c r="Q1986" s="36"/>
      <c r="R1986" s="36"/>
    </row>
    <row r="1987" spans="2:18">
      <c r="B1987" s="21"/>
      <c r="C1987" s="46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</row>
    <row r="1988" spans="2:18" ht="39.75">
      <c r="B1988" s="26"/>
      <c r="C1988" s="13"/>
      <c r="D1988" s="28"/>
      <c r="E1988" s="28"/>
      <c r="F1988" s="28"/>
      <c r="G1988" s="28"/>
      <c r="H1988" s="28"/>
      <c r="I1988" s="28"/>
      <c r="J1988" s="28"/>
      <c r="K1988" s="28"/>
      <c r="L1988" s="28"/>
      <c r="M1988" s="28"/>
      <c r="N1988" s="28"/>
      <c r="O1988" s="28"/>
      <c r="P1988" s="28"/>
      <c r="Q1988" s="28"/>
      <c r="R1988" s="28"/>
    </row>
    <row r="1989" spans="2:18" ht="58.5">
      <c r="B1989" s="30">
        <f t="shared" ref="B1989" si="230">B1985+1</f>
        <v>497</v>
      </c>
      <c r="C1989" s="13"/>
      <c r="D1989" s="31"/>
      <c r="E1989" s="31"/>
      <c r="F1989" s="31"/>
      <c r="G1989" s="31"/>
      <c r="H1989" s="31"/>
      <c r="I1989" s="31"/>
      <c r="J1989" s="31"/>
      <c r="K1989" s="31"/>
      <c r="L1989" s="31"/>
      <c r="M1989" s="31"/>
      <c r="N1989" s="31"/>
      <c r="O1989" s="31"/>
      <c r="P1989" s="31"/>
      <c r="Q1989" s="31"/>
      <c r="R1989" s="31"/>
    </row>
    <row r="1990" spans="2:18">
      <c r="B1990" s="34"/>
      <c r="C1990" s="13"/>
      <c r="D1990" s="36"/>
      <c r="E1990" s="36"/>
      <c r="F1990" s="36"/>
      <c r="G1990" s="36"/>
      <c r="H1990" s="36"/>
      <c r="I1990" s="36"/>
      <c r="J1990" s="36"/>
      <c r="K1990" s="36"/>
      <c r="L1990" s="36"/>
      <c r="M1990" s="36"/>
      <c r="N1990" s="36"/>
      <c r="O1990" s="36"/>
      <c r="P1990" s="36"/>
      <c r="Q1990" s="36"/>
      <c r="R1990" s="36"/>
    </row>
    <row r="1991" spans="2:18">
      <c r="B1991" s="21"/>
      <c r="C1991" s="46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</row>
    <row r="1992" spans="2:18" ht="39.75">
      <c r="B1992" s="26"/>
      <c r="C1992" s="13"/>
      <c r="D1992" s="28"/>
      <c r="E1992" s="28"/>
      <c r="F1992" s="28"/>
      <c r="G1992" s="28"/>
      <c r="H1992" s="28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</row>
    <row r="1993" spans="2:18" ht="58.5">
      <c r="B1993" s="30">
        <f t="shared" ref="B1993" si="231">B1989+1</f>
        <v>498</v>
      </c>
      <c r="C1993" s="13"/>
      <c r="D1993" s="31"/>
      <c r="E1993" s="31"/>
      <c r="F1993" s="31"/>
      <c r="G1993" s="31"/>
      <c r="H1993" s="31"/>
      <c r="I1993" s="31"/>
      <c r="J1993" s="31"/>
      <c r="K1993" s="31"/>
      <c r="L1993" s="31"/>
      <c r="M1993" s="31"/>
      <c r="N1993" s="31"/>
      <c r="O1993" s="31"/>
      <c r="P1993" s="31"/>
      <c r="Q1993" s="31"/>
      <c r="R1993" s="31"/>
    </row>
    <row r="1994" spans="2:18">
      <c r="B1994" s="34"/>
      <c r="C1994" s="13"/>
      <c r="D1994" s="36"/>
      <c r="E1994" s="36"/>
      <c r="F1994" s="36"/>
      <c r="G1994" s="36"/>
      <c r="H1994" s="36"/>
      <c r="I1994" s="36"/>
      <c r="J1994" s="36"/>
      <c r="K1994" s="36"/>
      <c r="L1994" s="36"/>
      <c r="M1994" s="36"/>
      <c r="N1994" s="36"/>
      <c r="O1994" s="36"/>
      <c r="P1994" s="36"/>
      <c r="Q1994" s="36"/>
      <c r="R1994" s="36"/>
    </row>
    <row r="1995" spans="2:18">
      <c r="B1995" s="21"/>
      <c r="C1995" s="46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</row>
    <row r="1996" spans="2:18" ht="39.75">
      <c r="B1996" s="26"/>
      <c r="C1996" s="13"/>
      <c r="D1996" s="28"/>
      <c r="E1996" s="28"/>
      <c r="F1996" s="28"/>
      <c r="G1996" s="28"/>
      <c r="H1996" s="28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</row>
    <row r="1997" spans="2:18" ht="58.5">
      <c r="B1997" s="30">
        <f t="shared" ref="B1997" si="232">B1993+1</f>
        <v>499</v>
      </c>
      <c r="C1997" s="13"/>
      <c r="D1997" s="31"/>
      <c r="E1997" s="31"/>
      <c r="F1997" s="31"/>
      <c r="G1997" s="31"/>
      <c r="H1997" s="31"/>
      <c r="I1997" s="31"/>
      <c r="J1997" s="31"/>
      <c r="K1997" s="31"/>
      <c r="L1997" s="31"/>
      <c r="M1997" s="31"/>
      <c r="N1997" s="31"/>
      <c r="O1997" s="31"/>
      <c r="P1997" s="31"/>
      <c r="Q1997" s="31"/>
      <c r="R1997" s="31"/>
    </row>
    <row r="1998" spans="2:18">
      <c r="B1998" s="34"/>
      <c r="C1998" s="13"/>
      <c r="D1998" s="36"/>
      <c r="E1998" s="36"/>
      <c r="F1998" s="36"/>
      <c r="G1998" s="36"/>
      <c r="H1998" s="36"/>
      <c r="I1998" s="36"/>
      <c r="J1998" s="36"/>
      <c r="K1998" s="36"/>
      <c r="L1998" s="36"/>
      <c r="M1998" s="36"/>
      <c r="N1998" s="36"/>
      <c r="O1998" s="36"/>
      <c r="P1998" s="36"/>
      <c r="Q1998" s="36"/>
      <c r="R1998" s="36"/>
    </row>
    <row r="1999" spans="2:18">
      <c r="B1999" s="21"/>
      <c r="C1999" s="46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</row>
    <row r="2000" spans="2:18" ht="39.75">
      <c r="B2000" s="26"/>
      <c r="C2000" s="13"/>
      <c r="D2000" s="28"/>
      <c r="E2000" s="28"/>
      <c r="F2000" s="28"/>
      <c r="G2000" s="28"/>
      <c r="H2000" s="28"/>
      <c r="I2000" s="28"/>
      <c r="J2000" s="28"/>
      <c r="K2000" s="28"/>
      <c r="L2000" s="28"/>
      <c r="M2000" s="28"/>
      <c r="N2000" s="28"/>
      <c r="O2000" s="28"/>
      <c r="P2000" s="28"/>
      <c r="Q2000" s="28"/>
      <c r="R2000" s="28"/>
    </row>
    <row r="2001" spans="2:18" ht="58.5">
      <c r="B2001" s="30">
        <f t="shared" ref="B2001" si="233">B1997+1</f>
        <v>500</v>
      </c>
      <c r="C2001" s="13"/>
      <c r="D2001" s="31"/>
      <c r="E2001" s="31"/>
      <c r="F2001" s="31"/>
      <c r="G2001" s="31"/>
      <c r="H2001" s="31"/>
      <c r="I2001" s="31"/>
      <c r="J2001" s="31"/>
      <c r="K2001" s="31"/>
      <c r="L2001" s="31"/>
      <c r="M2001" s="31"/>
      <c r="N2001" s="31"/>
      <c r="O2001" s="31"/>
      <c r="P2001" s="31"/>
      <c r="Q2001" s="31"/>
      <c r="R2001" s="31"/>
    </row>
    <row r="2002" spans="2:18">
      <c r="B2002" s="34"/>
      <c r="C2002" s="13"/>
      <c r="D2002" s="36"/>
      <c r="E2002" s="36"/>
      <c r="F2002" s="36"/>
      <c r="G2002" s="36"/>
      <c r="H2002" s="36"/>
      <c r="I2002" s="36"/>
      <c r="J2002" s="36"/>
      <c r="K2002" s="36"/>
      <c r="L2002" s="36"/>
      <c r="M2002" s="36"/>
      <c r="N2002" s="36"/>
      <c r="O2002" s="36"/>
      <c r="P2002" s="36"/>
      <c r="Q2002" s="36"/>
      <c r="R2002" s="36"/>
    </row>
  </sheetData>
  <mergeCells count="1">
    <mergeCell ref="V3:V82"/>
  </mergeCells>
  <phoneticPr fontId="1" type="noConversion"/>
  <conditionalFormatting sqref="D3:R3">
    <cfRule type="expression" dxfId="74" priority="47">
      <formula>顯示注音輸入</formula>
    </cfRule>
    <cfRule type="expression" dxfId="73" priority="48">
      <formula>"'= TRUE(顯示注音輸入)"</formula>
    </cfRule>
  </conditionalFormatting>
  <conditionalFormatting sqref="D7:R7">
    <cfRule type="expression" dxfId="72" priority="45">
      <formula>顯示注音輸入</formula>
    </cfRule>
    <cfRule type="expression" dxfId="71" priority="46">
      <formula>"'= TRUE(顯示注音輸入)"</formula>
    </cfRule>
  </conditionalFormatting>
  <conditionalFormatting sqref="D11:R11">
    <cfRule type="expression" dxfId="70" priority="43">
      <formula>顯示注音輸入</formula>
    </cfRule>
    <cfRule type="expression" dxfId="69" priority="44">
      <formula>"'= TRUE(顯示注音輸入)"</formula>
    </cfRule>
  </conditionalFormatting>
  <conditionalFormatting sqref="D15:R15">
    <cfRule type="expression" dxfId="68" priority="41">
      <formula>顯示注音輸入</formula>
    </cfRule>
    <cfRule type="expression" dxfId="67" priority="42">
      <formula>"'= TRUE(顯示注音輸入)"</formula>
    </cfRule>
  </conditionalFormatting>
  <conditionalFormatting sqref="D19:R19">
    <cfRule type="expression" dxfId="66" priority="39">
      <formula>顯示注音輸入</formula>
    </cfRule>
    <cfRule type="expression" dxfId="65" priority="40">
      <formula>"'= TRUE(顯示注音輸入)"</formula>
    </cfRule>
  </conditionalFormatting>
  <conditionalFormatting sqref="D23:R23">
    <cfRule type="expression" dxfId="64" priority="37">
      <formula>顯示注音輸入</formula>
    </cfRule>
    <cfRule type="expression" dxfId="63" priority="38">
      <formula>"'= TRUE(顯示注音輸入)"</formula>
    </cfRule>
  </conditionalFormatting>
  <conditionalFormatting sqref="D27:R27">
    <cfRule type="expression" dxfId="62" priority="35">
      <formula>顯示注音輸入</formula>
    </cfRule>
    <cfRule type="expression" dxfId="61" priority="36">
      <formula>"'= TRUE(顯示注音輸入)"</formula>
    </cfRule>
  </conditionalFormatting>
  <conditionalFormatting sqref="D31:R31">
    <cfRule type="expression" dxfId="60" priority="33">
      <formula>顯示注音輸入</formula>
    </cfRule>
    <cfRule type="expression" dxfId="59" priority="34">
      <formula>"'= TRUE(顯示注音輸入)"</formula>
    </cfRule>
  </conditionalFormatting>
  <conditionalFormatting sqref="D35:R35">
    <cfRule type="expression" dxfId="58" priority="31">
      <formula>顯示注音輸入</formula>
    </cfRule>
    <cfRule type="expression" dxfId="57" priority="32">
      <formula>"'= TRUE(顯示注音輸入)"</formula>
    </cfRule>
  </conditionalFormatting>
  <conditionalFormatting sqref="D39:R39">
    <cfRule type="expression" dxfId="56" priority="29">
      <formula>顯示注音輸入</formula>
    </cfRule>
    <cfRule type="expression" dxfId="55" priority="30">
      <formula>"'= TRUE(顯示注音輸入)"</formula>
    </cfRule>
  </conditionalFormatting>
  <conditionalFormatting sqref="D43:R43">
    <cfRule type="expression" dxfId="54" priority="27">
      <formula>顯示注音輸入</formula>
    </cfRule>
    <cfRule type="expression" dxfId="53" priority="28">
      <formula>"'= TRUE(顯示注音輸入)"</formula>
    </cfRule>
  </conditionalFormatting>
  <conditionalFormatting sqref="D47:R47">
    <cfRule type="expression" dxfId="52" priority="25">
      <formula>顯示注音輸入</formula>
    </cfRule>
    <cfRule type="expression" dxfId="51" priority="26">
      <formula>"'= TRUE(顯示注音輸入)"</formula>
    </cfRule>
  </conditionalFormatting>
  <conditionalFormatting sqref="D51:R51">
    <cfRule type="expression" dxfId="50" priority="23">
      <formula>顯示注音輸入</formula>
    </cfRule>
    <cfRule type="expression" dxfId="49" priority="24">
      <formula>"'= TRUE(顯示注音輸入)"</formula>
    </cfRule>
  </conditionalFormatting>
  <conditionalFormatting sqref="D55:R55">
    <cfRule type="expression" dxfId="48" priority="21">
      <formula>顯示注音輸入</formula>
    </cfRule>
    <cfRule type="expression" dxfId="47" priority="22">
      <formula>"'= TRUE(顯示注音輸入)"</formula>
    </cfRule>
  </conditionalFormatting>
  <conditionalFormatting sqref="D59:R59">
    <cfRule type="expression" dxfId="46" priority="19">
      <formula>顯示注音輸入</formula>
    </cfRule>
    <cfRule type="expression" dxfId="45" priority="20">
      <formula>"'= TRUE(顯示注音輸入)"</formula>
    </cfRule>
  </conditionalFormatting>
  <conditionalFormatting sqref="D63:R63">
    <cfRule type="expression" dxfId="44" priority="17">
      <formula>顯示注音輸入</formula>
    </cfRule>
    <cfRule type="expression" dxfId="43" priority="18">
      <formula>"'= TRUE(顯示注音輸入)"</formula>
    </cfRule>
  </conditionalFormatting>
  <conditionalFormatting sqref="D67:R67">
    <cfRule type="expression" dxfId="42" priority="15">
      <formula>顯示注音輸入</formula>
    </cfRule>
    <cfRule type="expression" dxfId="41" priority="16">
      <formula>"'= TRUE(顯示注音輸入)"</formula>
    </cfRule>
  </conditionalFormatting>
  <conditionalFormatting sqref="D71:R71">
    <cfRule type="expression" dxfId="40" priority="13">
      <formula>顯示注音輸入</formula>
    </cfRule>
    <cfRule type="expression" dxfId="39" priority="14">
      <formula>"'= TRUE(顯示注音輸入)"</formula>
    </cfRule>
  </conditionalFormatting>
  <conditionalFormatting sqref="D75:R75">
    <cfRule type="expression" dxfId="38" priority="11">
      <formula>顯示注音輸入</formula>
    </cfRule>
    <cfRule type="expression" dxfId="37" priority="12">
      <formula>"'= TRUE(顯示注音輸入)"</formula>
    </cfRule>
  </conditionalFormatting>
  <conditionalFormatting sqref="D79:R79">
    <cfRule type="expression" dxfId="36" priority="9">
      <formula>顯示注音輸入</formula>
    </cfRule>
    <cfRule type="expression" dxfId="35" priority="10">
      <formula>"'= TRUE(顯示注音輸入)"</formula>
    </cfRule>
  </conditionalFormatting>
  <conditionalFormatting sqref="D83:R83">
    <cfRule type="expression" dxfId="34" priority="7">
      <formula>顯示注音輸入</formula>
    </cfRule>
    <cfRule type="expression" dxfId="33" priority="8">
      <formula>"'= TRUE(顯示注音輸入)"</formula>
    </cfRule>
  </conditionalFormatting>
  <conditionalFormatting sqref="D87:R87">
    <cfRule type="expression" dxfId="32" priority="5">
      <formula>顯示注音輸入</formula>
    </cfRule>
    <cfRule type="expression" dxfId="31" priority="6">
      <formula>"'= TRUE(顯示注音輸入)"</formula>
    </cfRule>
  </conditionalFormatting>
  <conditionalFormatting sqref="D91:R91">
    <cfRule type="expression" dxfId="30" priority="3">
      <formula>顯示注音輸入</formula>
    </cfRule>
    <cfRule type="expression" dxfId="29" priority="4">
      <formula>"'= TRUE(顯示注音輸入)"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28" priority="1">
      <formula>顯示注音輸入</formula>
    </cfRule>
    <cfRule type="expression" dxfId="27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5CCA-2546-4548-98E2-4801AECB1F50}">
  <dimension ref="A1:N23"/>
  <sheetViews>
    <sheetView workbookViewId="0">
      <selection activeCell="Q4" sqref="Q4"/>
    </sheetView>
  </sheetViews>
  <sheetFormatPr defaultRowHeight="16.5" outlineLevelCol="1"/>
  <cols>
    <col min="1" max="3" width="9.875" customWidth="1"/>
    <col min="4" max="5" width="13" customWidth="1"/>
    <col min="6" max="7" width="15" customWidth="1"/>
    <col min="8" max="9" width="15" hidden="1" customWidth="1" outlineLevel="1"/>
    <col min="10" max="10" width="15" customWidth="1" collapsed="1"/>
    <col min="11" max="14" width="15" customWidth="1"/>
    <col min="15" max="15" width="14.5" customWidth="1"/>
  </cols>
  <sheetData>
    <row r="1" spans="1:14" s="73" customFormat="1" ht="23.25">
      <c r="A1" s="122" t="s">
        <v>108</v>
      </c>
      <c r="B1" s="122" t="s">
        <v>485</v>
      </c>
      <c r="C1" s="122" t="s">
        <v>486</v>
      </c>
      <c r="D1" s="122" t="s">
        <v>487</v>
      </c>
      <c r="E1" s="123" t="s">
        <v>1004</v>
      </c>
      <c r="F1" s="123" t="s">
        <v>488</v>
      </c>
      <c r="G1" s="123" t="s">
        <v>489</v>
      </c>
      <c r="H1" s="123" t="s">
        <v>490</v>
      </c>
      <c r="I1" s="123" t="s">
        <v>491</v>
      </c>
      <c r="J1" s="123" t="s">
        <v>492</v>
      </c>
      <c r="K1" s="123" t="s">
        <v>493</v>
      </c>
      <c r="L1" s="123" t="s">
        <v>494</v>
      </c>
      <c r="M1" s="123" t="s">
        <v>325</v>
      </c>
      <c r="N1" s="123" t="s">
        <v>495</v>
      </c>
    </row>
    <row r="2" spans="1:14" ht="44.25">
      <c r="A2" s="124">
        <v>1</v>
      </c>
      <c r="B2" s="124">
        <v>11</v>
      </c>
      <c r="C2" s="125" t="s">
        <v>496</v>
      </c>
      <c r="D2" s="126" t="s">
        <v>497</v>
      </c>
      <c r="E2" s="126" t="s">
        <v>497</v>
      </c>
      <c r="F2" s="127" t="s">
        <v>284</v>
      </c>
      <c r="G2" s="127" t="s">
        <v>469</v>
      </c>
      <c r="H2" s="127" t="s">
        <v>284</v>
      </c>
      <c r="I2" s="127" t="s">
        <v>284</v>
      </c>
      <c r="J2" s="127" t="s">
        <v>469</v>
      </c>
      <c r="K2" s="127" t="s">
        <v>469</v>
      </c>
      <c r="L2" s="127" t="s">
        <v>469</v>
      </c>
      <c r="M2" s="127" t="s">
        <v>469</v>
      </c>
      <c r="N2" s="127" t="s">
        <v>469</v>
      </c>
    </row>
    <row r="3" spans="1:14" ht="44.25">
      <c r="A3" s="124">
        <v>2</v>
      </c>
      <c r="B3" s="124">
        <v>2</v>
      </c>
      <c r="C3" s="125" t="s">
        <v>498</v>
      </c>
      <c r="D3" s="126" t="s">
        <v>499</v>
      </c>
      <c r="E3" s="126" t="s">
        <v>499</v>
      </c>
      <c r="F3" s="127" t="s">
        <v>329</v>
      </c>
      <c r="G3" s="127" t="s">
        <v>329</v>
      </c>
      <c r="H3" s="127" t="s">
        <v>329</v>
      </c>
      <c r="I3" s="127" t="s">
        <v>329</v>
      </c>
      <c r="J3" s="127" t="s">
        <v>330</v>
      </c>
      <c r="K3" s="127" t="s">
        <v>330</v>
      </c>
      <c r="L3" s="127" t="s">
        <v>330</v>
      </c>
      <c r="M3" s="127" t="s">
        <v>213</v>
      </c>
      <c r="N3" s="127" t="s">
        <v>213</v>
      </c>
    </row>
    <row r="4" spans="1:14" ht="44.25">
      <c r="A4" s="124">
        <v>3</v>
      </c>
      <c r="B4" s="124">
        <v>6</v>
      </c>
      <c r="C4" s="125" t="s">
        <v>500</v>
      </c>
      <c r="D4" s="126" t="s">
        <v>501</v>
      </c>
      <c r="E4" s="126" t="s">
        <v>501</v>
      </c>
      <c r="F4" s="127" t="s">
        <v>502</v>
      </c>
      <c r="G4" s="127" t="s">
        <v>336</v>
      </c>
      <c r="H4" s="127" t="s">
        <v>336</v>
      </c>
      <c r="I4" s="127" t="s">
        <v>336</v>
      </c>
      <c r="J4" s="127" t="s">
        <v>329</v>
      </c>
      <c r="K4" s="127" t="s">
        <v>329</v>
      </c>
      <c r="L4" s="127" t="s">
        <v>329</v>
      </c>
      <c r="M4" s="127" t="s">
        <v>222</v>
      </c>
      <c r="N4" s="127" t="s">
        <v>222</v>
      </c>
    </row>
    <row r="5" spans="1:14" ht="44.25">
      <c r="A5" s="128">
        <v>4</v>
      </c>
      <c r="B5" s="128">
        <v>12</v>
      </c>
      <c r="C5" s="129" t="s">
        <v>503</v>
      </c>
      <c r="D5" s="130" t="s">
        <v>180</v>
      </c>
      <c r="E5" s="130" t="s">
        <v>180</v>
      </c>
      <c r="F5" s="131" t="s">
        <v>330</v>
      </c>
      <c r="G5" s="131" t="s">
        <v>330</v>
      </c>
      <c r="H5" s="131" t="s">
        <v>330</v>
      </c>
      <c r="I5" s="131" t="s">
        <v>330</v>
      </c>
      <c r="J5" s="131" t="s">
        <v>504</v>
      </c>
      <c r="K5" s="131" t="s">
        <v>504</v>
      </c>
      <c r="L5" s="131" t="s">
        <v>504</v>
      </c>
      <c r="M5" s="131" t="s">
        <v>228</v>
      </c>
      <c r="N5" s="131" t="s">
        <v>505</v>
      </c>
    </row>
    <row r="6" spans="1:14" ht="44.25">
      <c r="A6" s="132">
        <v>5</v>
      </c>
      <c r="B6" s="132">
        <v>12</v>
      </c>
      <c r="C6" s="133" t="s">
        <v>506</v>
      </c>
      <c r="D6" s="134" t="s">
        <v>71</v>
      </c>
      <c r="E6" s="134" t="s">
        <v>506</v>
      </c>
      <c r="F6" s="135" t="s">
        <v>345</v>
      </c>
      <c r="G6" s="135" t="s">
        <v>346</v>
      </c>
      <c r="H6" s="135" t="s">
        <v>345</v>
      </c>
      <c r="I6" s="135" t="s">
        <v>345</v>
      </c>
      <c r="J6" s="135" t="s">
        <v>507</v>
      </c>
      <c r="K6" s="135" t="s">
        <v>345</v>
      </c>
      <c r="L6" s="135" t="s">
        <v>508</v>
      </c>
      <c r="M6" s="135" t="s">
        <v>347</v>
      </c>
      <c r="N6" s="135" t="s">
        <v>347</v>
      </c>
    </row>
    <row r="7" spans="1:14" ht="44.25">
      <c r="A7" s="124">
        <v>6</v>
      </c>
      <c r="B7" s="124">
        <v>5</v>
      </c>
      <c r="C7" s="125" t="s">
        <v>509</v>
      </c>
      <c r="D7" s="126" t="s">
        <v>510</v>
      </c>
      <c r="E7" s="126" t="s">
        <v>510</v>
      </c>
      <c r="F7" s="127" t="s">
        <v>334</v>
      </c>
      <c r="G7" s="127" t="s">
        <v>334</v>
      </c>
      <c r="H7" s="127" t="s">
        <v>334</v>
      </c>
      <c r="I7" s="127" t="s">
        <v>334</v>
      </c>
      <c r="J7" s="127" t="s">
        <v>335</v>
      </c>
      <c r="K7" s="127" t="s">
        <v>335</v>
      </c>
      <c r="L7" s="127" t="s">
        <v>335</v>
      </c>
      <c r="M7" s="127" t="s">
        <v>234</v>
      </c>
      <c r="N7" s="127" t="s">
        <v>234</v>
      </c>
    </row>
    <row r="8" spans="1:14" ht="44.25">
      <c r="A8" s="124">
        <v>7</v>
      </c>
      <c r="B8" s="124">
        <v>7</v>
      </c>
      <c r="C8" s="125" t="s">
        <v>511</v>
      </c>
      <c r="D8" s="126" t="s">
        <v>512</v>
      </c>
      <c r="E8" s="126" t="s">
        <v>512</v>
      </c>
      <c r="F8" s="127" t="s">
        <v>513</v>
      </c>
      <c r="G8" s="127" t="s">
        <v>337</v>
      </c>
      <c r="H8" s="127" t="s">
        <v>337</v>
      </c>
      <c r="I8" s="127" t="s">
        <v>337</v>
      </c>
      <c r="J8" s="127" t="s">
        <v>334</v>
      </c>
      <c r="K8" s="127" t="s">
        <v>334</v>
      </c>
      <c r="L8" s="127" t="s">
        <v>334</v>
      </c>
      <c r="M8" s="127" t="s">
        <v>338</v>
      </c>
      <c r="N8" s="127" t="s">
        <v>338</v>
      </c>
    </row>
    <row r="9" spans="1:14" ht="44.25">
      <c r="A9" s="128">
        <v>8</v>
      </c>
      <c r="B9" s="128">
        <v>1</v>
      </c>
      <c r="C9" s="129" t="s">
        <v>514</v>
      </c>
      <c r="D9" s="130" t="s">
        <v>168</v>
      </c>
      <c r="E9" s="130" t="s">
        <v>168</v>
      </c>
      <c r="F9" s="131" t="s">
        <v>326</v>
      </c>
      <c r="G9" s="131" t="s">
        <v>326</v>
      </c>
      <c r="H9" s="131" t="s">
        <v>326</v>
      </c>
      <c r="I9" s="131" t="s">
        <v>326</v>
      </c>
      <c r="J9" s="131" t="s">
        <v>326</v>
      </c>
      <c r="K9" s="131" t="s">
        <v>326</v>
      </c>
      <c r="L9" s="131" t="s">
        <v>326</v>
      </c>
      <c r="M9" s="131" t="s">
        <v>192</v>
      </c>
      <c r="N9" s="131" t="s">
        <v>192</v>
      </c>
    </row>
    <row r="10" spans="1:14" ht="44.25">
      <c r="A10" s="132">
        <v>9</v>
      </c>
      <c r="B10" s="132">
        <v>1</v>
      </c>
      <c r="C10" s="133" t="s">
        <v>515</v>
      </c>
      <c r="D10" s="134" t="s">
        <v>168</v>
      </c>
      <c r="E10" s="134" t="s">
        <v>515</v>
      </c>
      <c r="F10" s="135" t="s">
        <v>327</v>
      </c>
      <c r="G10" s="135" t="s">
        <v>327</v>
      </c>
      <c r="H10" s="135" t="s">
        <v>327</v>
      </c>
      <c r="I10" s="135" t="s">
        <v>327</v>
      </c>
      <c r="J10" s="135" t="s">
        <v>516</v>
      </c>
      <c r="K10" s="135" t="s">
        <v>327</v>
      </c>
      <c r="L10" s="135" t="s">
        <v>517</v>
      </c>
      <c r="M10" s="135" t="s">
        <v>328</v>
      </c>
      <c r="N10" s="135" t="s">
        <v>328</v>
      </c>
    </row>
    <row r="11" spans="1:14" ht="44.25">
      <c r="A11" s="124">
        <v>10</v>
      </c>
      <c r="B11" s="124">
        <v>3</v>
      </c>
      <c r="C11" s="125" t="s">
        <v>518</v>
      </c>
      <c r="D11" s="126" t="s">
        <v>519</v>
      </c>
      <c r="E11" s="126" t="s">
        <v>519</v>
      </c>
      <c r="F11" s="127" t="s">
        <v>331</v>
      </c>
      <c r="G11" s="127" t="s">
        <v>331</v>
      </c>
      <c r="H11" s="127" t="s">
        <v>331</v>
      </c>
      <c r="I11" s="127" t="s">
        <v>331</v>
      </c>
      <c r="J11" s="127" t="s">
        <v>332</v>
      </c>
      <c r="K11" s="127" t="s">
        <v>332</v>
      </c>
      <c r="L11" s="127" t="s">
        <v>332</v>
      </c>
      <c r="M11" s="127" t="s">
        <v>218</v>
      </c>
      <c r="N11" s="127" t="s">
        <v>218</v>
      </c>
    </row>
    <row r="12" spans="1:14" ht="44.25">
      <c r="A12" s="124">
        <v>11</v>
      </c>
      <c r="B12" s="124">
        <v>4</v>
      </c>
      <c r="C12" s="125" t="s">
        <v>520</v>
      </c>
      <c r="D12" s="126" t="s">
        <v>521</v>
      </c>
      <c r="E12" s="126" t="s">
        <v>521</v>
      </c>
      <c r="F12" s="127" t="s">
        <v>522</v>
      </c>
      <c r="G12" s="127" t="s">
        <v>333</v>
      </c>
      <c r="H12" s="127" t="s">
        <v>333</v>
      </c>
      <c r="I12" s="127" t="s">
        <v>333</v>
      </c>
      <c r="J12" s="127" t="s">
        <v>331</v>
      </c>
      <c r="K12" s="127" t="s">
        <v>331</v>
      </c>
      <c r="L12" s="127" t="s">
        <v>331</v>
      </c>
      <c r="M12" s="127" t="s">
        <v>232</v>
      </c>
      <c r="N12" s="127" t="s">
        <v>232</v>
      </c>
    </row>
    <row r="13" spans="1:14" ht="44.25">
      <c r="A13" s="128">
        <v>12</v>
      </c>
      <c r="B13" s="128">
        <v>13</v>
      </c>
      <c r="C13" s="129" t="s">
        <v>523</v>
      </c>
      <c r="D13" s="130" t="s">
        <v>524</v>
      </c>
      <c r="E13" s="130" t="s">
        <v>524</v>
      </c>
      <c r="F13" s="131" t="s">
        <v>525</v>
      </c>
      <c r="G13" s="131" t="s">
        <v>332</v>
      </c>
      <c r="H13" s="131" t="s">
        <v>332</v>
      </c>
      <c r="I13" s="131" t="s">
        <v>332</v>
      </c>
      <c r="J13" s="131" t="s">
        <v>526</v>
      </c>
      <c r="K13" s="131" t="s">
        <v>526</v>
      </c>
      <c r="L13" s="131" t="s">
        <v>526</v>
      </c>
      <c r="M13" s="131" t="s">
        <v>245</v>
      </c>
      <c r="N13" s="131" t="s">
        <v>348</v>
      </c>
    </row>
    <row r="14" spans="1:14" ht="44.25">
      <c r="A14" s="132">
        <v>13</v>
      </c>
      <c r="B14" s="132">
        <v>13</v>
      </c>
      <c r="C14" s="133" t="s">
        <v>527</v>
      </c>
      <c r="D14" s="134" t="s">
        <v>528</v>
      </c>
      <c r="E14" s="134" t="s">
        <v>527</v>
      </c>
      <c r="F14" s="135" t="s">
        <v>529</v>
      </c>
      <c r="G14" s="135" t="s">
        <v>530</v>
      </c>
      <c r="H14" s="135" t="s">
        <v>349</v>
      </c>
      <c r="I14" s="135" t="s">
        <v>349</v>
      </c>
      <c r="J14" s="135" t="s">
        <v>531</v>
      </c>
      <c r="K14" s="135" t="s">
        <v>349</v>
      </c>
      <c r="L14" s="135" t="s">
        <v>532</v>
      </c>
      <c r="M14" s="135" t="s">
        <v>348</v>
      </c>
      <c r="N14" s="135" t="s">
        <v>533</v>
      </c>
    </row>
    <row r="15" spans="1:14" ht="44.25">
      <c r="A15" s="124">
        <v>14</v>
      </c>
      <c r="B15" s="124">
        <v>15</v>
      </c>
      <c r="C15" s="125" t="s">
        <v>534</v>
      </c>
      <c r="D15" s="126" t="s">
        <v>535</v>
      </c>
      <c r="E15" s="126" t="s">
        <v>535</v>
      </c>
      <c r="F15" s="127" t="s">
        <v>352</v>
      </c>
      <c r="G15" s="127" t="s">
        <v>352</v>
      </c>
      <c r="H15" s="127" t="s">
        <v>352</v>
      </c>
      <c r="I15" s="127" t="s">
        <v>352</v>
      </c>
      <c r="J15" s="127" t="s">
        <v>352</v>
      </c>
      <c r="K15" s="127" t="s">
        <v>352</v>
      </c>
      <c r="L15" s="127" t="s">
        <v>352</v>
      </c>
      <c r="M15" s="136" t="s">
        <v>536</v>
      </c>
      <c r="N15" s="127" t="s">
        <v>204</v>
      </c>
    </row>
    <row r="16" spans="1:14" ht="44.25">
      <c r="A16" s="124">
        <v>15</v>
      </c>
      <c r="B16" s="124">
        <v>8</v>
      </c>
      <c r="C16" s="125" t="s">
        <v>537</v>
      </c>
      <c r="D16" s="126" t="s">
        <v>538</v>
      </c>
      <c r="E16" s="126" t="s">
        <v>538</v>
      </c>
      <c r="F16" s="127" t="s">
        <v>539</v>
      </c>
      <c r="G16" s="127" t="s">
        <v>540</v>
      </c>
      <c r="H16" s="127" t="s">
        <v>339</v>
      </c>
      <c r="I16" s="127" t="s">
        <v>541</v>
      </c>
      <c r="J16" s="127" t="s">
        <v>339</v>
      </c>
      <c r="K16" s="127" t="s">
        <v>339</v>
      </c>
      <c r="L16" s="127" t="s">
        <v>339</v>
      </c>
      <c r="M16" s="127" t="s">
        <v>340</v>
      </c>
      <c r="N16" s="127" t="s">
        <v>340</v>
      </c>
    </row>
    <row r="17" spans="1:14" ht="44.25">
      <c r="A17" s="137">
        <v>16</v>
      </c>
      <c r="B17" s="137">
        <v>8</v>
      </c>
      <c r="C17" s="138" t="s">
        <v>542</v>
      </c>
      <c r="D17" s="139" t="s">
        <v>538</v>
      </c>
      <c r="E17" s="139" t="s">
        <v>538</v>
      </c>
      <c r="F17" s="140" t="s">
        <v>543</v>
      </c>
      <c r="G17" s="140" t="s">
        <v>544</v>
      </c>
      <c r="H17" s="140" t="s">
        <v>545</v>
      </c>
      <c r="I17" s="140" t="s">
        <v>546</v>
      </c>
      <c r="J17" s="140" t="s">
        <v>545</v>
      </c>
      <c r="K17" s="140" t="s">
        <v>547</v>
      </c>
      <c r="L17" s="140" t="s">
        <v>548</v>
      </c>
      <c r="M17" s="140" t="s">
        <v>196</v>
      </c>
      <c r="N17" s="140" t="s">
        <v>196</v>
      </c>
    </row>
    <row r="18" spans="1:14" ht="44.25">
      <c r="A18" s="124">
        <v>17</v>
      </c>
      <c r="B18" s="124">
        <v>14</v>
      </c>
      <c r="C18" s="125" t="s">
        <v>549</v>
      </c>
      <c r="D18" s="126" t="s">
        <v>550</v>
      </c>
      <c r="E18" s="126" t="s">
        <v>550</v>
      </c>
      <c r="F18" s="127" t="s">
        <v>551</v>
      </c>
      <c r="G18" s="127" t="s">
        <v>552</v>
      </c>
      <c r="H18" s="127" t="s">
        <v>350</v>
      </c>
      <c r="I18" s="127" t="s">
        <v>553</v>
      </c>
      <c r="J18" s="127" t="s">
        <v>350</v>
      </c>
      <c r="K18" s="127" t="s">
        <v>350</v>
      </c>
      <c r="L18" s="127" t="s">
        <v>350</v>
      </c>
      <c r="M18" s="127" t="s">
        <v>240</v>
      </c>
      <c r="N18" s="127" t="s">
        <v>240</v>
      </c>
    </row>
    <row r="19" spans="1:14" ht="44.25">
      <c r="A19" s="137">
        <v>18</v>
      </c>
      <c r="B19" s="137">
        <v>14</v>
      </c>
      <c r="C19" s="138" t="s">
        <v>554</v>
      </c>
      <c r="D19" s="139" t="s">
        <v>555</v>
      </c>
      <c r="E19" s="139" t="s">
        <v>555</v>
      </c>
      <c r="F19" s="140" t="s">
        <v>556</v>
      </c>
      <c r="G19" s="140" t="s">
        <v>557</v>
      </c>
      <c r="H19" s="140" t="s">
        <v>558</v>
      </c>
      <c r="I19" s="140" t="s">
        <v>559</v>
      </c>
      <c r="J19" s="140" t="s">
        <v>558</v>
      </c>
      <c r="K19" s="140" t="s">
        <v>560</v>
      </c>
      <c r="L19" s="140" t="s">
        <v>561</v>
      </c>
      <c r="M19" s="140" t="s">
        <v>351</v>
      </c>
      <c r="N19" s="140" t="s">
        <v>351</v>
      </c>
    </row>
    <row r="20" spans="1:14" ht="44.25">
      <c r="A20" s="124">
        <v>19</v>
      </c>
      <c r="B20" s="124">
        <v>9</v>
      </c>
      <c r="C20" s="125" t="s">
        <v>562</v>
      </c>
      <c r="D20" s="126" t="s">
        <v>342</v>
      </c>
      <c r="E20" s="126" t="s">
        <v>342</v>
      </c>
      <c r="F20" s="127" t="s">
        <v>563</v>
      </c>
      <c r="G20" s="127" t="s">
        <v>341</v>
      </c>
      <c r="H20" s="127" t="s">
        <v>341</v>
      </c>
      <c r="I20" s="127" t="s">
        <v>341</v>
      </c>
      <c r="J20" s="127" t="s">
        <v>564</v>
      </c>
      <c r="K20" s="127" t="s">
        <v>564</v>
      </c>
      <c r="L20" s="127" t="s">
        <v>564</v>
      </c>
      <c r="M20" s="127" t="s">
        <v>343</v>
      </c>
      <c r="N20" s="127" t="s">
        <v>565</v>
      </c>
    </row>
    <row r="21" spans="1:14" ht="44.25">
      <c r="A21" s="137">
        <v>20</v>
      </c>
      <c r="B21" s="137">
        <v>9</v>
      </c>
      <c r="C21" s="138" t="s">
        <v>566</v>
      </c>
      <c r="D21" s="139" t="s">
        <v>567</v>
      </c>
      <c r="E21" s="139" t="s">
        <v>567</v>
      </c>
      <c r="F21" s="140" t="s">
        <v>568</v>
      </c>
      <c r="G21" s="140" t="s">
        <v>547</v>
      </c>
      <c r="H21" s="140" t="s">
        <v>569</v>
      </c>
      <c r="I21" s="140" t="s">
        <v>569</v>
      </c>
      <c r="J21" s="140" t="s">
        <v>570</v>
      </c>
      <c r="K21" s="140" t="s">
        <v>571</v>
      </c>
      <c r="L21" s="140" t="s">
        <v>572</v>
      </c>
      <c r="M21" s="140" t="s">
        <v>229</v>
      </c>
      <c r="N21" s="140" t="s">
        <v>565</v>
      </c>
    </row>
    <row r="22" spans="1:14" ht="44.25">
      <c r="A22" s="124">
        <v>21</v>
      </c>
      <c r="B22" s="124">
        <v>10</v>
      </c>
      <c r="C22" s="125" t="s">
        <v>573</v>
      </c>
      <c r="D22" s="126" t="s">
        <v>574</v>
      </c>
      <c r="E22" s="126" t="s">
        <v>574</v>
      </c>
      <c r="F22" s="127" t="s">
        <v>344</v>
      </c>
      <c r="G22" s="127" t="s">
        <v>344</v>
      </c>
      <c r="H22" s="127" t="s">
        <v>344</v>
      </c>
      <c r="I22" s="127" t="s">
        <v>344</v>
      </c>
      <c r="J22" s="127" t="s">
        <v>344</v>
      </c>
      <c r="K22" s="127" t="s">
        <v>344</v>
      </c>
      <c r="L22" s="127" t="s">
        <v>344</v>
      </c>
      <c r="M22" s="127" t="s">
        <v>199</v>
      </c>
      <c r="N22" s="127" t="s">
        <v>199</v>
      </c>
    </row>
    <row r="23" spans="1:14" ht="44.25">
      <c r="A23" s="141">
        <v>22</v>
      </c>
      <c r="B23" s="141">
        <v>10</v>
      </c>
      <c r="C23" s="142" t="s">
        <v>575</v>
      </c>
      <c r="D23" s="143" t="s">
        <v>574</v>
      </c>
      <c r="E23" s="143" t="s">
        <v>574</v>
      </c>
      <c r="F23" s="144" t="s">
        <v>576</v>
      </c>
      <c r="G23" s="144" t="s">
        <v>577</v>
      </c>
      <c r="H23" s="144" t="s">
        <v>577</v>
      </c>
      <c r="I23" s="144" t="s">
        <v>577</v>
      </c>
      <c r="J23" s="144" t="s">
        <v>577</v>
      </c>
      <c r="K23" s="144" t="s">
        <v>578</v>
      </c>
      <c r="L23" s="144" t="s">
        <v>579</v>
      </c>
      <c r="M23" s="144" t="s">
        <v>211</v>
      </c>
      <c r="N23" s="144" t="s">
        <v>211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D9F0-89A5-4BE6-B8F8-C3116D3A3823}">
  <dimension ref="A1:Q101"/>
  <sheetViews>
    <sheetView workbookViewId="0">
      <selection activeCell="D23" sqref="D23"/>
    </sheetView>
  </sheetViews>
  <sheetFormatPr defaultRowHeight="16.5"/>
  <cols>
    <col min="1" max="2" width="8.125" customWidth="1"/>
    <col min="3" max="3" width="10.625" customWidth="1"/>
    <col min="4" max="13" width="14.25" customWidth="1"/>
  </cols>
  <sheetData>
    <row r="1" spans="1:17" ht="25.5">
      <c r="A1" s="145" t="s">
        <v>108</v>
      </c>
      <c r="B1" s="145" t="s">
        <v>580</v>
      </c>
      <c r="C1" s="145" t="s">
        <v>581</v>
      </c>
      <c r="D1" s="145" t="s">
        <v>285</v>
      </c>
      <c r="E1" s="145" t="s">
        <v>488</v>
      </c>
      <c r="F1" s="145" t="s">
        <v>582</v>
      </c>
      <c r="G1" s="145" t="s">
        <v>438</v>
      </c>
      <c r="H1" s="146" t="s">
        <v>490</v>
      </c>
      <c r="I1" s="146" t="s">
        <v>491</v>
      </c>
      <c r="J1" s="146" t="s">
        <v>492</v>
      </c>
      <c r="K1" s="146" t="s">
        <v>493</v>
      </c>
      <c r="L1" s="146" t="s">
        <v>325</v>
      </c>
      <c r="M1" s="146" t="s">
        <v>495</v>
      </c>
      <c r="O1" t="str">
        <f xml:space="preserve"> _xlfn.CONCAT("ɛ", _xlfn.UNICHAR(HEX2DEC(RIGHT("U+0303",4))))</f>
        <v>ɛ̃</v>
      </c>
      <c r="P1" t="str">
        <f xml:space="preserve"> _xlfn.CONCAT("ɛ", _xlfn.UNICHAR(HEX2DEC(RIGHT("U+0294",4))))</f>
        <v>ɛʔ</v>
      </c>
      <c r="Q1" t="s">
        <v>583</v>
      </c>
    </row>
    <row r="2" spans="1:17" ht="44.25">
      <c r="A2" s="147">
        <v>1</v>
      </c>
      <c r="B2" s="147">
        <f xml:space="preserve"> IF(MOD(十五音韻母表[[#This Row],[序號]],2)=0, 十五音韻母表[[#This Row],[序號]]/2, ROUNDUP(十五音韻母表[[#This Row],[序號]]/2,0))</f>
        <v>1</v>
      </c>
      <c r="C2" s="148" t="s">
        <v>584</v>
      </c>
      <c r="D2" s="149" t="s">
        <v>585</v>
      </c>
      <c r="E2" s="150" t="s">
        <v>586</v>
      </c>
      <c r="F2" s="150"/>
      <c r="G2" s="151" t="s">
        <v>586</v>
      </c>
      <c r="H2" s="151" t="s">
        <v>586</v>
      </c>
      <c r="I2" s="151" t="s">
        <v>586</v>
      </c>
      <c r="J2" s="151" t="s">
        <v>586</v>
      </c>
      <c r="K2" s="151" t="s">
        <v>586</v>
      </c>
      <c r="L2" s="151" t="s">
        <v>587</v>
      </c>
      <c r="M2" s="151" t="s">
        <v>587</v>
      </c>
    </row>
    <row r="3" spans="1:17" ht="44.25">
      <c r="A3" s="152">
        <v>2</v>
      </c>
      <c r="B3" s="152">
        <f xml:space="preserve"> IF(MOD(十五音韻母表[[#This Row],[序號]],2)=0, 十五音韻母表[[#This Row],[序號]]/2, ROUNDUP(十五音韻母表[[#This Row],[序號]]/2,0))</f>
        <v>1</v>
      </c>
      <c r="C3" s="153" t="s">
        <v>588</v>
      </c>
      <c r="D3" s="154" t="s">
        <v>589</v>
      </c>
      <c r="E3" s="155" t="s">
        <v>590</v>
      </c>
      <c r="F3" s="155"/>
      <c r="G3" s="156" t="s">
        <v>591</v>
      </c>
      <c r="H3" s="156" t="s">
        <v>591</v>
      </c>
      <c r="I3" s="156" t="s">
        <v>591</v>
      </c>
      <c r="J3" s="156" t="s">
        <v>591</v>
      </c>
      <c r="K3" s="156" t="s">
        <v>591</v>
      </c>
      <c r="L3" s="156" t="s">
        <v>592</v>
      </c>
      <c r="M3" s="156" t="s">
        <v>593</v>
      </c>
    </row>
    <row r="4" spans="1:17" ht="44.25">
      <c r="A4" s="152">
        <v>3</v>
      </c>
      <c r="B4" s="152">
        <f xml:space="preserve"> IF(MOD(十五音韻母表[[#This Row],[序號]],2)=0, 十五音韻母表[[#This Row],[序號]]/2, ROUNDUP(十五音韻母表[[#This Row],[序號]]/2,0))</f>
        <v>2</v>
      </c>
      <c r="C4" s="153" t="s">
        <v>594</v>
      </c>
      <c r="D4" s="154" t="s">
        <v>595</v>
      </c>
      <c r="E4" s="155" t="s">
        <v>596</v>
      </c>
      <c r="F4" s="155"/>
      <c r="G4" s="156" t="s">
        <v>597</v>
      </c>
      <c r="H4" s="156" t="s">
        <v>597</v>
      </c>
      <c r="I4" s="156" t="s">
        <v>597</v>
      </c>
      <c r="J4" s="156" t="s">
        <v>597</v>
      </c>
      <c r="K4" s="156" t="s">
        <v>597</v>
      </c>
      <c r="L4" s="156" t="s">
        <v>598</v>
      </c>
      <c r="M4" s="156" t="s">
        <v>598</v>
      </c>
    </row>
    <row r="5" spans="1:17" ht="44.25">
      <c r="A5" s="152">
        <v>4</v>
      </c>
      <c r="B5" s="152">
        <f xml:space="preserve"> IF(MOD(十五音韻母表[[#This Row],[序號]],2)=0, 十五音韻母表[[#This Row],[序號]]/2, ROUNDUP(十五音韻母表[[#This Row],[序號]]/2,0))</f>
        <v>2</v>
      </c>
      <c r="C5" s="153" t="s">
        <v>599</v>
      </c>
      <c r="D5" s="154" t="s">
        <v>600</v>
      </c>
      <c r="E5" s="155" t="s">
        <v>601</v>
      </c>
      <c r="F5" s="155"/>
      <c r="G5" s="156" t="s">
        <v>602</v>
      </c>
      <c r="H5" s="156" t="s">
        <v>602</v>
      </c>
      <c r="I5" s="156" t="s">
        <v>602</v>
      </c>
      <c r="J5" s="156" t="s">
        <v>602</v>
      </c>
      <c r="K5" s="156" t="s">
        <v>602</v>
      </c>
      <c r="L5" s="156" t="s">
        <v>603</v>
      </c>
      <c r="M5" s="156" t="s">
        <v>604</v>
      </c>
    </row>
    <row r="6" spans="1:17" ht="44.25">
      <c r="A6" s="152">
        <v>5</v>
      </c>
      <c r="B6" s="152">
        <f xml:space="preserve"> IF(MOD(十五音韻母表[[#This Row],[序號]],2)=0, 十五音韻母表[[#This Row],[序號]]/2, ROUNDUP(十五音韻母表[[#This Row],[序號]]/2,0))</f>
        <v>3</v>
      </c>
      <c r="C6" s="153" t="s">
        <v>605</v>
      </c>
      <c r="D6" s="154" t="s">
        <v>606</v>
      </c>
      <c r="E6" s="155" t="s">
        <v>607</v>
      </c>
      <c r="F6" s="155"/>
      <c r="G6" s="156" t="s">
        <v>607</v>
      </c>
      <c r="H6" s="156" t="s">
        <v>607</v>
      </c>
      <c r="I6" s="156" t="s">
        <v>607</v>
      </c>
      <c r="J6" s="156" t="s">
        <v>607</v>
      </c>
      <c r="K6" s="156" t="s">
        <v>607</v>
      </c>
      <c r="L6" s="156" t="s">
        <v>608</v>
      </c>
      <c r="M6" s="156" t="s">
        <v>609</v>
      </c>
    </row>
    <row r="7" spans="1:17" ht="44.25">
      <c r="A7" s="152">
        <v>6</v>
      </c>
      <c r="B7" s="152">
        <f xml:space="preserve"> IF(MOD(十五音韻母表[[#This Row],[序號]],2)=0, 十五音韻母表[[#This Row],[序號]]/2, ROUNDUP(十五音韻母表[[#This Row],[序號]]/2,0))</f>
        <v>3</v>
      </c>
      <c r="C7" s="153" t="s">
        <v>610</v>
      </c>
      <c r="D7" s="154" t="s">
        <v>611</v>
      </c>
      <c r="E7" s="155" t="s">
        <v>612</v>
      </c>
      <c r="F7" s="155"/>
      <c r="G7" s="156" t="s">
        <v>613</v>
      </c>
      <c r="H7" s="156" t="s">
        <v>613</v>
      </c>
      <c r="I7" s="156" t="s">
        <v>613</v>
      </c>
      <c r="J7" s="156" t="s">
        <v>613</v>
      </c>
      <c r="K7" s="156" t="s">
        <v>613</v>
      </c>
      <c r="L7" s="156" t="s">
        <v>614</v>
      </c>
      <c r="M7" s="156" t="s">
        <v>615</v>
      </c>
    </row>
    <row r="8" spans="1:17" ht="44.25">
      <c r="A8" s="152">
        <v>7</v>
      </c>
      <c r="B8" s="152">
        <f xml:space="preserve"> IF(MOD(十五音韻母表[[#This Row],[序號]],2)=0, 十五音韻母表[[#This Row],[序號]]/2, ROUNDUP(十五音韻母表[[#This Row],[序號]]/2,0))</f>
        <v>4</v>
      </c>
      <c r="C8" s="153" t="s">
        <v>616</v>
      </c>
      <c r="D8" s="154" t="s">
        <v>617</v>
      </c>
      <c r="E8" s="155" t="s">
        <v>618</v>
      </c>
      <c r="F8" s="155"/>
      <c r="G8" s="156" t="s">
        <v>618</v>
      </c>
      <c r="H8" s="156" t="s">
        <v>618</v>
      </c>
      <c r="I8" s="156" t="s">
        <v>618</v>
      </c>
      <c r="J8" s="156" t="s">
        <v>618</v>
      </c>
      <c r="K8" s="156" t="s">
        <v>618</v>
      </c>
      <c r="L8" s="156" t="s">
        <v>619</v>
      </c>
      <c r="M8" s="156" t="s">
        <v>619</v>
      </c>
    </row>
    <row r="9" spans="1:17" ht="32.25">
      <c r="A9" s="157">
        <v>8</v>
      </c>
      <c r="B9" s="157">
        <f xml:space="preserve"> IF(MOD(十五音韻母表[[#This Row],[序號]],2)=0, 十五音韻母表[[#This Row],[序號]]/2, ROUNDUP(十五音韻母表[[#This Row],[序號]]/2,0))</f>
        <v>4</v>
      </c>
      <c r="C9" s="158"/>
      <c r="D9" s="159" t="s">
        <v>620</v>
      </c>
      <c r="E9" s="160" t="s">
        <v>284</v>
      </c>
      <c r="F9" s="160"/>
      <c r="G9" s="156" t="s">
        <v>618</v>
      </c>
      <c r="H9" s="156" t="s">
        <v>618</v>
      </c>
      <c r="I9" s="156" t="s">
        <v>618</v>
      </c>
      <c r="J9" s="156" t="s">
        <v>618</v>
      </c>
      <c r="K9" s="156" t="s">
        <v>618</v>
      </c>
      <c r="L9" s="161" t="s">
        <v>621</v>
      </c>
      <c r="M9" s="162" t="s">
        <v>284</v>
      </c>
    </row>
    <row r="10" spans="1:17" ht="44.25">
      <c r="A10" s="152">
        <v>9</v>
      </c>
      <c r="B10" s="152">
        <f xml:space="preserve"> IF(MOD(十五音韻母表[[#This Row],[序號]],2)=0, 十五音韻母表[[#This Row],[序號]]/2, ROUNDUP(十五音韻母表[[#This Row],[序號]]/2,0))</f>
        <v>5</v>
      </c>
      <c r="C10" s="163" t="s">
        <v>622</v>
      </c>
      <c r="D10" s="164" t="s">
        <v>623</v>
      </c>
      <c r="E10" s="155" t="s">
        <v>444</v>
      </c>
      <c r="F10" s="155" t="s">
        <v>624</v>
      </c>
      <c r="G10" s="156" t="s">
        <v>625</v>
      </c>
      <c r="H10" s="156" t="s">
        <v>625</v>
      </c>
      <c r="I10" s="156"/>
      <c r="J10" s="156"/>
      <c r="K10" s="156"/>
      <c r="L10" s="156" t="s">
        <v>626</v>
      </c>
      <c r="M10" s="156" t="s">
        <v>626</v>
      </c>
    </row>
    <row r="11" spans="1:17" ht="44.25">
      <c r="A11" s="152">
        <v>10</v>
      </c>
      <c r="B11" s="152">
        <f xml:space="preserve"> IF(MOD(十五音韻母表[[#This Row],[序號]],2)=0, 十五音韻母表[[#This Row],[序號]]/2, ROUNDUP(十五音韻母表[[#This Row],[序號]]/2,0))</f>
        <v>5</v>
      </c>
      <c r="C11" s="163" t="s">
        <v>627</v>
      </c>
      <c r="D11" s="164" t="s">
        <v>628</v>
      </c>
      <c r="E11" s="155" t="s">
        <v>629</v>
      </c>
      <c r="F11" s="155" t="s">
        <v>630</v>
      </c>
      <c r="G11" s="156" t="str">
        <f xml:space="preserve"> IF(G10="", "", _xlfn.CONCAT(G10, "h"))</f>
        <v>eeh</v>
      </c>
      <c r="H11" s="156" t="str">
        <f t="shared" ref="H11:K11" si="0" xml:space="preserve"> IF(H10="", "", _xlfn.CONCAT(H10, "h"))</f>
        <v>eeh</v>
      </c>
      <c r="I11" s="156" t="str">
        <f t="shared" si="0"/>
        <v/>
      </c>
      <c r="J11" s="156" t="str">
        <f t="shared" si="0"/>
        <v/>
      </c>
      <c r="K11" s="156" t="str">
        <f t="shared" si="0"/>
        <v/>
      </c>
      <c r="L11" s="161" t="str">
        <f xml:space="preserve"> IF(L10="", "", _xlfn.CONCAT(L10, "ㆷ"))</f>
        <v>ㄝㆷ</v>
      </c>
      <c r="M11" s="161" t="str">
        <f xml:space="preserve"> IF(M10="", "", _xlfn.CONCAT(M10, "ㄏ"))</f>
        <v>ㄝㄏ</v>
      </c>
    </row>
    <row r="12" spans="1:17" ht="44.25">
      <c r="A12" s="152">
        <v>11</v>
      </c>
      <c r="B12" s="152">
        <f xml:space="preserve"> IF(MOD(十五音韻母表[[#This Row],[序號]],2)=0, 十五音韻母表[[#This Row],[序號]]/2, ROUNDUP(十五音韻母表[[#This Row],[序號]]/2,0))</f>
        <v>6</v>
      </c>
      <c r="C12" s="153" t="s">
        <v>631</v>
      </c>
      <c r="D12" s="154" t="s">
        <v>632</v>
      </c>
      <c r="E12" s="155" t="s">
        <v>408</v>
      </c>
      <c r="F12" s="155"/>
      <c r="G12" s="156" t="s">
        <v>408</v>
      </c>
      <c r="H12" s="156" t="s">
        <v>408</v>
      </c>
      <c r="I12" s="156" t="s">
        <v>408</v>
      </c>
      <c r="J12" s="156" t="s">
        <v>408</v>
      </c>
      <c r="K12" s="156" t="s">
        <v>408</v>
      </c>
      <c r="L12" s="156" t="s">
        <v>205</v>
      </c>
      <c r="M12" s="156" t="s">
        <v>205</v>
      </c>
    </row>
    <row r="13" spans="1:17" ht="44.25">
      <c r="A13" s="152">
        <v>12</v>
      </c>
      <c r="B13" s="152">
        <f xml:space="preserve"> IF(MOD(十五音韻母表[[#This Row],[序號]],2)=0, 十五音韻母表[[#This Row],[序號]]/2, ROUNDUP(十五音韻母表[[#This Row],[序號]]/2,0))</f>
        <v>6</v>
      </c>
      <c r="C13" s="153" t="s">
        <v>633</v>
      </c>
      <c r="D13" s="154" t="s">
        <v>634</v>
      </c>
      <c r="E13" s="155" t="s">
        <v>635</v>
      </c>
      <c r="F13" s="155"/>
      <c r="G13" s="156" t="s">
        <v>636</v>
      </c>
      <c r="H13" s="156" t="s">
        <v>636</v>
      </c>
      <c r="I13" s="156" t="s">
        <v>636</v>
      </c>
      <c r="J13" s="156" t="s">
        <v>636</v>
      </c>
      <c r="K13" s="156" t="s">
        <v>636</v>
      </c>
      <c r="L13" s="156" t="s">
        <v>637</v>
      </c>
      <c r="M13" s="156" t="s">
        <v>638</v>
      </c>
    </row>
    <row r="14" spans="1:17" ht="44.25">
      <c r="A14" s="152">
        <v>13</v>
      </c>
      <c r="B14" s="152">
        <f xml:space="preserve"> IF(MOD(十五音韻母表[[#This Row],[序號]],2)=0, 十五音韻母表[[#This Row],[序號]]/2, ROUNDUP(十五音韻母表[[#This Row],[序號]]/2,0))</f>
        <v>7</v>
      </c>
      <c r="C14" s="153" t="s">
        <v>67</v>
      </c>
      <c r="D14" s="154" t="s">
        <v>639</v>
      </c>
      <c r="E14" s="155" t="s">
        <v>640</v>
      </c>
      <c r="F14" s="155"/>
      <c r="G14" s="156" t="s">
        <v>413</v>
      </c>
      <c r="H14" s="156" t="s">
        <v>413</v>
      </c>
      <c r="I14" s="156" t="s">
        <v>413</v>
      </c>
      <c r="J14" s="156" t="s">
        <v>413</v>
      </c>
      <c r="K14" s="156" t="s">
        <v>413</v>
      </c>
      <c r="L14" s="156" t="s">
        <v>201</v>
      </c>
      <c r="M14" s="156" t="s">
        <v>641</v>
      </c>
    </row>
    <row r="15" spans="1:17" ht="44.25">
      <c r="A15" s="152">
        <v>14</v>
      </c>
      <c r="B15" s="152">
        <f xml:space="preserve"> IF(MOD(十五音韻母表[[#This Row],[序號]],2)=0, 十五音韻母表[[#This Row],[序號]]/2, ROUNDUP(十五音韻母表[[#This Row],[序號]]/2,0))</f>
        <v>7</v>
      </c>
      <c r="C15" s="153" t="s">
        <v>642</v>
      </c>
      <c r="D15" s="154" t="s">
        <v>643</v>
      </c>
      <c r="E15" s="155" t="s">
        <v>644</v>
      </c>
      <c r="F15" s="155"/>
      <c r="G15" s="156" t="s">
        <v>645</v>
      </c>
      <c r="H15" s="156" t="s">
        <v>645</v>
      </c>
      <c r="I15" s="156" t="s">
        <v>645</v>
      </c>
      <c r="J15" s="156" t="s">
        <v>645</v>
      </c>
      <c r="K15" s="156" t="s">
        <v>645</v>
      </c>
      <c r="L15" s="156" t="s">
        <v>646</v>
      </c>
      <c r="M15" s="156" t="s">
        <v>647</v>
      </c>
    </row>
    <row r="16" spans="1:17" ht="44.25">
      <c r="A16" s="152">
        <v>15</v>
      </c>
      <c r="B16" s="152">
        <f xml:space="preserve"> IF(MOD(十五音韻母表[[#This Row],[序號]],2)=0, 十五音韻母表[[#This Row],[序號]]/2, ROUNDUP(十五音韻母表[[#This Row],[序號]]/2,0))</f>
        <v>8</v>
      </c>
      <c r="C16" s="153" t="s">
        <v>648</v>
      </c>
      <c r="D16" s="154" t="s">
        <v>649</v>
      </c>
      <c r="E16" s="155" t="s">
        <v>650</v>
      </c>
      <c r="F16" s="155"/>
      <c r="G16" s="156" t="s">
        <v>650</v>
      </c>
      <c r="H16" s="156" t="s">
        <v>650</v>
      </c>
      <c r="I16" s="156" t="s">
        <v>651</v>
      </c>
      <c r="J16" s="156" t="s">
        <v>650</v>
      </c>
      <c r="K16" s="156" t="s">
        <v>650</v>
      </c>
      <c r="L16" s="156" t="s">
        <v>652</v>
      </c>
      <c r="M16" s="156" t="s">
        <v>652</v>
      </c>
    </row>
    <row r="17" spans="1:13" ht="44.25">
      <c r="A17" s="152">
        <v>16</v>
      </c>
      <c r="B17" s="152">
        <f xml:space="preserve"> IF(MOD(十五音韻母表[[#This Row],[序號]],2)=0, 十五音韻母表[[#This Row],[序號]]/2, ROUNDUP(十五音韻母表[[#This Row],[序號]]/2,0))</f>
        <v>8</v>
      </c>
      <c r="C17" s="165" t="s">
        <v>653</v>
      </c>
      <c r="D17" s="166" t="s">
        <v>654</v>
      </c>
      <c r="E17" s="155" t="s">
        <v>655</v>
      </c>
      <c r="F17" s="155"/>
      <c r="G17" s="156" t="str">
        <f xml:space="preserve"> IF(G16="", "", _xlfn.CONCAT(G16, "h"))</f>
        <v>uaih</v>
      </c>
      <c r="H17" s="156" t="str">
        <f t="shared" ref="H17:K17" si="1" xml:space="preserve"> IF(H16="", "", _xlfn.CONCAT(H16, "h"))</f>
        <v>uaih</v>
      </c>
      <c r="I17" s="156" t="str">
        <f t="shared" si="1"/>
        <v>oaih</v>
      </c>
      <c r="J17" s="156" t="str">
        <f t="shared" si="1"/>
        <v>uaih</v>
      </c>
      <c r="K17" s="156" t="str">
        <f t="shared" si="1"/>
        <v>uaih</v>
      </c>
      <c r="L17" s="161" t="str">
        <f xml:space="preserve"> IF(L16="", "", _xlfn.CONCAT(L16, "ㆷ"))</f>
        <v>ㄨㄞㆷ</v>
      </c>
      <c r="M17" s="161" t="str">
        <f xml:space="preserve"> IF(M16="", "", _xlfn.CONCAT(M16, "ㄏ"))</f>
        <v>ㄨㄞㄏ</v>
      </c>
    </row>
    <row r="18" spans="1:13" ht="44.25">
      <c r="A18" s="152">
        <v>17</v>
      </c>
      <c r="B18" s="152">
        <f xml:space="preserve"> IF(MOD(十五音韻母表[[#This Row],[序號]],2)=0, 十五音韻母表[[#This Row],[序號]]/2, ROUNDUP(十五音韻母表[[#This Row],[序號]]/2,0))</f>
        <v>9</v>
      </c>
      <c r="C18" s="153" t="s">
        <v>656</v>
      </c>
      <c r="D18" s="154" t="s">
        <v>657</v>
      </c>
      <c r="E18" s="155" t="s">
        <v>658</v>
      </c>
      <c r="F18" s="155" t="s">
        <v>659</v>
      </c>
      <c r="G18" s="156" t="s">
        <v>660</v>
      </c>
      <c r="H18" s="156" t="s">
        <v>660</v>
      </c>
      <c r="I18" s="156" t="s">
        <v>661</v>
      </c>
      <c r="J18" s="156" t="s">
        <v>660</v>
      </c>
      <c r="K18" s="156" t="s">
        <v>660</v>
      </c>
      <c r="L18" s="156" t="s">
        <v>662</v>
      </c>
      <c r="M18" s="156" t="s">
        <v>662</v>
      </c>
    </row>
    <row r="19" spans="1:13" ht="44.25">
      <c r="A19" s="152">
        <v>18</v>
      </c>
      <c r="B19" s="152">
        <f xml:space="preserve"> IF(MOD(十五音韻母表[[#This Row],[序號]],2)=0, 十五音韻母表[[#This Row],[序號]]/2, ROUNDUP(十五音韻母表[[#This Row],[序號]]/2,0))</f>
        <v>9</v>
      </c>
      <c r="C19" s="153" t="s">
        <v>554</v>
      </c>
      <c r="D19" s="154" t="s">
        <v>663</v>
      </c>
      <c r="E19" s="155" t="s">
        <v>664</v>
      </c>
      <c r="F19" s="155" t="s">
        <v>665</v>
      </c>
      <c r="G19" s="156" t="s">
        <v>666</v>
      </c>
      <c r="H19" s="156" t="s">
        <v>666</v>
      </c>
      <c r="I19" s="156" t="s">
        <v>667</v>
      </c>
      <c r="J19" s="156" t="s">
        <v>666</v>
      </c>
      <c r="K19" s="156" t="s">
        <v>666</v>
      </c>
      <c r="L19" s="156" t="s">
        <v>668</v>
      </c>
      <c r="M19" s="156" t="s">
        <v>669</v>
      </c>
    </row>
    <row r="20" spans="1:13" ht="44.25">
      <c r="A20" s="152">
        <v>19</v>
      </c>
      <c r="B20" s="152">
        <f xml:space="preserve"> IF(MOD(十五音韻母表[[#This Row],[序號]],2)=0, 十五音韻母表[[#This Row],[序號]]/2, ROUNDUP(十五音韻母表[[#This Row],[序號]]/2,0))</f>
        <v>10</v>
      </c>
      <c r="C20" s="153" t="s">
        <v>670</v>
      </c>
      <c r="D20" s="154" t="s">
        <v>671</v>
      </c>
      <c r="E20" s="155" t="s">
        <v>672</v>
      </c>
      <c r="F20" s="155"/>
      <c r="G20" s="156" t="s">
        <v>672</v>
      </c>
      <c r="H20" s="156" t="s">
        <v>672</v>
      </c>
      <c r="I20" s="156" t="s">
        <v>673</v>
      </c>
      <c r="J20" s="156" t="s">
        <v>672</v>
      </c>
      <c r="K20" s="156" t="s">
        <v>672</v>
      </c>
      <c r="L20" s="156" t="s">
        <v>674</v>
      </c>
      <c r="M20" s="156" t="s">
        <v>674</v>
      </c>
    </row>
    <row r="21" spans="1:13" ht="44.25">
      <c r="A21" s="152">
        <v>20</v>
      </c>
      <c r="B21" s="152">
        <f xml:space="preserve"> IF(MOD(十五音韻母表[[#This Row],[序號]],2)=0, 十五音韻母表[[#This Row],[序號]]/2, ROUNDUP(十五音韻母表[[#This Row],[序號]]/2,0))</f>
        <v>10</v>
      </c>
      <c r="C21" s="153" t="s">
        <v>675</v>
      </c>
      <c r="D21" s="154" t="s">
        <v>676</v>
      </c>
      <c r="E21" s="155" t="s">
        <v>677</v>
      </c>
      <c r="F21" s="155"/>
      <c r="G21" s="156" t="s">
        <v>678</v>
      </c>
      <c r="H21" s="156" t="s">
        <v>678</v>
      </c>
      <c r="I21" s="156" t="s">
        <v>679</v>
      </c>
      <c r="J21" s="156" t="s">
        <v>678</v>
      </c>
      <c r="K21" s="156" t="s">
        <v>678</v>
      </c>
      <c r="L21" s="156" t="s">
        <v>680</v>
      </c>
      <c r="M21" s="156" t="s">
        <v>681</v>
      </c>
    </row>
    <row r="22" spans="1:13" ht="44.25">
      <c r="A22" s="152">
        <v>21</v>
      </c>
      <c r="B22" s="152">
        <f xml:space="preserve"> IF(MOD(十五音韻母表[[#This Row],[序號]],2)=0, 十五音韻母表[[#This Row],[序號]]/2, ROUNDUP(十五音韻母表[[#This Row],[序號]]/2,0))</f>
        <v>11</v>
      </c>
      <c r="C22" s="153" t="s">
        <v>682</v>
      </c>
      <c r="D22" s="154" t="s">
        <v>683</v>
      </c>
      <c r="E22" s="155" t="s">
        <v>684</v>
      </c>
      <c r="F22" s="155" t="s">
        <v>685</v>
      </c>
      <c r="G22" s="156" t="s">
        <v>384</v>
      </c>
      <c r="H22" s="156" t="s">
        <v>384</v>
      </c>
      <c r="I22" s="156" t="s">
        <v>686</v>
      </c>
      <c r="J22" s="156" t="s">
        <v>384</v>
      </c>
      <c r="K22" s="156" t="s">
        <v>384</v>
      </c>
      <c r="L22" s="156" t="s">
        <v>224</v>
      </c>
      <c r="M22" s="156" t="s">
        <v>687</v>
      </c>
    </row>
    <row r="23" spans="1:13" ht="44.25">
      <c r="A23" s="152">
        <v>22</v>
      </c>
      <c r="B23" s="152">
        <f xml:space="preserve"> IF(MOD(十五音韻母表[[#This Row],[序號]],2)=0, 十五音韻母表[[#This Row],[序號]]/2, ROUNDUP(十五音韻母表[[#This Row],[序號]]/2,0))</f>
        <v>11</v>
      </c>
      <c r="C23" s="153"/>
      <c r="D23" s="154" t="s">
        <v>688</v>
      </c>
      <c r="E23" s="155" t="str">
        <f xml:space="preserve"> _xlfn.CONCAT(E22, "h")</f>
        <v>ɔh</v>
      </c>
      <c r="F23" s="155"/>
      <c r="G23" s="156" t="str">
        <f xml:space="preserve"> IF(G22="", "", _xlfn.CONCAT(G22, "h"))</f>
        <v>ooh</v>
      </c>
      <c r="H23" s="156" t="str">
        <f t="shared" ref="H23:K23" si="2" xml:space="preserve"> IF(H22="", "", _xlfn.CONCAT(H22, "h"))</f>
        <v>ooh</v>
      </c>
      <c r="I23" s="156" t="str">
        <f t="shared" si="2"/>
        <v>o͘h</v>
      </c>
      <c r="J23" s="156" t="str">
        <f t="shared" si="2"/>
        <v>ooh</v>
      </c>
      <c r="K23" s="156" t="str">
        <f t="shared" si="2"/>
        <v>ooh</v>
      </c>
      <c r="L23" s="161" t="str">
        <f xml:space="preserve"> IF(L22="", "", _xlfn.CONCAT(L22, "ㆷ"))</f>
        <v>ㆦㆷ</v>
      </c>
      <c r="M23" s="161" t="str">
        <f xml:space="preserve"> IF(M22="", "", _xlfn.CONCAT(M22, "ㄏ"))</f>
        <v>ㄛㄏ</v>
      </c>
    </row>
    <row r="24" spans="1:13" ht="44.25">
      <c r="A24" s="152">
        <v>23</v>
      </c>
      <c r="B24" s="152">
        <f xml:space="preserve"> IF(MOD(十五音韻母表[[#This Row],[序號]],2)=0, 十五音韻母表[[#This Row],[序號]]/2, ROUNDUP(十五音韻母表[[#This Row],[序號]]/2,0))</f>
        <v>12</v>
      </c>
      <c r="C24" s="153" t="s">
        <v>689</v>
      </c>
      <c r="D24" s="154" t="s">
        <v>690</v>
      </c>
      <c r="E24" s="155" t="s">
        <v>691</v>
      </c>
      <c r="F24" s="155"/>
      <c r="G24" s="156" t="s">
        <v>692</v>
      </c>
      <c r="H24" s="156" t="s">
        <v>692</v>
      </c>
      <c r="I24" s="156" t="s">
        <v>692</v>
      </c>
      <c r="J24" s="156" t="s">
        <v>693</v>
      </c>
      <c r="K24" s="156" t="s">
        <v>692</v>
      </c>
      <c r="L24" s="156" t="s">
        <v>694</v>
      </c>
      <c r="M24" s="156" t="s">
        <v>694</v>
      </c>
    </row>
    <row r="25" spans="1:13" ht="44.25">
      <c r="A25" s="152">
        <v>24</v>
      </c>
      <c r="B25" s="152">
        <f xml:space="preserve"> IF(MOD(十五音韻母表[[#This Row],[序號]],2)=0, 十五音韻母表[[#This Row],[序號]]/2, ROUNDUP(十五音韻母表[[#This Row],[序號]]/2,0))</f>
        <v>12</v>
      </c>
      <c r="C25" s="167" t="s">
        <v>695</v>
      </c>
      <c r="D25" s="168" t="s">
        <v>696</v>
      </c>
      <c r="E25" s="155" t="s">
        <v>697</v>
      </c>
      <c r="F25" s="155"/>
      <c r="G25" s="156" t="s">
        <v>698</v>
      </c>
      <c r="H25" s="156" t="s">
        <v>698</v>
      </c>
      <c r="I25" s="156" t="s">
        <v>698</v>
      </c>
      <c r="J25" s="156" t="s">
        <v>699</v>
      </c>
      <c r="K25" s="156" t="s">
        <v>698</v>
      </c>
      <c r="L25" s="156" t="s">
        <v>700</v>
      </c>
      <c r="M25" s="156" t="s">
        <v>701</v>
      </c>
    </row>
    <row r="26" spans="1:13" ht="44.25">
      <c r="A26" s="152">
        <v>25</v>
      </c>
      <c r="B26" s="152">
        <f xml:space="preserve"> IF(MOD(十五音韻母表[[#This Row],[序號]],2)=0, 十五音韻母表[[#This Row],[序號]]/2, ROUNDUP(十五音韻母表[[#This Row],[序號]]/2,0))</f>
        <v>13</v>
      </c>
      <c r="C26" s="163" t="s">
        <v>702</v>
      </c>
      <c r="D26" s="164" t="s">
        <v>703</v>
      </c>
      <c r="E26" s="155" t="s">
        <v>444</v>
      </c>
      <c r="F26" s="155" t="s">
        <v>704</v>
      </c>
      <c r="G26" s="156" t="s">
        <v>363</v>
      </c>
      <c r="H26" s="156" t="s">
        <v>704</v>
      </c>
      <c r="I26" s="156" t="s">
        <v>363</v>
      </c>
      <c r="J26" s="156" t="s">
        <v>363</v>
      </c>
      <c r="K26" s="156" t="s">
        <v>363</v>
      </c>
      <c r="L26" s="156" t="s">
        <v>383</v>
      </c>
      <c r="M26" s="156" t="s">
        <v>626</v>
      </c>
    </row>
    <row r="27" spans="1:13" ht="44.25">
      <c r="A27" s="152">
        <v>26</v>
      </c>
      <c r="B27" s="152">
        <f xml:space="preserve"> IF(MOD(十五音韻母表[[#This Row],[序號]],2)=0, 十五音韻母表[[#This Row],[序號]]/2, ROUNDUP(十五音韻母表[[#This Row],[序號]]/2,0))</f>
        <v>13</v>
      </c>
      <c r="C27" s="167"/>
      <c r="D27" s="168"/>
      <c r="E27" s="155" t="s">
        <v>284</v>
      </c>
      <c r="F27" s="155"/>
      <c r="G27" s="156" t="str">
        <f xml:space="preserve"> IF(G26="", "", _xlfn.CONCAT(G26, "h"))</f>
        <v>eh</v>
      </c>
      <c r="H27" s="156" t="str">
        <f t="shared" ref="H27:K27" si="3" xml:space="preserve"> IF(H26="", "", _xlfn.CONCAT(H26, "h"))</f>
        <v>eih</v>
      </c>
      <c r="I27" s="156" t="str">
        <f t="shared" si="3"/>
        <v>eh</v>
      </c>
      <c r="J27" s="156" t="str">
        <f t="shared" si="3"/>
        <v>eh</v>
      </c>
      <c r="K27" s="156" t="str">
        <f t="shared" si="3"/>
        <v>eh</v>
      </c>
      <c r="L27" s="161" t="str">
        <f xml:space="preserve"> IF(L26="", "", _xlfn.CONCAT(L26, "ㆷ"))</f>
        <v>ㆤㆷ</v>
      </c>
      <c r="M27" s="161" t="str">
        <f xml:space="preserve"> IF(M26="", "", _xlfn.CONCAT(M26, "ㄏ"))</f>
        <v>ㄝㄏ</v>
      </c>
    </row>
    <row r="28" spans="1:13" ht="44.25">
      <c r="A28" s="152">
        <v>27</v>
      </c>
      <c r="B28" s="152">
        <f xml:space="preserve"> IF(MOD(十五音韻母表[[#This Row],[序號]],2)=0, 十五音韻母表[[#This Row],[序號]]/2, ROUNDUP(十五音韻母表[[#This Row],[序號]]/2,0))</f>
        <v>14</v>
      </c>
      <c r="C28" s="153" t="s">
        <v>705</v>
      </c>
      <c r="D28" s="154" t="s">
        <v>706</v>
      </c>
      <c r="E28" s="155" t="s">
        <v>707</v>
      </c>
      <c r="F28" s="155"/>
      <c r="G28" s="156" t="s">
        <v>708</v>
      </c>
      <c r="H28" s="156" t="s">
        <v>708</v>
      </c>
      <c r="I28" s="156" t="s">
        <v>708</v>
      </c>
      <c r="J28" s="156" t="s">
        <v>708</v>
      </c>
      <c r="K28" s="156" t="s">
        <v>708</v>
      </c>
      <c r="L28" s="156" t="s">
        <v>709</v>
      </c>
      <c r="M28" s="156" t="s">
        <v>710</v>
      </c>
    </row>
    <row r="29" spans="1:13" ht="44.25">
      <c r="A29" s="152">
        <v>28</v>
      </c>
      <c r="B29" s="152">
        <f xml:space="preserve"> IF(MOD(十五音韻母表[[#This Row],[序號]],2)=0, 十五音韻母表[[#This Row],[序號]]/2, ROUNDUP(十五音韻母表[[#This Row],[序號]]/2,0))</f>
        <v>14</v>
      </c>
      <c r="C29" s="153" t="s">
        <v>711</v>
      </c>
      <c r="D29" s="154" t="s">
        <v>712</v>
      </c>
      <c r="E29" s="155" t="s">
        <v>713</v>
      </c>
      <c r="F29" s="155"/>
      <c r="G29" s="156" t="s">
        <v>714</v>
      </c>
      <c r="H29" s="156" t="s">
        <v>714</v>
      </c>
      <c r="I29" s="156" t="s">
        <v>714</v>
      </c>
      <c r="J29" s="156" t="s">
        <v>714</v>
      </c>
      <c r="K29" s="156" t="s">
        <v>715</v>
      </c>
      <c r="L29" s="156" t="s">
        <v>716</v>
      </c>
      <c r="M29" s="156" t="s">
        <v>717</v>
      </c>
    </row>
    <row r="30" spans="1:13" ht="44.25">
      <c r="A30" s="152">
        <v>29</v>
      </c>
      <c r="B30" s="152">
        <f xml:space="preserve"> IF(MOD(十五音韻母表[[#This Row],[序號]],2)=0, 十五音韻母表[[#This Row],[序號]]/2, ROUNDUP(十五音韻母表[[#This Row],[序號]]/2,0))</f>
        <v>15</v>
      </c>
      <c r="C30" s="153" t="s">
        <v>718</v>
      </c>
      <c r="D30" s="154" t="s">
        <v>719</v>
      </c>
      <c r="E30" s="155" t="s">
        <v>720</v>
      </c>
      <c r="F30" s="155"/>
      <c r="G30" s="156" t="s">
        <v>386</v>
      </c>
      <c r="H30" s="156" t="s">
        <v>386</v>
      </c>
      <c r="I30" s="156" t="s">
        <v>386</v>
      </c>
      <c r="J30" s="156" t="s">
        <v>386</v>
      </c>
      <c r="K30" s="156" t="s">
        <v>721</v>
      </c>
      <c r="L30" s="156" t="s">
        <v>208</v>
      </c>
      <c r="M30" s="156" t="s">
        <v>208</v>
      </c>
    </row>
    <row r="31" spans="1:13" ht="44.25">
      <c r="A31" s="152">
        <v>30</v>
      </c>
      <c r="B31" s="152">
        <f xml:space="preserve"> IF(MOD(十五音韻母表[[#This Row],[序號]],2)=0, 十五音韻母表[[#This Row],[序號]]/2, ROUNDUP(十五音韻母表[[#This Row],[序號]]/2,0))</f>
        <v>15</v>
      </c>
      <c r="C31" s="153" t="s">
        <v>722</v>
      </c>
      <c r="D31" s="154" t="s">
        <v>723</v>
      </c>
      <c r="E31" s="155" t="s">
        <v>724</v>
      </c>
      <c r="F31" s="155"/>
      <c r="G31" s="156" t="str">
        <f xml:space="preserve"> IF(G30="", "", _xlfn.CONCAT(G30, "h"))</f>
        <v>oh</v>
      </c>
      <c r="H31" s="156" t="str">
        <f t="shared" ref="H31:K31" si="4" xml:space="preserve"> IF(H30="", "", _xlfn.CONCAT(H30, "h"))</f>
        <v>oh</v>
      </c>
      <c r="I31" s="156" t="str">
        <f t="shared" si="4"/>
        <v>oh</v>
      </c>
      <c r="J31" s="156" t="str">
        <f t="shared" si="4"/>
        <v>oh</v>
      </c>
      <c r="K31" s="156" t="str">
        <f t="shared" si="4"/>
        <v>orh</v>
      </c>
      <c r="L31" s="161" t="str">
        <f xml:space="preserve"> IF(L30="", "", _xlfn.CONCAT(L30, "ㆷ"))</f>
        <v>ㄜㆷ</v>
      </c>
      <c r="M31" s="161" t="str">
        <f xml:space="preserve"> IF(M30="", "", _xlfn.CONCAT(M30, "ㄏ"))</f>
        <v>ㄜㄏ</v>
      </c>
    </row>
    <row r="32" spans="1:13" ht="44.25">
      <c r="A32" s="152">
        <v>31</v>
      </c>
      <c r="B32" s="152">
        <f xml:space="preserve"> IF(MOD(十五音韻母表[[#This Row],[序號]],2)=0, 十五音韻母表[[#This Row],[序號]]/2, ROUNDUP(十五音韻母表[[#This Row],[序號]]/2,0))</f>
        <v>16</v>
      </c>
      <c r="C32" s="153" t="s">
        <v>725</v>
      </c>
      <c r="D32" s="154" t="s">
        <v>726</v>
      </c>
      <c r="E32" s="155" t="s">
        <v>727</v>
      </c>
      <c r="F32" s="155"/>
      <c r="G32" s="156" t="s">
        <v>399</v>
      </c>
      <c r="H32" s="156" t="s">
        <v>399</v>
      </c>
      <c r="I32" s="156" t="s">
        <v>399</v>
      </c>
      <c r="J32" s="156" t="s">
        <v>399</v>
      </c>
      <c r="K32" s="156" t="s">
        <v>399</v>
      </c>
      <c r="L32" s="156" t="s">
        <v>402</v>
      </c>
      <c r="M32" s="156" t="s">
        <v>402</v>
      </c>
    </row>
    <row r="33" spans="1:13" ht="44.25">
      <c r="A33" s="152">
        <v>32</v>
      </c>
      <c r="B33" s="152">
        <f xml:space="preserve"> IF(MOD(十五音韻母表[[#This Row],[序號]],2)=0, 十五音韻母表[[#This Row],[序號]]/2, ROUNDUP(十五音韻母表[[#This Row],[序號]]/2,0))</f>
        <v>16</v>
      </c>
      <c r="C33" s="167"/>
      <c r="D33" s="168"/>
      <c r="E33" s="155"/>
      <c r="F33" s="155"/>
      <c r="G33" s="156" t="str">
        <f xml:space="preserve"> IF(G32="", "", _xlfn.CONCAT(G32, "h"))</f>
        <v>aih</v>
      </c>
      <c r="H33" s="156" t="str">
        <f t="shared" ref="H33:K33" si="5" xml:space="preserve"> IF(H32="", "", _xlfn.CONCAT(H32, "h"))</f>
        <v>aih</v>
      </c>
      <c r="I33" s="156" t="str">
        <f t="shared" si="5"/>
        <v>aih</v>
      </c>
      <c r="J33" s="156" t="str">
        <f t="shared" si="5"/>
        <v>aih</v>
      </c>
      <c r="K33" s="156" t="str">
        <f t="shared" si="5"/>
        <v>aih</v>
      </c>
      <c r="L33" s="161" t="str">
        <f xml:space="preserve"> IF(L32="", "", _xlfn.CONCAT(L32, "ㆷ"))</f>
        <v>ㄞㆷ</v>
      </c>
      <c r="M33" s="161" t="str">
        <f xml:space="preserve"> IF(M32="", "", _xlfn.CONCAT(M32, "ㄏ"))</f>
        <v>ㄞㄏ</v>
      </c>
    </row>
    <row r="34" spans="1:13" ht="44.25">
      <c r="A34" s="152">
        <v>33</v>
      </c>
      <c r="B34" s="152">
        <f xml:space="preserve"> IF(MOD(十五音韻母表[[#This Row],[序號]],2)=0, 十五音韻母表[[#This Row],[序號]]/2, ROUNDUP(十五音韻母表[[#This Row],[序號]]/2,0))</f>
        <v>17</v>
      </c>
      <c r="C34" s="153" t="s">
        <v>728</v>
      </c>
      <c r="D34" s="154" t="s">
        <v>729</v>
      </c>
      <c r="E34" s="155" t="s">
        <v>730</v>
      </c>
      <c r="F34" s="155"/>
      <c r="G34" s="156" t="s">
        <v>730</v>
      </c>
      <c r="H34" s="156" t="s">
        <v>730</v>
      </c>
      <c r="I34" s="156" t="s">
        <v>730</v>
      </c>
      <c r="J34" s="156" t="s">
        <v>730</v>
      </c>
      <c r="K34" s="156" t="s">
        <v>730</v>
      </c>
      <c r="L34" s="156" t="s">
        <v>731</v>
      </c>
      <c r="M34" s="156" t="s">
        <v>731</v>
      </c>
    </row>
    <row r="35" spans="1:13" ht="44.25">
      <c r="A35" s="152">
        <v>34</v>
      </c>
      <c r="B35" s="152">
        <f xml:space="preserve"> IF(MOD(十五音韻母表[[#This Row],[序號]],2)=0, 十五音韻母表[[#This Row],[序號]]/2, ROUNDUP(十五音韻母表[[#This Row],[序號]]/2,0))</f>
        <v>17</v>
      </c>
      <c r="C35" s="153" t="s">
        <v>732</v>
      </c>
      <c r="D35" s="154" t="s">
        <v>733</v>
      </c>
      <c r="E35" s="155" t="s">
        <v>734</v>
      </c>
      <c r="F35" s="155"/>
      <c r="G35" s="156" t="s">
        <v>735</v>
      </c>
      <c r="H35" s="156" t="s">
        <v>735</v>
      </c>
      <c r="I35" s="156" t="s">
        <v>735</v>
      </c>
      <c r="J35" s="156" t="s">
        <v>735</v>
      </c>
      <c r="K35" s="156" t="s">
        <v>735</v>
      </c>
      <c r="L35" s="156" t="s">
        <v>219</v>
      </c>
      <c r="M35" s="156" t="s">
        <v>736</v>
      </c>
    </row>
    <row r="36" spans="1:13" ht="44.25">
      <c r="A36" s="152">
        <v>35</v>
      </c>
      <c r="B36" s="152">
        <f xml:space="preserve"> IF(MOD(十五音韻母表[[#This Row],[序號]],2)=0, 十五音韻母表[[#This Row],[序號]]/2, ROUNDUP(十五音韻母表[[#This Row],[序號]]/2,0))</f>
        <v>18</v>
      </c>
      <c r="C36" s="153" t="s">
        <v>737</v>
      </c>
      <c r="D36" s="154" t="s">
        <v>738</v>
      </c>
      <c r="E36" s="155" t="s">
        <v>739</v>
      </c>
      <c r="F36" s="155"/>
      <c r="G36" s="156" t="s">
        <v>740</v>
      </c>
      <c r="H36" s="156" t="s">
        <v>740</v>
      </c>
      <c r="I36" s="156" t="s">
        <v>740</v>
      </c>
      <c r="J36" s="156" t="s">
        <v>740</v>
      </c>
      <c r="K36" s="156" t="s">
        <v>740</v>
      </c>
      <c r="L36" s="156" t="s">
        <v>741</v>
      </c>
      <c r="M36" s="156" t="s">
        <v>741</v>
      </c>
    </row>
    <row r="37" spans="1:13" ht="44.25">
      <c r="A37" s="152">
        <v>36</v>
      </c>
      <c r="B37" s="152">
        <f xml:space="preserve"> IF(MOD(十五音韻母表[[#This Row],[序號]],2)=0, 十五音韻母表[[#This Row],[序號]]/2, ROUNDUP(十五音韻母表[[#This Row],[序號]]/2,0))</f>
        <v>18</v>
      </c>
      <c r="C37" s="153" t="s">
        <v>742</v>
      </c>
      <c r="D37" s="154" t="s">
        <v>743</v>
      </c>
      <c r="E37" s="155" t="s">
        <v>744</v>
      </c>
      <c r="F37" s="155"/>
      <c r="G37" s="156" t="s">
        <v>745</v>
      </c>
      <c r="H37" s="156" t="s">
        <v>745</v>
      </c>
      <c r="I37" s="156" t="s">
        <v>745</v>
      </c>
      <c r="J37" s="156" t="s">
        <v>745</v>
      </c>
      <c r="K37" s="156" t="s">
        <v>745</v>
      </c>
      <c r="L37" s="156" t="s">
        <v>746</v>
      </c>
      <c r="M37" s="156" t="s">
        <v>747</v>
      </c>
    </row>
    <row r="38" spans="1:13" ht="44.25">
      <c r="A38" s="152">
        <v>37</v>
      </c>
      <c r="B38" s="152">
        <f xml:space="preserve"> IF(MOD(十五音韻母表[[#This Row],[序號]],2)=0, 十五音韻母表[[#This Row],[序號]]/2, ROUNDUP(十五音韻母表[[#This Row],[序號]]/2,0))</f>
        <v>19</v>
      </c>
      <c r="C38" s="153" t="s">
        <v>281</v>
      </c>
      <c r="D38" s="154" t="s">
        <v>748</v>
      </c>
      <c r="E38" s="155" t="s">
        <v>406</v>
      </c>
      <c r="F38" s="155"/>
      <c r="G38" s="156" t="s">
        <v>406</v>
      </c>
      <c r="H38" s="156" t="s">
        <v>406</v>
      </c>
      <c r="I38" s="156" t="s">
        <v>406</v>
      </c>
      <c r="J38" s="156" t="s">
        <v>406</v>
      </c>
      <c r="K38" s="156" t="s">
        <v>406</v>
      </c>
      <c r="L38" s="156" t="s">
        <v>407</v>
      </c>
      <c r="M38" s="156" t="s">
        <v>749</v>
      </c>
    </row>
    <row r="39" spans="1:13" ht="44.25">
      <c r="A39" s="152">
        <v>38</v>
      </c>
      <c r="B39" s="152">
        <f xml:space="preserve"> IF(MOD(十五音韻母表[[#This Row],[序號]],2)=0, 十五音韻母表[[#This Row],[序號]]/2, ROUNDUP(十五音韻母表[[#This Row],[序號]]/2,0))</f>
        <v>19</v>
      </c>
      <c r="C39" s="153" t="s">
        <v>750</v>
      </c>
      <c r="D39" s="154" t="s">
        <v>751</v>
      </c>
      <c r="E39" s="155" t="s">
        <v>752</v>
      </c>
      <c r="F39" s="155"/>
      <c r="G39" s="156" t="s">
        <v>753</v>
      </c>
      <c r="H39" s="156" t="s">
        <v>753</v>
      </c>
      <c r="I39" s="156" t="s">
        <v>753</v>
      </c>
      <c r="J39" s="156" t="s">
        <v>753</v>
      </c>
      <c r="K39" s="156" t="s">
        <v>753</v>
      </c>
      <c r="L39" s="156" t="s">
        <v>754</v>
      </c>
      <c r="M39" s="156" t="s">
        <v>755</v>
      </c>
    </row>
    <row r="40" spans="1:13" ht="44.25">
      <c r="A40" s="152">
        <v>39</v>
      </c>
      <c r="B40" s="152">
        <f xml:space="preserve"> IF(MOD(十五音韻母表[[#This Row],[序號]],2)=0, 十五音韻母表[[#This Row],[序號]]/2, ROUNDUP(十五音韻母表[[#This Row],[序號]]/2,0))</f>
        <v>20</v>
      </c>
      <c r="C40" s="153" t="s">
        <v>756</v>
      </c>
      <c r="D40" s="154" t="s">
        <v>757</v>
      </c>
      <c r="E40" s="155" t="s">
        <v>758</v>
      </c>
      <c r="F40" s="155"/>
      <c r="G40" s="156" t="s">
        <v>758</v>
      </c>
      <c r="H40" s="156" t="s">
        <v>758</v>
      </c>
      <c r="I40" s="156" t="s">
        <v>759</v>
      </c>
      <c r="J40" s="156" t="s">
        <v>758</v>
      </c>
      <c r="K40" s="156" t="s">
        <v>758</v>
      </c>
      <c r="L40" s="156" t="s">
        <v>760</v>
      </c>
      <c r="M40" s="156" t="s">
        <v>760</v>
      </c>
    </row>
    <row r="41" spans="1:13" ht="44.25">
      <c r="A41" s="152">
        <v>40</v>
      </c>
      <c r="B41" s="152">
        <f xml:space="preserve"> IF(MOD(十五音韻母表[[#This Row],[序號]],2)=0, 十五音韻母表[[#This Row],[序號]]/2, ROUNDUP(十五音韻母表[[#This Row],[序號]]/2,0))</f>
        <v>20</v>
      </c>
      <c r="C41" s="153" t="s">
        <v>761</v>
      </c>
      <c r="D41" s="154" t="s">
        <v>762</v>
      </c>
      <c r="E41" s="155" t="s">
        <v>763</v>
      </c>
      <c r="F41" s="155"/>
      <c r="G41" s="156" t="str">
        <f xml:space="preserve"> IF(G40="", "", _xlfn.CONCAT(G40, "h"))</f>
        <v>uah</v>
      </c>
      <c r="H41" s="156" t="str">
        <f t="shared" ref="H41:K41" si="6" xml:space="preserve"> IF(H40="", "", _xlfn.CONCAT(H40, "h"))</f>
        <v>uah</v>
      </c>
      <c r="I41" s="156" t="str">
        <f t="shared" si="6"/>
        <v>oah</v>
      </c>
      <c r="J41" s="156" t="str">
        <f t="shared" si="6"/>
        <v>uah</v>
      </c>
      <c r="K41" s="156" t="str">
        <f t="shared" si="6"/>
        <v>uah</v>
      </c>
      <c r="L41" s="161" t="str">
        <f xml:space="preserve"> IF(L40="", "", _xlfn.CONCAT(L40, "ㆷ"))</f>
        <v>ㄨㄚㆷ</v>
      </c>
      <c r="M41" s="161" t="str">
        <f xml:space="preserve"> IF(M40="", "", _xlfn.CONCAT(M40, "ㄏ"))</f>
        <v>ㄨㄚㄏ</v>
      </c>
    </row>
    <row r="42" spans="1:13" ht="44.25">
      <c r="A42" s="152">
        <v>41</v>
      </c>
      <c r="B42" s="152">
        <f xml:space="preserve"> IF(MOD(十五音韻母表[[#This Row],[序號]],2)=0, 十五音韻母表[[#This Row],[序號]]/2, ROUNDUP(十五音韻母表[[#This Row],[序號]]/2,0))</f>
        <v>21</v>
      </c>
      <c r="C42" s="153" t="s">
        <v>764</v>
      </c>
      <c r="D42" s="154" t="s">
        <v>765</v>
      </c>
      <c r="E42" s="155" t="s">
        <v>766</v>
      </c>
      <c r="F42" s="155"/>
      <c r="G42" s="156" t="s">
        <v>410</v>
      </c>
      <c r="H42" s="156" t="s">
        <v>410</v>
      </c>
      <c r="I42" s="156" t="s">
        <v>410</v>
      </c>
      <c r="J42" s="156" t="s">
        <v>410</v>
      </c>
      <c r="K42" s="156" t="s">
        <v>410</v>
      </c>
      <c r="L42" s="156" t="s">
        <v>194</v>
      </c>
      <c r="M42" s="156" t="s">
        <v>194</v>
      </c>
    </row>
    <row r="43" spans="1:13" ht="44.25">
      <c r="A43" s="152">
        <v>42</v>
      </c>
      <c r="B43" s="152">
        <f xml:space="preserve"> IF(MOD(十五音韻母表[[#This Row],[序號]],2)=0, 十五音韻母表[[#This Row],[序號]]/2, ROUNDUP(十五音韻母表[[#This Row],[序號]]/2,0))</f>
        <v>21</v>
      </c>
      <c r="C43" s="153" t="s">
        <v>767</v>
      </c>
      <c r="D43" s="154" t="s">
        <v>768</v>
      </c>
      <c r="E43" s="155" t="s">
        <v>769</v>
      </c>
      <c r="F43" s="155"/>
      <c r="G43" s="156" t="s">
        <v>770</v>
      </c>
      <c r="H43" s="156" t="s">
        <v>770</v>
      </c>
      <c r="I43" s="156" t="s">
        <v>770</v>
      </c>
      <c r="J43" s="156" t="s">
        <v>770</v>
      </c>
      <c r="K43" s="156" t="s">
        <v>770</v>
      </c>
      <c r="L43" s="156" t="s">
        <v>771</v>
      </c>
      <c r="M43" s="156" t="s">
        <v>772</v>
      </c>
    </row>
    <row r="44" spans="1:13" ht="44.25">
      <c r="A44" s="152">
        <v>43</v>
      </c>
      <c r="B44" s="152">
        <f xml:space="preserve"> IF(MOD(十五音韻母表[[#This Row],[序號]],2)=0, 十五音韻母表[[#This Row],[序號]]/2, ROUNDUP(十五音韻母表[[#This Row],[序號]]/2,0))</f>
        <v>22</v>
      </c>
      <c r="C44" s="153" t="s">
        <v>773</v>
      </c>
      <c r="D44" s="154" t="s">
        <v>774</v>
      </c>
      <c r="E44" s="155" t="s">
        <v>775</v>
      </c>
      <c r="F44" s="155"/>
      <c r="G44" s="156" t="s">
        <v>776</v>
      </c>
      <c r="H44" s="156" t="s">
        <v>776</v>
      </c>
      <c r="I44" s="156" t="s">
        <v>776</v>
      </c>
      <c r="J44" s="156" t="s">
        <v>776</v>
      </c>
      <c r="K44" s="156" t="s">
        <v>776</v>
      </c>
      <c r="L44" s="156" t="s">
        <v>777</v>
      </c>
      <c r="M44" s="156" t="s">
        <v>778</v>
      </c>
    </row>
    <row r="45" spans="1:13" ht="44.25">
      <c r="A45" s="152">
        <v>44</v>
      </c>
      <c r="B45" s="152">
        <f xml:space="preserve"> IF(MOD(十五音韻母表[[#This Row],[序號]],2)=0, 十五音韻母表[[#This Row],[序號]]/2, ROUNDUP(十五音韻母表[[#This Row],[序號]]/2,0))</f>
        <v>22</v>
      </c>
      <c r="C45" s="153" t="s">
        <v>779</v>
      </c>
      <c r="D45" s="154" t="s">
        <v>780</v>
      </c>
      <c r="E45" s="155" t="s">
        <v>781</v>
      </c>
      <c r="F45" s="155"/>
      <c r="G45" s="156" t="s">
        <v>782</v>
      </c>
      <c r="H45" s="156" t="s">
        <v>782</v>
      </c>
      <c r="I45" s="156" t="s">
        <v>782</v>
      </c>
      <c r="J45" s="156" t="s">
        <v>782</v>
      </c>
      <c r="K45" s="156" t="s">
        <v>782</v>
      </c>
      <c r="L45" s="156" t="s">
        <v>783</v>
      </c>
      <c r="M45" s="156" t="s">
        <v>784</v>
      </c>
    </row>
    <row r="46" spans="1:13" ht="44.25">
      <c r="A46" s="152">
        <v>45</v>
      </c>
      <c r="B46" s="152">
        <f xml:space="preserve"> IF(MOD(十五音韻母表[[#This Row],[序號]],2)=0, 十五音韻母表[[#This Row],[序號]]/2, ROUNDUP(十五音韻母表[[#This Row],[序號]]/2,0))</f>
        <v>23</v>
      </c>
      <c r="C46" s="153" t="s">
        <v>785</v>
      </c>
      <c r="D46" s="154" t="s">
        <v>786</v>
      </c>
      <c r="E46" s="155" t="s">
        <v>787</v>
      </c>
      <c r="F46" s="155"/>
      <c r="G46" s="156" t="s">
        <v>403</v>
      </c>
      <c r="H46" s="156" t="s">
        <v>403</v>
      </c>
      <c r="I46" s="156" t="s">
        <v>403</v>
      </c>
      <c r="J46" s="156" t="s">
        <v>788</v>
      </c>
      <c r="K46" s="156" t="s">
        <v>403</v>
      </c>
      <c r="L46" s="156" t="s">
        <v>405</v>
      </c>
      <c r="M46" s="156" t="s">
        <v>405</v>
      </c>
    </row>
    <row r="47" spans="1:13" ht="44.25">
      <c r="A47" s="152">
        <v>46</v>
      </c>
      <c r="B47" s="152">
        <f xml:space="preserve"> IF(MOD(十五音韻母表[[#This Row],[序號]],2)=0, 十五音韻母表[[#This Row],[序號]]/2, ROUNDUP(十五音韻母表[[#This Row],[序號]]/2,0))</f>
        <v>23</v>
      </c>
      <c r="C47" s="153" t="s">
        <v>789</v>
      </c>
      <c r="D47" s="154" t="s">
        <v>790</v>
      </c>
      <c r="E47" s="155" t="s">
        <v>791</v>
      </c>
      <c r="F47" s="155"/>
      <c r="G47" s="156" t="str">
        <f xml:space="preserve"> IF(G46="", "", _xlfn.CONCAT(G46, "h"))</f>
        <v>auh</v>
      </c>
      <c r="H47" s="156" t="str">
        <f t="shared" ref="H47:K47" si="7" xml:space="preserve"> IF(H46="", "", _xlfn.CONCAT(H46, "h"))</f>
        <v>auh</v>
      </c>
      <c r="I47" s="156" t="str">
        <f t="shared" si="7"/>
        <v>auh</v>
      </c>
      <c r="J47" s="156" t="str">
        <f t="shared" si="7"/>
        <v>aoh</v>
      </c>
      <c r="K47" s="156" t="str">
        <f t="shared" si="7"/>
        <v>auh</v>
      </c>
      <c r="L47" s="161" t="str">
        <f xml:space="preserve"> IF(L46="", "", _xlfn.CONCAT(L46, "ㆷ"))</f>
        <v>ㄠㆷ</v>
      </c>
      <c r="M47" s="161" t="str">
        <f xml:space="preserve"> IF(M46="", "", _xlfn.CONCAT(M46, "ㄏ"))</f>
        <v>ㄠㄏ</v>
      </c>
    </row>
    <row r="48" spans="1:13" ht="44.25">
      <c r="A48" s="152">
        <v>47</v>
      </c>
      <c r="B48" s="152">
        <f xml:space="preserve"> IF(MOD(十五音韻母表[[#This Row],[序號]],2)=0, 十五音韻母表[[#This Row],[序號]]/2, ROUNDUP(十五音韻母表[[#This Row],[序號]]/2,0))</f>
        <v>24</v>
      </c>
      <c r="C48" s="153" t="s">
        <v>792</v>
      </c>
      <c r="D48" s="154" t="s">
        <v>793</v>
      </c>
      <c r="E48" s="155" t="s">
        <v>794</v>
      </c>
      <c r="F48" s="155"/>
      <c r="G48" s="156" t="s">
        <v>795</v>
      </c>
      <c r="H48" s="156" t="s">
        <v>795</v>
      </c>
      <c r="I48" s="156" t="s">
        <v>795</v>
      </c>
      <c r="J48" s="156" t="s">
        <v>795</v>
      </c>
      <c r="K48" s="156" t="s">
        <v>795</v>
      </c>
      <c r="L48" s="156" t="s">
        <v>796</v>
      </c>
      <c r="M48" s="156" t="s">
        <v>796</v>
      </c>
    </row>
    <row r="49" spans="1:13" ht="44.25">
      <c r="A49" s="152">
        <v>48</v>
      </c>
      <c r="B49" s="152">
        <f xml:space="preserve"> IF(MOD(十五音韻母表[[#This Row],[序號]],2)=0, 十五音韻母表[[#This Row],[序號]]/2, ROUNDUP(十五音韻母表[[#This Row],[序號]]/2,0))</f>
        <v>24</v>
      </c>
      <c r="C49" s="153" t="s">
        <v>797</v>
      </c>
      <c r="D49" s="154" t="s">
        <v>798</v>
      </c>
      <c r="E49" s="155" t="s">
        <v>799</v>
      </c>
      <c r="F49" s="155"/>
      <c r="G49" s="156" t="str">
        <f xml:space="preserve"> IF(G48="", "", _xlfn.CONCAT(G48, "h"))</f>
        <v>iah</v>
      </c>
      <c r="H49" s="156" t="str">
        <f t="shared" ref="H49:K49" si="8" xml:space="preserve"> IF(H48="", "", _xlfn.CONCAT(H48, "h"))</f>
        <v>iah</v>
      </c>
      <c r="I49" s="156" t="str">
        <f t="shared" si="8"/>
        <v>iah</v>
      </c>
      <c r="J49" s="156" t="str">
        <f t="shared" si="8"/>
        <v>iah</v>
      </c>
      <c r="K49" s="156" t="str">
        <f t="shared" si="8"/>
        <v>iah</v>
      </c>
      <c r="L49" s="161" t="str">
        <f xml:space="preserve"> IF(L48="", "", _xlfn.CONCAT(L48, "ㆷ"))</f>
        <v>ㄧㄚㆷ</v>
      </c>
      <c r="M49" s="161" t="str">
        <f xml:space="preserve"> IF(M48="", "", _xlfn.CONCAT(M48, "ㄏ"))</f>
        <v>ㄧㄚㄏ</v>
      </c>
    </row>
    <row r="50" spans="1:13" ht="44.25">
      <c r="A50" s="152">
        <v>49</v>
      </c>
      <c r="B50" s="152">
        <f xml:space="preserve"> IF(MOD(十五音韻母表[[#This Row],[序號]],2)=0, 十五音韻母表[[#This Row],[序號]]/2, ROUNDUP(十五音韻母表[[#This Row],[序號]]/2,0))</f>
        <v>25</v>
      </c>
      <c r="C50" s="153" t="s">
        <v>800</v>
      </c>
      <c r="D50" s="154" t="s">
        <v>801</v>
      </c>
      <c r="E50" s="155" t="s">
        <v>802</v>
      </c>
      <c r="F50" s="155" t="s">
        <v>803</v>
      </c>
      <c r="G50" s="156" t="s">
        <v>804</v>
      </c>
      <c r="H50" s="156" t="s">
        <v>804</v>
      </c>
      <c r="I50" s="156" t="s">
        <v>805</v>
      </c>
      <c r="J50" s="156" t="s">
        <v>804</v>
      </c>
      <c r="K50" s="156" t="s">
        <v>804</v>
      </c>
      <c r="L50" s="156" t="s">
        <v>806</v>
      </c>
      <c r="M50" s="156" t="s">
        <v>807</v>
      </c>
    </row>
    <row r="51" spans="1:13" ht="44.25">
      <c r="A51" s="152">
        <v>50</v>
      </c>
      <c r="B51" s="152">
        <f xml:space="preserve"> IF(MOD(十五音韻母表[[#This Row],[序號]],2)=0, 十五音韻母表[[#This Row],[序號]]/2, ROUNDUP(十五音韻母表[[#This Row],[序號]]/2,0))</f>
        <v>25</v>
      </c>
      <c r="C51" s="153" t="s">
        <v>808</v>
      </c>
      <c r="D51" s="154" t="s">
        <v>809</v>
      </c>
      <c r="E51" s="155" t="s">
        <v>810</v>
      </c>
      <c r="F51" s="155" t="s">
        <v>811</v>
      </c>
      <c r="G51" s="156" t="str">
        <f xml:space="preserve"> IF(G50="", "", _xlfn.CONCAT(G50, "h"))</f>
        <v>ueh</v>
      </c>
      <c r="H51" s="156" t="str">
        <f t="shared" ref="H51:K51" si="9" xml:space="preserve"> IF(H50="", "", _xlfn.CONCAT(H50, "h"))</f>
        <v>ueh</v>
      </c>
      <c r="I51" s="156" t="str">
        <f t="shared" si="9"/>
        <v>oeh</v>
      </c>
      <c r="J51" s="156" t="str">
        <f t="shared" si="9"/>
        <v>ueh</v>
      </c>
      <c r="K51" s="156" t="str">
        <f t="shared" si="9"/>
        <v>ueh</v>
      </c>
      <c r="L51" s="161" t="str">
        <f xml:space="preserve"> IF(L50="", "", _xlfn.CONCAT(L50, "ㆷ"))</f>
        <v>ㄨㆤㆷ</v>
      </c>
      <c r="M51" s="161" t="str">
        <f xml:space="preserve"> IF(M50="", "", _xlfn.CONCAT(M50, "ㄏ"))</f>
        <v>ㄨㄝㄏ</v>
      </c>
    </row>
    <row r="52" spans="1:13" ht="44.25">
      <c r="A52" s="152">
        <v>51</v>
      </c>
      <c r="B52" s="152">
        <f xml:space="preserve"> IF(MOD(十五音韻母表[[#This Row],[序號]],2)=0, 十五音韻母表[[#This Row],[序號]]/2, ROUNDUP(十五音韻母表[[#This Row],[序號]]/2,0))</f>
        <v>26</v>
      </c>
      <c r="C52" s="153" t="s">
        <v>812</v>
      </c>
      <c r="D52" s="154" t="s">
        <v>813</v>
      </c>
      <c r="E52" s="155" t="s">
        <v>814</v>
      </c>
      <c r="F52" s="155"/>
      <c r="G52" s="156" t="s">
        <v>815</v>
      </c>
      <c r="H52" s="156" t="s">
        <v>815</v>
      </c>
      <c r="I52" s="156" t="s">
        <v>414</v>
      </c>
      <c r="J52" s="156" t="s">
        <v>816</v>
      </c>
      <c r="K52" s="156" t="s">
        <v>815</v>
      </c>
      <c r="L52" s="156" t="s">
        <v>416</v>
      </c>
      <c r="M52" s="156" t="s">
        <v>817</v>
      </c>
    </row>
    <row r="53" spans="1:13" ht="44.25">
      <c r="A53" s="152">
        <v>52</v>
      </c>
      <c r="B53" s="152">
        <f xml:space="preserve"> IF(MOD(十五音韻母表[[#This Row],[序號]],2)=0, 十五音韻母表[[#This Row],[序號]]/2, ROUNDUP(十五音韻母表[[#This Row],[序號]]/2,0))</f>
        <v>26</v>
      </c>
      <c r="C53" s="169" t="s">
        <v>818</v>
      </c>
      <c r="D53" s="154" t="s">
        <v>819</v>
      </c>
      <c r="E53" s="155" t="s">
        <v>820</v>
      </c>
      <c r="F53" s="155"/>
      <c r="G53" s="156" t="str">
        <f xml:space="preserve"> IF(G52="", "", _xlfn.CONCAT(G52, "h"))</f>
        <v>annh</v>
      </c>
      <c r="H53" s="156" t="str">
        <f t="shared" ref="H53:K53" si="10" xml:space="preserve"> IF(H52="", "", _xlfn.CONCAT(H52, "h"))</f>
        <v>annh</v>
      </c>
      <c r="I53" s="156" t="str">
        <f t="shared" si="10"/>
        <v>aⁿh</v>
      </c>
      <c r="J53" s="156" t="str">
        <f t="shared" si="10"/>
        <v>nah</v>
      </c>
      <c r="K53" s="156" t="str">
        <f t="shared" si="10"/>
        <v>annh</v>
      </c>
      <c r="L53" s="161" t="str">
        <f xml:space="preserve"> IF(L52="", "", _xlfn.CONCAT(L52, "ㆷ"))</f>
        <v>ㆩㆷ</v>
      </c>
      <c r="M53" s="161" t="str">
        <f xml:space="preserve"> IF(M52="", "", _xlfn.CONCAT(M52, "ㄏ"))</f>
        <v>⁰ㄚㄏ</v>
      </c>
    </row>
    <row r="54" spans="1:13" ht="44.25">
      <c r="A54" s="152">
        <v>53</v>
      </c>
      <c r="B54" s="152">
        <f xml:space="preserve"> IF(MOD(十五音韻母表[[#This Row],[序號]],2)=0, 十五音韻母表[[#This Row],[序號]]/2, ROUNDUP(十五音韻母表[[#This Row],[序號]]/2,0))</f>
        <v>27</v>
      </c>
      <c r="C54" s="153" t="s">
        <v>821</v>
      </c>
      <c r="D54" s="154" t="s">
        <v>822</v>
      </c>
      <c r="E54" s="155" t="s">
        <v>379</v>
      </c>
      <c r="F54" s="155"/>
      <c r="G54" s="156" t="s">
        <v>379</v>
      </c>
      <c r="H54" s="156" t="s">
        <v>379</v>
      </c>
      <c r="I54" s="156" t="s">
        <v>379</v>
      </c>
      <c r="J54" s="156" t="s">
        <v>379</v>
      </c>
      <c r="K54" s="156" t="s">
        <v>379</v>
      </c>
      <c r="L54" s="156" t="s">
        <v>197</v>
      </c>
      <c r="M54" s="156" t="s">
        <v>197</v>
      </c>
    </row>
    <row r="55" spans="1:13" ht="44.25">
      <c r="A55" s="152">
        <v>54</v>
      </c>
      <c r="B55" s="152">
        <f xml:space="preserve"> IF(MOD(十五音韻母表[[#This Row],[序號]],2)=0, 十五音韻母表[[#This Row],[序號]]/2, ROUNDUP(十五音韻母表[[#This Row],[序號]]/2,0))</f>
        <v>27</v>
      </c>
      <c r="C55" s="153" t="s">
        <v>823</v>
      </c>
      <c r="D55" s="154" t="s">
        <v>824</v>
      </c>
      <c r="E55" s="155" t="s">
        <v>825</v>
      </c>
      <c r="F55" s="155"/>
      <c r="G55" s="156" t="str">
        <f xml:space="preserve"> IF(G54="", "", _xlfn.CONCAT(G54, "h"))</f>
        <v>uh</v>
      </c>
      <c r="H55" s="156" t="str">
        <f t="shared" ref="H55:K55" si="11" xml:space="preserve"> IF(H54="", "", _xlfn.CONCAT(H54, "h"))</f>
        <v>uh</v>
      </c>
      <c r="I55" s="156" t="str">
        <f t="shared" si="11"/>
        <v>uh</v>
      </c>
      <c r="J55" s="156" t="str">
        <f t="shared" si="11"/>
        <v>uh</v>
      </c>
      <c r="K55" s="156" t="str">
        <f t="shared" si="11"/>
        <v>uh</v>
      </c>
      <c r="L55" s="161" t="str">
        <f xml:space="preserve"> IF(L54="", "", _xlfn.CONCAT(L54, "ㆷ"))</f>
        <v>ㄨㆷ</v>
      </c>
      <c r="M55" s="161" t="str">
        <f xml:space="preserve"> IF(M54="", "", _xlfn.CONCAT(M54, "ㄏ"))</f>
        <v>ㄨㄏ</v>
      </c>
    </row>
    <row r="56" spans="1:13" ht="44.25">
      <c r="A56" s="152">
        <v>55</v>
      </c>
      <c r="B56" s="152">
        <f xml:space="preserve"> IF(MOD(十五音韻母表[[#This Row],[序號]],2)=0, 十五音韻母表[[#This Row],[序號]]/2, ROUNDUP(十五音韻母表[[#This Row],[序號]]/2,0))</f>
        <v>28</v>
      </c>
      <c r="C56" s="153" t="s">
        <v>826</v>
      </c>
      <c r="D56" s="154" t="s">
        <v>827</v>
      </c>
      <c r="E56" s="155" t="s">
        <v>358</v>
      </c>
      <c r="F56" s="155"/>
      <c r="G56" s="156" t="s">
        <v>358</v>
      </c>
      <c r="H56" s="156" t="s">
        <v>358</v>
      </c>
      <c r="I56" s="156" t="s">
        <v>358</v>
      </c>
      <c r="J56" s="156" t="s">
        <v>358</v>
      </c>
      <c r="K56" s="156" t="s">
        <v>358</v>
      </c>
      <c r="L56" s="156" t="s">
        <v>377</v>
      </c>
      <c r="M56" s="156" t="s">
        <v>377</v>
      </c>
    </row>
    <row r="57" spans="1:13" ht="44.25">
      <c r="A57" s="152">
        <v>56</v>
      </c>
      <c r="B57" s="152">
        <f xml:space="preserve"> IF(MOD(十五音韻母表[[#This Row],[序號]],2)=0, 十五音韻母表[[#This Row],[序號]]/2, ROUNDUP(十五音韻母表[[#This Row],[序號]]/2,0))</f>
        <v>28</v>
      </c>
      <c r="C57" s="153" t="s">
        <v>828</v>
      </c>
      <c r="D57" s="154" t="s">
        <v>829</v>
      </c>
      <c r="E57" s="155" t="s">
        <v>830</v>
      </c>
      <c r="F57" s="155"/>
      <c r="G57" s="156" t="str">
        <f xml:space="preserve"> IF(G56="", "", _xlfn.CONCAT(G56, "h"))</f>
        <v>ah</v>
      </c>
      <c r="H57" s="156" t="str">
        <f t="shared" ref="H57:K57" si="12" xml:space="preserve"> IF(H56="", "", _xlfn.CONCAT(H56, "h"))</f>
        <v>ah</v>
      </c>
      <c r="I57" s="156" t="str">
        <f t="shared" si="12"/>
        <v>ah</v>
      </c>
      <c r="J57" s="156" t="str">
        <f t="shared" si="12"/>
        <v>ah</v>
      </c>
      <c r="K57" s="156" t="str">
        <f t="shared" si="12"/>
        <v>ah</v>
      </c>
      <c r="L57" s="161" t="str">
        <f xml:space="preserve"> IF(L56="", "", _xlfn.CONCAT(L56, "ㆷ"))</f>
        <v>ㄚㆷ</v>
      </c>
      <c r="M57" s="161" t="str">
        <f xml:space="preserve"> IF(M56="", "", _xlfn.CONCAT(M56, "ㄏ"))</f>
        <v>ㄚㄏ</v>
      </c>
    </row>
    <row r="58" spans="1:13" ht="44.25">
      <c r="A58" s="152">
        <v>57</v>
      </c>
      <c r="B58" s="152">
        <f xml:space="preserve"> IF(MOD(十五音韻母表[[#This Row],[序號]],2)=0, 十五音韻母表[[#This Row],[序號]]/2, ROUNDUP(十五音韻母表[[#This Row],[序號]]/2,0))</f>
        <v>29</v>
      </c>
      <c r="C58" s="153" t="s">
        <v>831</v>
      </c>
      <c r="D58" s="154" t="s">
        <v>832</v>
      </c>
      <c r="E58" s="155" t="s">
        <v>378</v>
      </c>
      <c r="F58" s="155"/>
      <c r="G58" s="156" t="s">
        <v>378</v>
      </c>
      <c r="H58" s="156" t="s">
        <v>378</v>
      </c>
      <c r="I58" s="156" t="s">
        <v>378</v>
      </c>
      <c r="J58" s="156" t="s">
        <v>378</v>
      </c>
      <c r="K58" s="156" t="s">
        <v>378</v>
      </c>
      <c r="L58" s="156" t="s">
        <v>193</v>
      </c>
      <c r="M58" s="156" t="s">
        <v>193</v>
      </c>
    </row>
    <row r="59" spans="1:13" ht="44.25">
      <c r="A59" s="152">
        <v>58</v>
      </c>
      <c r="B59" s="152">
        <f xml:space="preserve"> IF(MOD(十五音韻母表[[#This Row],[序號]],2)=0, 十五音韻母表[[#This Row],[序號]]/2, ROUNDUP(十五音韻母表[[#This Row],[序號]]/2,0))</f>
        <v>29</v>
      </c>
      <c r="C59" s="153" t="s">
        <v>833</v>
      </c>
      <c r="D59" s="154" t="s">
        <v>834</v>
      </c>
      <c r="E59" s="155" t="s">
        <v>835</v>
      </c>
      <c r="F59" s="155"/>
      <c r="G59" s="156" t="str">
        <f xml:space="preserve"> IF(G58="", "", _xlfn.CONCAT(G58, "h"))</f>
        <v>ih</v>
      </c>
      <c r="H59" s="156" t="str">
        <f t="shared" ref="H59:K59" si="13" xml:space="preserve"> IF(H58="", "", _xlfn.CONCAT(H58, "h"))</f>
        <v>ih</v>
      </c>
      <c r="I59" s="156" t="str">
        <f t="shared" si="13"/>
        <v>ih</v>
      </c>
      <c r="J59" s="156" t="str">
        <f t="shared" si="13"/>
        <v>ih</v>
      </c>
      <c r="K59" s="156" t="str">
        <f t="shared" si="13"/>
        <v>ih</v>
      </c>
      <c r="L59" s="161" t="str">
        <f xml:space="preserve"> IF(L58="", "", _xlfn.CONCAT(L58, "ㆷ"))</f>
        <v>ㄧㆷ</v>
      </c>
      <c r="M59" s="161" t="str">
        <f xml:space="preserve"> IF(M58="", "", _xlfn.CONCAT(M58, "ㄏ"))</f>
        <v>ㄧㄏ</v>
      </c>
    </row>
    <row r="60" spans="1:13" ht="44.25">
      <c r="A60" s="152">
        <v>59</v>
      </c>
      <c r="B60" s="152">
        <f xml:space="preserve"> IF(MOD(十五音韻母表[[#This Row],[序號]],2)=0, 十五音韻母表[[#This Row],[序號]]/2, ROUNDUP(十五音韻母表[[#This Row],[序號]]/2,0))</f>
        <v>30</v>
      </c>
      <c r="C60" s="153" t="s">
        <v>836</v>
      </c>
      <c r="D60" s="154" t="s">
        <v>837</v>
      </c>
      <c r="E60" s="155" t="s">
        <v>838</v>
      </c>
      <c r="F60" s="155"/>
      <c r="G60" s="156" t="s">
        <v>839</v>
      </c>
      <c r="H60" s="156" t="s">
        <v>839</v>
      </c>
      <c r="I60" s="156" t="s">
        <v>839</v>
      </c>
      <c r="J60" s="156" t="s">
        <v>839</v>
      </c>
      <c r="K60" s="156" t="s">
        <v>839</v>
      </c>
      <c r="L60" s="156" t="s">
        <v>840</v>
      </c>
      <c r="M60" s="156" t="s">
        <v>840</v>
      </c>
    </row>
    <row r="61" spans="1:13" ht="44.25">
      <c r="A61" s="152">
        <v>60</v>
      </c>
      <c r="B61" s="152">
        <f xml:space="preserve"> IF(MOD(十五音韻母表[[#This Row],[序號]],2)=0, 十五音韻母表[[#This Row],[序號]]/2, ROUNDUP(十五音韻母表[[#This Row],[序號]]/2,0))</f>
        <v>30</v>
      </c>
      <c r="C61" s="167"/>
      <c r="D61" s="168"/>
      <c r="E61" s="155" t="s">
        <v>284</v>
      </c>
      <c r="F61" s="155"/>
      <c r="G61" s="156" t="str">
        <f xml:space="preserve"> IF(G60="", "", _xlfn.CONCAT(G60, "h"))</f>
        <v>iuh</v>
      </c>
      <c r="H61" s="156" t="str">
        <f t="shared" ref="H61:K61" si="14" xml:space="preserve"> IF(H60="", "", _xlfn.CONCAT(H60, "h"))</f>
        <v>iuh</v>
      </c>
      <c r="I61" s="156" t="str">
        <f t="shared" si="14"/>
        <v>iuh</v>
      </c>
      <c r="J61" s="156" t="str">
        <f t="shared" si="14"/>
        <v>iuh</v>
      </c>
      <c r="K61" s="156" t="str">
        <f t="shared" si="14"/>
        <v>iuh</v>
      </c>
      <c r="L61" s="161" t="str">
        <f xml:space="preserve"> IF(L60="", "", _xlfn.CONCAT(L60, "ㆷ"))</f>
        <v>ㄧㄨㆷ</v>
      </c>
      <c r="M61" s="161" t="str">
        <f xml:space="preserve"> IF(M60="", "", _xlfn.CONCAT(M60, "ㄏ"))</f>
        <v>ㄧㄨㄏ</v>
      </c>
    </row>
    <row r="62" spans="1:13" ht="44.25">
      <c r="A62" s="152">
        <v>61</v>
      </c>
      <c r="B62" s="152">
        <f xml:space="preserve"> IF(MOD(十五音韻母表[[#This Row],[序號]],2)=0, 十五音韻母表[[#This Row],[序號]]/2, ROUNDUP(十五音韻母表[[#This Row],[序號]]/2,0))</f>
        <v>31</v>
      </c>
      <c r="C62" s="153" t="s">
        <v>841</v>
      </c>
      <c r="D62" s="154" t="s">
        <v>842</v>
      </c>
      <c r="E62" s="155" t="str">
        <f xml:space="preserve"> _xlfn.CONCAT("e", _xlfn.UNICHAR(HEX2DEC(RIGHT("U+0303",4))))</f>
        <v>ẽ</v>
      </c>
      <c r="F62" s="155" t="str">
        <f xml:space="preserve"> _xlfn.CONCAT("ɛ", _xlfn.UNICHAR(HEX2DEC(RIGHT("U+0303",4))))</f>
        <v>ɛ̃</v>
      </c>
      <c r="G62" s="156" t="s">
        <v>843</v>
      </c>
      <c r="H62" s="156" t="s">
        <v>843</v>
      </c>
      <c r="I62" s="156" t="s">
        <v>421</v>
      </c>
      <c r="J62" s="156" t="s">
        <v>844</v>
      </c>
      <c r="K62" s="156" t="s">
        <v>843</v>
      </c>
      <c r="L62" s="156" t="s">
        <v>423</v>
      </c>
      <c r="M62" s="156" t="s">
        <v>845</v>
      </c>
    </row>
    <row r="63" spans="1:13" ht="44.25">
      <c r="A63" s="152">
        <v>62</v>
      </c>
      <c r="B63" s="152">
        <f xml:space="preserve"> IF(MOD(十五音韻母表[[#This Row],[序號]],2)=0, 十五音韻母表[[#This Row],[序號]]/2, ROUNDUP(十五音韻母表[[#This Row],[序號]]/2,0))</f>
        <v>31</v>
      </c>
      <c r="C63" s="153" t="s">
        <v>846</v>
      </c>
      <c r="D63" s="154" t="s">
        <v>847</v>
      </c>
      <c r="E63" s="155" t="str">
        <f xml:space="preserve"> _xlfn.CONCAT(E62, _xlfn.UNICHAR(HEX2DEC(RIGHT("U+0294",4))))</f>
        <v>ẽʔ</v>
      </c>
      <c r="F63" s="155" t="str">
        <f xml:space="preserve"> _xlfn.CONCAT(F62, _xlfn.UNICHAR(HEX2DEC(RIGHT("U+0294",4))))</f>
        <v>ɛ̃ʔ</v>
      </c>
      <c r="G63" s="156" t="str">
        <f xml:space="preserve"> IF(G62="", "", _xlfn.CONCAT(G62, "h"))</f>
        <v>ennh</v>
      </c>
      <c r="H63" s="156" t="str">
        <f t="shared" ref="H63:K63" si="15" xml:space="preserve"> IF(H62="", "", _xlfn.CONCAT(H62, "h"))</f>
        <v>ennh</v>
      </c>
      <c r="I63" s="156" t="str">
        <f t="shared" si="15"/>
        <v>eⁿh</v>
      </c>
      <c r="J63" s="156" t="str">
        <f t="shared" si="15"/>
        <v>neh</v>
      </c>
      <c r="K63" s="156" t="str">
        <f t="shared" si="15"/>
        <v>ennh</v>
      </c>
      <c r="L63" s="161" t="str">
        <f xml:space="preserve"> IF(L62="", "", _xlfn.CONCAT(L62, "ㆷ"))</f>
        <v>ㆥㆷ</v>
      </c>
      <c r="M63" s="161" t="str">
        <f xml:space="preserve"> IF(M62="", "", _xlfn.CONCAT(M62, "ㄏ"))</f>
        <v>⁰ㄝㄏ</v>
      </c>
    </row>
    <row r="64" spans="1:13" ht="44.25">
      <c r="A64" s="152">
        <v>63</v>
      </c>
      <c r="B64" s="152">
        <f xml:space="preserve"> IF(MOD(十五音韻母表[[#This Row],[序號]],2)=0, 十五音韻母表[[#This Row],[序號]]/2, ROUNDUP(十五音韻母表[[#This Row],[序號]]/2,0))</f>
        <v>32</v>
      </c>
      <c r="C64" s="153" t="s">
        <v>848</v>
      </c>
      <c r="D64" s="168" t="s">
        <v>849</v>
      </c>
      <c r="E64" s="155" t="s">
        <v>850</v>
      </c>
      <c r="F64" s="155"/>
      <c r="G64" s="156" t="s">
        <v>851</v>
      </c>
      <c r="H64" s="156" t="s">
        <v>851</v>
      </c>
      <c r="I64" s="156" t="s">
        <v>852</v>
      </c>
      <c r="J64" s="156" t="s">
        <v>853</v>
      </c>
      <c r="K64" s="156" t="s">
        <v>851</v>
      </c>
      <c r="L64" s="156" t="s">
        <v>854</v>
      </c>
      <c r="M64" s="156" t="s">
        <v>855</v>
      </c>
    </row>
    <row r="65" spans="1:13" ht="44.25">
      <c r="A65" s="152">
        <v>64</v>
      </c>
      <c r="B65" s="152">
        <f xml:space="preserve"> IF(MOD(十五音韻母表[[#This Row],[序號]],2)=0, 十五音韻母表[[#This Row],[序號]]/2, ROUNDUP(十五音韻母表[[#This Row],[序號]]/2,0))</f>
        <v>32</v>
      </c>
      <c r="C65" s="167"/>
      <c r="D65" s="168"/>
      <c r="E65" s="155"/>
      <c r="F65" s="155"/>
      <c r="G65" s="156" t="str">
        <f xml:space="preserve"> IF(G64="", "", _xlfn.CONCAT(G64, "h"))</f>
        <v>uinnh</v>
      </c>
      <c r="H65" s="156" t="str">
        <f t="shared" ref="H65:K65" si="16" xml:space="preserve"> IF(H64="", "", _xlfn.CONCAT(H64, "h"))</f>
        <v>uinnh</v>
      </c>
      <c r="I65" s="156" t="str">
        <f t="shared" si="16"/>
        <v>uiⁿh</v>
      </c>
      <c r="J65" s="156" t="str">
        <f t="shared" si="16"/>
        <v>nuih</v>
      </c>
      <c r="K65" s="156" t="str">
        <f t="shared" si="16"/>
        <v>uinnh</v>
      </c>
      <c r="L65" s="161" t="str">
        <f xml:space="preserve"> IF(L64="", "", _xlfn.CONCAT(L64, "ㆷ"))</f>
        <v>ㄨㆪㆷ</v>
      </c>
      <c r="M65" s="161" t="str">
        <f xml:space="preserve"> IF(M64="", "", _xlfn.CONCAT(M64, "ㄏ"))</f>
        <v>⁰ㄨㄧㄏ</v>
      </c>
    </row>
    <row r="66" spans="1:13" ht="44.25">
      <c r="A66" s="152">
        <v>65</v>
      </c>
      <c r="B66" s="152">
        <f xml:space="preserve"> IF(MOD(十五音韻母表[[#This Row],[序號]],2)=0, 十五音韻母表[[#This Row],[序號]]/2, ROUNDUP(十五音韻母表[[#This Row],[序號]]/2,0))</f>
        <v>33</v>
      </c>
      <c r="C66" s="153" t="s">
        <v>856</v>
      </c>
      <c r="D66" s="154" t="s">
        <v>857</v>
      </c>
      <c r="E66" s="155" t="s">
        <v>858</v>
      </c>
      <c r="F66" s="155"/>
      <c r="G66" s="156" t="s">
        <v>859</v>
      </c>
      <c r="H66" s="156" t="s">
        <v>859</v>
      </c>
      <c r="I66" s="156" t="s">
        <v>859</v>
      </c>
      <c r="J66" s="156" t="s">
        <v>859</v>
      </c>
      <c r="K66" s="156" t="s">
        <v>860</v>
      </c>
      <c r="L66" s="156" t="s">
        <v>861</v>
      </c>
      <c r="M66" s="156" t="s">
        <v>861</v>
      </c>
    </row>
    <row r="67" spans="1:13" ht="44.25">
      <c r="A67" s="152">
        <v>66</v>
      </c>
      <c r="B67" s="152">
        <f xml:space="preserve"> IF(MOD(十五音韻母表[[#This Row],[序號]],2)=0, 十五音韻母表[[#This Row],[序號]]/2, ROUNDUP(十五音韻母表[[#This Row],[序號]]/2,0))</f>
        <v>33</v>
      </c>
      <c r="C67" s="153" t="s">
        <v>862</v>
      </c>
      <c r="D67" s="154" t="s">
        <v>863</v>
      </c>
      <c r="E67" s="155" t="s">
        <v>864</v>
      </c>
      <c r="F67" s="155"/>
      <c r="G67" s="156" t="str">
        <f xml:space="preserve"> IF(G66="", "", _xlfn.CONCAT(G66, "h"))</f>
        <v>ioh</v>
      </c>
      <c r="H67" s="156" t="str">
        <f t="shared" ref="H67:K67" si="17" xml:space="preserve"> IF(H66="", "", _xlfn.CONCAT(H66, "h"))</f>
        <v>ioh</v>
      </c>
      <c r="I67" s="156" t="str">
        <f t="shared" si="17"/>
        <v>ioh</v>
      </c>
      <c r="J67" s="156" t="str">
        <f t="shared" si="17"/>
        <v>ioh</v>
      </c>
      <c r="K67" s="156" t="str">
        <f t="shared" si="17"/>
        <v>iorh</v>
      </c>
      <c r="L67" s="161" t="str">
        <f xml:space="preserve"> IF(L66="", "", _xlfn.CONCAT(L66, "ㆷ"))</f>
        <v>ㄧㄜㆷ</v>
      </c>
      <c r="M67" s="161" t="str">
        <f xml:space="preserve"> IF(M66="", "", _xlfn.CONCAT(M66, "ㄏ"))</f>
        <v>ㄧㄜㄏ</v>
      </c>
    </row>
    <row r="68" spans="1:13" ht="44.25">
      <c r="A68" s="152">
        <v>67</v>
      </c>
      <c r="B68" s="152">
        <f xml:space="preserve"> IF(MOD(十五音韻母表[[#This Row],[序號]],2)=0, 十五音韻母表[[#This Row],[序號]]/2, ROUNDUP(十五音韻母表[[#This Row],[序號]]/2,0))</f>
        <v>34</v>
      </c>
      <c r="C68" s="153" t="s">
        <v>865</v>
      </c>
      <c r="D68" s="154" t="s">
        <v>866</v>
      </c>
      <c r="E68" s="155" t="s">
        <v>867</v>
      </c>
      <c r="F68" s="155"/>
      <c r="G68" s="156" t="s">
        <v>868</v>
      </c>
      <c r="H68" s="156" t="s">
        <v>868</v>
      </c>
      <c r="I68" s="156" t="s">
        <v>417</v>
      </c>
      <c r="J68" s="156" t="s">
        <v>869</v>
      </c>
      <c r="K68" s="156" t="s">
        <v>868</v>
      </c>
      <c r="L68" s="156" t="s">
        <v>418</v>
      </c>
      <c r="M68" s="156" t="s">
        <v>870</v>
      </c>
    </row>
    <row r="69" spans="1:13" ht="44.25">
      <c r="A69" s="152">
        <v>68</v>
      </c>
      <c r="B69" s="152">
        <f xml:space="preserve"> IF(MOD(十五音韻母表[[#This Row],[序號]],2)=0, 十五音韻母表[[#This Row],[序號]]/2, ROUNDUP(十五音韻母表[[#This Row],[序號]]/2,0))</f>
        <v>34</v>
      </c>
      <c r="C69" s="167"/>
      <c r="D69" s="168" t="s">
        <v>871</v>
      </c>
      <c r="E69" s="155" t="s">
        <v>872</v>
      </c>
      <c r="F69" s="155"/>
      <c r="G69" s="156" t="str">
        <f xml:space="preserve"> IF(G68="", "", _xlfn.CONCAT(G68, "h"))</f>
        <v>innh</v>
      </c>
      <c r="H69" s="156" t="str">
        <f t="shared" ref="H69:K69" si="18" xml:space="preserve"> IF(H68="", "", _xlfn.CONCAT(H68, "h"))</f>
        <v>innh</v>
      </c>
      <c r="I69" s="156" t="str">
        <f t="shared" si="18"/>
        <v>iⁿh</v>
      </c>
      <c r="J69" s="156" t="str">
        <f t="shared" si="18"/>
        <v>nih</v>
      </c>
      <c r="K69" s="156" t="str">
        <f t="shared" si="18"/>
        <v>innh</v>
      </c>
      <c r="L69" s="161" t="str">
        <f xml:space="preserve"> IF(L68="", "", _xlfn.CONCAT(L68, "ㆷ"))</f>
        <v>ㆪㆷ</v>
      </c>
      <c r="M69" s="161" t="str">
        <f xml:space="preserve"> IF(M68="", "", _xlfn.CONCAT(M68, "ㄏ"))</f>
        <v>⁰ㄧㄏ</v>
      </c>
    </row>
    <row r="70" spans="1:13" ht="44.25">
      <c r="A70" s="152">
        <v>69</v>
      </c>
      <c r="B70" s="152">
        <f xml:space="preserve"> IF(MOD(十五音韻母表[[#This Row],[序號]],2)=0, 十五音韻母表[[#This Row],[序號]]/2, ROUNDUP(十五音韻母表[[#This Row],[序號]]/2,0))</f>
        <v>35</v>
      </c>
      <c r="C70" s="170" t="s">
        <v>873</v>
      </c>
      <c r="D70" s="168" t="s">
        <v>874</v>
      </c>
      <c r="E70" s="155" t="s">
        <v>875</v>
      </c>
      <c r="F70" s="155"/>
      <c r="G70" s="156" t="s">
        <v>876</v>
      </c>
      <c r="H70" s="156" t="s">
        <v>876</v>
      </c>
      <c r="I70" s="156" t="s">
        <v>877</v>
      </c>
      <c r="J70" s="156" t="s">
        <v>878</v>
      </c>
      <c r="K70" s="156" t="s">
        <v>879</v>
      </c>
      <c r="L70" s="156" t="s">
        <v>880</v>
      </c>
      <c r="M70" s="156" t="s">
        <v>881</v>
      </c>
    </row>
    <row r="71" spans="1:13" ht="44.25">
      <c r="A71" s="152">
        <v>70</v>
      </c>
      <c r="B71" s="152">
        <f xml:space="preserve"> IF(MOD(十五音韻母表[[#This Row],[序號]],2)=0, 十五音韻母表[[#This Row],[序號]]/2, ROUNDUP(十五音韻母表[[#This Row],[序號]]/2,0))</f>
        <v>35</v>
      </c>
      <c r="C71" s="167"/>
      <c r="D71" s="168"/>
      <c r="E71" s="155" t="s">
        <v>284</v>
      </c>
      <c r="F71" s="155"/>
      <c r="G71" s="156" t="str">
        <f xml:space="preserve"> IF(G70="", "", _xlfn.CONCAT(G70, "h"))</f>
        <v>ionnh</v>
      </c>
      <c r="H71" s="156" t="str">
        <f t="shared" ref="H71:K71" si="19" xml:space="preserve"> IF(H70="", "", _xlfn.CONCAT(H70, "h"))</f>
        <v>ionnh</v>
      </c>
      <c r="I71" s="156" t="str">
        <f t="shared" si="19"/>
        <v>ioⁿh</v>
      </c>
      <c r="J71" s="156" t="str">
        <f t="shared" si="19"/>
        <v>niooh</v>
      </c>
      <c r="K71" s="156" t="str">
        <f t="shared" si="19"/>
        <v>ioonnh</v>
      </c>
      <c r="L71" s="161" t="str">
        <f xml:space="preserve"> IF(L70="", "", _xlfn.CONCAT(L70, "ㆷ"))</f>
        <v>ㄧㆧㆷ</v>
      </c>
      <c r="M71" s="161" t="str">
        <f xml:space="preserve"> IF(M70="", "", _xlfn.CONCAT(M70, "ㄏ"))</f>
        <v>⁰ㄧㄛㄏ</v>
      </c>
    </row>
    <row r="72" spans="1:13" ht="44.25">
      <c r="A72" s="152">
        <v>71</v>
      </c>
      <c r="B72" s="152">
        <f xml:space="preserve"> IF(MOD(十五音韻母表[[#This Row],[序號]],2)=0, 十五音韻母表[[#This Row],[序號]]/2, ROUNDUP(十五音韻母表[[#This Row],[序號]]/2,0))</f>
        <v>36</v>
      </c>
      <c r="C72" s="153" t="s">
        <v>882</v>
      </c>
      <c r="D72" s="154" t="s">
        <v>883</v>
      </c>
      <c r="E72" s="155" t="s">
        <v>884</v>
      </c>
      <c r="F72" s="155"/>
      <c r="G72" s="156" t="s">
        <v>885</v>
      </c>
      <c r="H72" s="156" t="s">
        <v>885</v>
      </c>
      <c r="I72" s="156" t="s">
        <v>886</v>
      </c>
      <c r="J72" s="156" t="s">
        <v>887</v>
      </c>
      <c r="K72" s="156" t="s">
        <v>885</v>
      </c>
      <c r="L72" s="156" t="s">
        <v>888</v>
      </c>
      <c r="M72" s="156" t="s">
        <v>889</v>
      </c>
    </row>
    <row r="73" spans="1:13" ht="44.25">
      <c r="A73" s="152">
        <v>72</v>
      </c>
      <c r="B73" s="152">
        <f xml:space="preserve"> IF(MOD(十五音韻母表[[#This Row],[序號]],2)=0, 十五音韻母表[[#This Row],[序號]]/2, ROUNDUP(十五音韻母表[[#This Row],[序號]]/2,0))</f>
        <v>36</v>
      </c>
      <c r="C73" s="167"/>
      <c r="D73" s="154" t="s">
        <v>890</v>
      </c>
      <c r="E73" s="155" t="str">
        <f xml:space="preserve"> _xlfn.CONCAT(E72, "h")</f>
        <v>ɪãh</v>
      </c>
      <c r="F73" s="155"/>
      <c r="G73" s="156" t="str">
        <f xml:space="preserve"> IF(G72="", "", _xlfn.CONCAT(G72, "h"))</f>
        <v>iannh</v>
      </c>
      <c r="H73" s="156" t="str">
        <f t="shared" ref="H73:K73" si="20" xml:space="preserve"> IF(H72="", "", _xlfn.CONCAT(H72, "h"))</f>
        <v>iannh</v>
      </c>
      <c r="I73" s="156" t="str">
        <f t="shared" si="20"/>
        <v>iaⁿh</v>
      </c>
      <c r="J73" s="156" t="str">
        <f t="shared" si="20"/>
        <v>niah</v>
      </c>
      <c r="K73" s="156" t="str">
        <f t="shared" si="20"/>
        <v>iannh</v>
      </c>
      <c r="L73" s="161" t="str">
        <f xml:space="preserve"> IF(L72="", "", _xlfn.CONCAT(L72, "ㆷ"))</f>
        <v>ㄧㆩㆷ</v>
      </c>
      <c r="M73" s="161" t="str">
        <f xml:space="preserve"> IF(M72="", "", _xlfn.CONCAT(M72, "ㄏ"))</f>
        <v>⁰ㄧㄚㄏ</v>
      </c>
    </row>
    <row r="74" spans="1:13" ht="44.25">
      <c r="A74" s="152">
        <v>73</v>
      </c>
      <c r="B74" s="152">
        <f xml:space="preserve"> IF(MOD(十五音韻母表[[#This Row],[序號]],2)=0, 十五音韻母表[[#This Row],[序號]]/2, ROUNDUP(十五音韻母表[[#This Row],[序號]]/2,0))</f>
        <v>37</v>
      </c>
      <c r="C74" s="153" t="s">
        <v>891</v>
      </c>
      <c r="D74" s="154" t="s">
        <v>892</v>
      </c>
      <c r="E74" s="155" t="s">
        <v>893</v>
      </c>
      <c r="F74" s="155"/>
      <c r="G74" s="156" t="s">
        <v>894</v>
      </c>
      <c r="H74" s="156" t="s">
        <v>894</v>
      </c>
      <c r="I74" s="156" t="s">
        <v>895</v>
      </c>
      <c r="J74" s="156" t="s">
        <v>896</v>
      </c>
      <c r="K74" s="156" t="s">
        <v>894</v>
      </c>
      <c r="L74" s="156" t="s">
        <v>897</v>
      </c>
      <c r="M74" s="156" t="s">
        <v>898</v>
      </c>
    </row>
    <row r="75" spans="1:13" ht="44.25">
      <c r="A75" s="152">
        <v>74</v>
      </c>
      <c r="B75" s="152">
        <f xml:space="preserve"> IF(MOD(十五音韻母表[[#This Row],[序號]],2)=0, 十五音韻母表[[#This Row],[序號]]/2, ROUNDUP(十五音韻母表[[#This Row],[序號]]/2,0))</f>
        <v>37</v>
      </c>
      <c r="C75" s="167"/>
      <c r="D75" s="168"/>
      <c r="E75" s="155" t="s">
        <v>284</v>
      </c>
      <c r="F75" s="155"/>
      <c r="G75" s="156" t="str">
        <f xml:space="preserve"> IF(G74="", "", _xlfn.CONCAT(G74, "h"))</f>
        <v>uannh</v>
      </c>
      <c r="H75" s="156" t="str">
        <f t="shared" ref="H75:K75" si="21" xml:space="preserve"> IF(H74="", "", _xlfn.CONCAT(H74, "h"))</f>
        <v>uannh</v>
      </c>
      <c r="I75" s="156" t="str">
        <f t="shared" si="21"/>
        <v>oaⁿh</v>
      </c>
      <c r="J75" s="156" t="str">
        <f t="shared" si="21"/>
        <v>nuah</v>
      </c>
      <c r="K75" s="156" t="str">
        <f t="shared" si="21"/>
        <v>uannh</v>
      </c>
      <c r="L75" s="161" t="str">
        <f xml:space="preserve"> IF(L74="", "", _xlfn.CONCAT(L74, "ㆷ"))</f>
        <v>ㄨㆩㆷ</v>
      </c>
      <c r="M75" s="161" t="str">
        <f xml:space="preserve"> IF(M74="", "", _xlfn.CONCAT(M74, "ㄏ"))</f>
        <v>⁰ㄨㄚㄏ</v>
      </c>
    </row>
    <row r="76" spans="1:13" ht="44.25">
      <c r="A76" s="152">
        <v>75</v>
      </c>
      <c r="B76" s="152">
        <f xml:space="preserve"> IF(MOD(十五音韻母表[[#This Row],[序號]],2)=0, 十五音韻母表[[#This Row],[序號]]/2, ROUNDUP(十五音韻母表[[#This Row],[序號]]/2,0))</f>
        <v>38</v>
      </c>
      <c r="C76" s="153" t="s">
        <v>899</v>
      </c>
      <c r="D76" s="154" t="s">
        <v>900</v>
      </c>
      <c r="E76" s="155" t="s">
        <v>901</v>
      </c>
      <c r="F76" s="155"/>
      <c r="G76" s="156" t="s">
        <v>349</v>
      </c>
      <c r="H76" s="156" t="s">
        <v>349</v>
      </c>
      <c r="I76" s="156" t="s">
        <v>349</v>
      </c>
      <c r="J76" s="156" t="s">
        <v>349</v>
      </c>
      <c r="K76" s="156" t="s">
        <v>349</v>
      </c>
      <c r="L76" s="156" t="s">
        <v>392</v>
      </c>
      <c r="M76" s="156" t="s">
        <v>226</v>
      </c>
    </row>
    <row r="77" spans="1:13" ht="44.25">
      <c r="A77" s="152">
        <v>76</v>
      </c>
      <c r="B77" s="152">
        <f xml:space="preserve"> IF(MOD(十五音韻母表[[#This Row],[序號]],2)=0, 十五音韻母表[[#This Row],[序號]]/2, ROUNDUP(十五音韻母表[[#This Row],[序號]]/2,0))</f>
        <v>38</v>
      </c>
      <c r="C77" s="167"/>
      <c r="D77" s="154" t="s">
        <v>902</v>
      </c>
      <c r="E77" s="155" t="str">
        <f xml:space="preserve"> _xlfn.CONCAT(E76, "h")</f>
        <v>ŋ̍h</v>
      </c>
      <c r="F77" s="155"/>
      <c r="G77" s="156" t="str">
        <f xml:space="preserve"> IF(G76="", "", _xlfn.CONCAT(G76, "h"))</f>
        <v>ngh</v>
      </c>
      <c r="H77" s="156" t="str">
        <f t="shared" ref="H77:K77" si="22" xml:space="preserve"> IF(H76="", "", _xlfn.CONCAT(H76, "h"))</f>
        <v>ngh</v>
      </c>
      <c r="I77" s="156" t="str">
        <f t="shared" si="22"/>
        <v>ngh</v>
      </c>
      <c r="J77" s="156" t="str">
        <f t="shared" si="22"/>
        <v>ngh</v>
      </c>
      <c r="K77" s="156" t="str">
        <f t="shared" si="22"/>
        <v>ngh</v>
      </c>
      <c r="L77" s="161" t="str">
        <f xml:space="preserve"> IF(L76="", "", _xlfn.CONCAT(L76, "ㆷ"))</f>
        <v>ㆭㆷ</v>
      </c>
      <c r="M77" s="161" t="str">
        <f xml:space="preserve"> IF(M76="", "", _xlfn.CONCAT(M76, "ㄏ"))</f>
        <v>ㄥㄏ</v>
      </c>
    </row>
    <row r="78" spans="1:13" ht="44.25">
      <c r="A78" s="152">
        <v>77</v>
      </c>
      <c r="B78" s="152">
        <f xml:space="preserve"> IF(MOD(十五音韻母表[[#This Row],[序號]],2)=0, 十五音韻母表[[#This Row],[序號]]/2, ROUNDUP(十五音韻母表[[#This Row],[序號]]/2,0))</f>
        <v>39</v>
      </c>
      <c r="C78" s="153" t="s">
        <v>903</v>
      </c>
      <c r="D78" s="154" t="s">
        <v>904</v>
      </c>
      <c r="E78" s="155" t="s">
        <v>444</v>
      </c>
      <c r="F78" s="155"/>
      <c r="G78" s="156" t="s">
        <v>444</v>
      </c>
      <c r="H78" s="156" t="s">
        <v>444</v>
      </c>
      <c r="I78" s="156" t="s">
        <v>444</v>
      </c>
      <c r="J78" s="156" t="s">
        <v>444</v>
      </c>
      <c r="K78" s="156" t="s">
        <v>444</v>
      </c>
      <c r="L78" s="171" t="s">
        <v>905</v>
      </c>
      <c r="M78" s="172" t="s">
        <v>906</v>
      </c>
    </row>
    <row r="79" spans="1:13" ht="44.25">
      <c r="A79" s="152">
        <v>78</v>
      </c>
      <c r="B79" s="152">
        <f xml:space="preserve"> IF(MOD(十五音韻母表[[#This Row],[序號]],2)=0, 十五音韻母表[[#This Row],[序號]]/2, ROUNDUP(十五音韻母表[[#This Row],[序號]]/2,0))</f>
        <v>39</v>
      </c>
      <c r="C79" s="153" t="s">
        <v>907</v>
      </c>
      <c r="D79" s="154" t="s">
        <v>908</v>
      </c>
      <c r="E79" s="155" t="s">
        <v>909</v>
      </c>
      <c r="F79" s="155"/>
      <c r="G79" s="156" t="str">
        <f xml:space="preserve"> IF(G78="", "", _xlfn.CONCAT(G78, "h"))</f>
        <v>eh</v>
      </c>
      <c r="H79" s="156" t="str">
        <f t="shared" ref="H79:K79" si="23" xml:space="preserve"> IF(H78="", "", _xlfn.CONCAT(H78, "h"))</f>
        <v>eh</v>
      </c>
      <c r="I79" s="156" t="str">
        <f t="shared" si="23"/>
        <v>eh</v>
      </c>
      <c r="J79" s="156" t="str">
        <f t="shared" si="23"/>
        <v>eh</v>
      </c>
      <c r="K79" s="156" t="str">
        <f t="shared" si="23"/>
        <v>eh</v>
      </c>
      <c r="L79" s="161" t="str">
        <f xml:space="preserve"> IF(L78="", "", _xlfn.CONCAT(L78, "ㆷ"))</f>
        <v>ㆤㆷ</v>
      </c>
      <c r="M79" s="161" t="str">
        <f xml:space="preserve"> IF(M78="", "", _xlfn.CONCAT(M78, "ㄏ"))</f>
        <v>ㄝㄏ</v>
      </c>
    </row>
    <row r="80" spans="1:13" ht="44.25">
      <c r="A80" s="152">
        <v>79</v>
      </c>
      <c r="B80" s="152">
        <f xml:space="preserve"> IF(MOD(十五音韻母表[[#This Row],[序號]],2)=0, 十五音韻母表[[#This Row],[序號]]/2, ROUNDUP(十五音韻母表[[#This Row],[序號]]/2,0))</f>
        <v>40</v>
      </c>
      <c r="C80" s="153" t="s">
        <v>910</v>
      </c>
      <c r="D80" s="154" t="s">
        <v>911</v>
      </c>
      <c r="E80" s="155" t="s">
        <v>912</v>
      </c>
      <c r="F80" s="155"/>
      <c r="G80" s="156" t="s">
        <v>913</v>
      </c>
      <c r="H80" s="156" t="s">
        <v>913</v>
      </c>
      <c r="I80" s="156" t="s">
        <v>426</v>
      </c>
      <c r="J80" s="156" t="s">
        <v>914</v>
      </c>
      <c r="K80" s="156" t="s">
        <v>913</v>
      </c>
      <c r="L80" s="156" t="s">
        <v>428</v>
      </c>
      <c r="M80" s="156" t="s">
        <v>915</v>
      </c>
    </row>
    <row r="81" spans="1:15" ht="44.25">
      <c r="A81" s="152">
        <v>80</v>
      </c>
      <c r="B81" s="152">
        <f xml:space="preserve"> IF(MOD(十五音韻母表[[#This Row],[序號]],2)=0, 十五音韻母表[[#This Row],[序號]]/2, ROUNDUP(十五音韻母表[[#This Row],[序號]]/2,0))</f>
        <v>40</v>
      </c>
      <c r="C81" s="167"/>
      <c r="D81" s="168"/>
      <c r="E81" s="155" t="s">
        <v>284</v>
      </c>
      <c r="F81" s="155"/>
      <c r="G81" s="156" t="str">
        <f xml:space="preserve"> IF(G80="", "", _xlfn.CONCAT(G80, "h"))</f>
        <v>ainnh</v>
      </c>
      <c r="H81" s="156" t="str">
        <f t="shared" ref="H81:K81" si="24" xml:space="preserve"> IF(H80="", "", _xlfn.CONCAT(H80, "h"))</f>
        <v>ainnh</v>
      </c>
      <c r="I81" s="156" t="str">
        <f t="shared" si="24"/>
        <v>aiⁿh</v>
      </c>
      <c r="J81" s="156" t="str">
        <f t="shared" si="24"/>
        <v>naih</v>
      </c>
      <c r="K81" s="156" t="str">
        <f t="shared" si="24"/>
        <v>ainnh</v>
      </c>
      <c r="L81" s="161" t="str">
        <f xml:space="preserve"> IF(L80="", "", _xlfn.CONCAT(L80, "ㆷ"))</f>
        <v>ㆮㆷ</v>
      </c>
      <c r="M81" s="161" t="str">
        <f xml:space="preserve"> IF(M80="", "", _xlfn.CONCAT(M80, "ㄏ"))</f>
        <v>⁰ㄞㄏ</v>
      </c>
    </row>
    <row r="82" spans="1:15" ht="44.25">
      <c r="A82" s="152">
        <v>81</v>
      </c>
      <c r="B82" s="152">
        <f xml:space="preserve"> IF(MOD(十五音韻母表[[#This Row],[序號]],2)=0, 十五音韻母表[[#This Row],[序號]]/2, ROUNDUP(十五音韻母表[[#This Row],[序號]]/2,0))</f>
        <v>41</v>
      </c>
      <c r="C82" s="167" t="s">
        <v>682</v>
      </c>
      <c r="D82" s="168" t="s">
        <v>916</v>
      </c>
      <c r="E82" s="155" t="str">
        <f xml:space="preserve"> _xlfn.CONCAT("ɔ", _xlfn.UNICHAR(HEX2DEC(RIGHT("U+0303",4))))</f>
        <v>ɔ̃</v>
      </c>
      <c r="F82" s="155" t="str">
        <f xml:space="preserve"> _xlfn.CONCAT("o", _xlfn.UNICHAR(HEX2DEC(RIGHT("U+0303",4))), "u")</f>
        <v>õu</v>
      </c>
      <c r="G82" s="156" t="s">
        <v>917</v>
      </c>
      <c r="H82" s="156" t="s">
        <v>917</v>
      </c>
      <c r="I82" s="156" t="s">
        <v>424</v>
      </c>
      <c r="J82" s="156" t="s">
        <v>918</v>
      </c>
      <c r="K82" s="156" t="s">
        <v>919</v>
      </c>
      <c r="L82" s="156" t="s">
        <v>425</v>
      </c>
      <c r="M82" s="156" t="s">
        <v>920</v>
      </c>
    </row>
    <row r="83" spans="1:15" ht="44.25">
      <c r="A83" s="152">
        <v>82</v>
      </c>
      <c r="B83" s="152">
        <f xml:space="preserve"> IF(MOD(十五音韻母表[[#This Row],[序號]],2)=0, 十五音韻母表[[#This Row],[序號]]/2, ROUNDUP(十五音韻母表[[#This Row],[序號]]/2,0))</f>
        <v>41</v>
      </c>
      <c r="C83" s="167"/>
      <c r="D83" s="168"/>
      <c r="E83" s="155" t="s">
        <v>284</v>
      </c>
      <c r="F83" s="155"/>
      <c r="G83" s="156" t="str">
        <f xml:space="preserve"> IF(G82="", "", _xlfn.CONCAT(G82, "h"))</f>
        <v>onnh</v>
      </c>
      <c r="H83" s="156" t="str">
        <f t="shared" ref="H83:K83" si="25" xml:space="preserve"> IF(H82="", "", _xlfn.CONCAT(H82, "h"))</f>
        <v>onnh</v>
      </c>
      <c r="I83" s="156" t="str">
        <f t="shared" si="25"/>
        <v>oⁿh</v>
      </c>
      <c r="J83" s="156" t="str">
        <f t="shared" si="25"/>
        <v>nooh</v>
      </c>
      <c r="K83" s="156" t="str">
        <f t="shared" si="25"/>
        <v>oonnh</v>
      </c>
      <c r="L83" s="161" t="str">
        <f xml:space="preserve"> IF(L82="", "", _xlfn.CONCAT(L82, "ㆷ"))</f>
        <v>ㆧㆷ</v>
      </c>
      <c r="M83" s="161" t="str">
        <f xml:space="preserve"> IF(M82="", "", _xlfn.CONCAT(M82, "ㄏ"))</f>
        <v>⁰ㄛㄏ</v>
      </c>
    </row>
    <row r="84" spans="1:15" ht="44.25">
      <c r="A84" s="152">
        <v>83</v>
      </c>
      <c r="B84" s="152">
        <f xml:space="preserve"> IF(MOD(十五音韻母表[[#This Row],[序號]],2)=0, 十五音韻母表[[#This Row],[序號]]/2, ROUNDUP(十五音韻母表[[#This Row],[序號]]/2,0))</f>
        <v>42</v>
      </c>
      <c r="C84" s="153" t="s">
        <v>921</v>
      </c>
      <c r="D84" s="154" t="s">
        <v>922</v>
      </c>
      <c r="E84" s="155" t="s">
        <v>923</v>
      </c>
      <c r="F84" s="155"/>
      <c r="G84" s="156" t="s">
        <v>345</v>
      </c>
      <c r="H84" s="156" t="s">
        <v>345</v>
      </c>
      <c r="I84" s="156" t="s">
        <v>345</v>
      </c>
      <c r="J84" s="156" t="s">
        <v>345</v>
      </c>
      <c r="K84" s="156" t="s">
        <v>345</v>
      </c>
      <c r="L84" s="156" t="s">
        <v>389</v>
      </c>
      <c r="M84" s="156" t="s">
        <v>347</v>
      </c>
    </row>
    <row r="85" spans="1:15" ht="44.25">
      <c r="A85" s="152">
        <v>84</v>
      </c>
      <c r="B85" s="152">
        <f xml:space="preserve"> IF(MOD(十五音韻母表[[#This Row],[序號]],2)=0, 十五音韻母表[[#This Row],[序號]]/2, ROUNDUP(十五音韻母表[[#This Row],[序號]]/2,0))</f>
        <v>42</v>
      </c>
      <c r="C85" s="167"/>
      <c r="D85" s="154" t="s">
        <v>924</v>
      </c>
      <c r="E85" s="155" t="str">
        <f xml:space="preserve"> _xlfn.CONCAT(E84, "h")</f>
        <v>m̩h</v>
      </c>
      <c r="F85" s="155"/>
      <c r="G85" s="156" t="str">
        <f xml:space="preserve"> IF(G84="", "", _xlfn.CONCAT(G84, "h"))</f>
        <v>mh</v>
      </c>
      <c r="H85" s="156" t="str">
        <f t="shared" ref="H85:K85" si="26" xml:space="preserve"> IF(H84="", "", _xlfn.CONCAT(H84, "h"))</f>
        <v>mh</v>
      </c>
      <c r="I85" s="156" t="str">
        <f t="shared" si="26"/>
        <v>mh</v>
      </c>
      <c r="J85" s="156" t="str">
        <f t="shared" si="26"/>
        <v>mh</v>
      </c>
      <c r="K85" s="156" t="str">
        <f t="shared" si="26"/>
        <v>mh</v>
      </c>
      <c r="L85" s="161" t="str">
        <f xml:space="preserve"> IF(L84="", "", _xlfn.CONCAT(L84, "ㆷ"))</f>
        <v>ㆬㆷ</v>
      </c>
      <c r="M85" s="161" t="str">
        <f xml:space="preserve"> IF(M84="", "", _xlfn.CONCAT(M84, "ㄏ"))</f>
        <v>ㄇㄏ</v>
      </c>
    </row>
    <row r="86" spans="1:15" ht="44.25">
      <c r="A86" s="152">
        <v>85</v>
      </c>
      <c r="B86" s="152">
        <f xml:space="preserve"> IF(MOD(十五音韻母表[[#This Row],[序號]],2)=0, 十五音韻母表[[#This Row],[序號]]/2, ROUNDUP(十五音韻母表[[#This Row],[序號]]/2,0))</f>
        <v>43</v>
      </c>
      <c r="C86" s="153" t="s">
        <v>925</v>
      </c>
      <c r="D86" s="154" t="s">
        <v>926</v>
      </c>
      <c r="E86" s="155" t="s">
        <v>927</v>
      </c>
      <c r="F86" s="155"/>
      <c r="G86" s="156" t="s">
        <v>928</v>
      </c>
      <c r="H86" s="156" t="s">
        <v>928</v>
      </c>
      <c r="I86" s="156" t="s">
        <v>929</v>
      </c>
      <c r="J86" s="156" t="s">
        <v>928</v>
      </c>
      <c r="K86" s="156" t="s">
        <v>928</v>
      </c>
      <c r="L86" s="156" t="s">
        <v>930</v>
      </c>
      <c r="M86" s="156" t="s">
        <v>930</v>
      </c>
    </row>
    <row r="87" spans="1:15" ht="44.25">
      <c r="A87" s="152">
        <v>86</v>
      </c>
      <c r="B87" s="152">
        <f xml:space="preserve"> IF(MOD(十五音韻母表[[#This Row],[序號]],2)=0, 十五音韻母表[[#This Row],[序號]]/2, ROUNDUP(十五音韻母表[[#This Row],[序號]]/2,0))</f>
        <v>43</v>
      </c>
      <c r="C87" s="167"/>
      <c r="D87" s="168" t="s">
        <v>931</v>
      </c>
      <c r="E87" s="155" t="s">
        <v>932</v>
      </c>
      <c r="F87" s="155"/>
      <c r="G87" s="156" t="str">
        <f xml:space="preserve"> IF(G86="", "", _xlfn.CONCAT(G86, "h"))</f>
        <v>uangh</v>
      </c>
      <c r="H87" s="156" t="str">
        <f t="shared" ref="H87:K87" si="27" xml:space="preserve"> IF(H86="", "", _xlfn.CONCAT(H86, "h"))</f>
        <v>uangh</v>
      </c>
      <c r="I87" s="156" t="str">
        <f t="shared" si="27"/>
        <v>oangh</v>
      </c>
      <c r="J87" s="156" t="str">
        <f t="shared" si="27"/>
        <v>uangh</v>
      </c>
      <c r="K87" s="156" t="str">
        <f t="shared" si="27"/>
        <v>uangh</v>
      </c>
      <c r="L87" s="161" t="str">
        <f xml:space="preserve"> IF(L86="", "", _xlfn.CONCAT(L86, "ㆷ"))</f>
        <v>ㄨㄤㆷ</v>
      </c>
      <c r="M87" s="161" t="str">
        <f xml:space="preserve"> IF(M86="", "", _xlfn.CONCAT(M86, "ㄏ"))</f>
        <v>ㄨㄤㄏ</v>
      </c>
    </row>
    <row r="88" spans="1:15" ht="44.25">
      <c r="A88" s="152">
        <v>87</v>
      </c>
      <c r="B88" s="152">
        <f xml:space="preserve"> IF(MOD(十五音韻母表[[#This Row],[序號]],2)=0, 十五音韻母表[[#This Row],[序號]]/2, ROUNDUP(十五音韻母表[[#This Row],[序號]]/2,0))</f>
        <v>44</v>
      </c>
      <c r="C88" s="167"/>
      <c r="D88" s="168" t="s">
        <v>933</v>
      </c>
      <c r="E88" s="155" t="s">
        <v>934</v>
      </c>
      <c r="F88" s="155"/>
      <c r="G88" s="156" t="s">
        <v>935</v>
      </c>
      <c r="H88" s="156" t="s">
        <v>935</v>
      </c>
      <c r="I88" s="156" t="s">
        <v>936</v>
      </c>
      <c r="J88" s="156" t="s">
        <v>937</v>
      </c>
      <c r="K88" s="156" t="s">
        <v>935</v>
      </c>
      <c r="L88" s="156" t="s">
        <v>938</v>
      </c>
      <c r="M88" s="156" t="s">
        <v>939</v>
      </c>
    </row>
    <row r="89" spans="1:15" ht="44.25">
      <c r="A89" s="152">
        <v>88</v>
      </c>
      <c r="B89" s="152">
        <f xml:space="preserve"> IF(MOD(十五音韻母表[[#This Row],[序號]],2)=0, 十五音韻母表[[#This Row],[序號]]/2, ROUNDUP(十五音韻母表[[#This Row],[序號]]/2,0))</f>
        <v>44</v>
      </c>
      <c r="C89" s="167"/>
      <c r="D89" s="168" t="s">
        <v>940</v>
      </c>
      <c r="E89" s="155" t="s">
        <v>941</v>
      </c>
      <c r="F89" s="155"/>
      <c r="G89" s="156" t="str">
        <f xml:space="preserve"> IF(G88="", "", _xlfn.CONCAT(G88, "h"))</f>
        <v>uainnh</v>
      </c>
      <c r="H89" s="156" t="str">
        <f t="shared" ref="H89:K89" si="28" xml:space="preserve"> IF(H88="", "", _xlfn.CONCAT(H88, "h"))</f>
        <v>uainnh</v>
      </c>
      <c r="I89" s="156" t="str">
        <f t="shared" si="28"/>
        <v>oaiⁿh</v>
      </c>
      <c r="J89" s="156" t="str">
        <f t="shared" si="28"/>
        <v>nuaih</v>
      </c>
      <c r="K89" s="156" t="str">
        <f t="shared" si="28"/>
        <v>uainnh</v>
      </c>
      <c r="L89" s="161" t="str">
        <f xml:space="preserve"> IF(L88="", "", _xlfn.CONCAT(L88, "ㆷ"))</f>
        <v>ㄨㆮㆷ</v>
      </c>
      <c r="M89" s="161" t="str">
        <f xml:space="preserve"> IF(M88="", "", _xlfn.CONCAT(M88, "ㄏ"))</f>
        <v>⁰ㄨㄞㄏ</v>
      </c>
    </row>
    <row r="90" spans="1:15" ht="44.25">
      <c r="A90" s="152">
        <v>89</v>
      </c>
      <c r="B90" s="152">
        <f xml:space="preserve"> IF(MOD(十五音韻母表[[#This Row],[序號]],2)=0, 十五音韻母表[[#This Row],[序號]]/2, ROUNDUP(十五音韻母表[[#This Row],[序號]]/2,0))</f>
        <v>45</v>
      </c>
      <c r="C90" s="170" t="s">
        <v>942</v>
      </c>
      <c r="D90" s="168" t="s">
        <v>943</v>
      </c>
      <c r="E90" s="155" t="s">
        <v>944</v>
      </c>
      <c r="F90" s="155"/>
      <c r="G90" s="156" t="s">
        <v>802</v>
      </c>
      <c r="H90" s="156" t="s">
        <v>802</v>
      </c>
      <c r="I90" s="156" t="s">
        <v>945</v>
      </c>
      <c r="J90" s="156" t="s">
        <v>802</v>
      </c>
      <c r="K90" s="156" t="s">
        <v>802</v>
      </c>
      <c r="L90" s="171" t="s">
        <v>946</v>
      </c>
      <c r="M90" s="156" t="s">
        <v>947</v>
      </c>
      <c r="O90" s="173"/>
    </row>
    <row r="91" spans="1:15" ht="44.25">
      <c r="A91" s="152">
        <v>90</v>
      </c>
      <c r="B91" s="152">
        <f xml:space="preserve"> IF(MOD(十五音韻母表[[#This Row],[序號]],2)=0, 十五音韻母表[[#This Row],[序號]]/2, ROUNDUP(十五音韻母表[[#This Row],[序號]]/2,0))</f>
        <v>45</v>
      </c>
      <c r="C91" s="170" t="s">
        <v>948</v>
      </c>
      <c r="D91" s="168" t="s">
        <v>949</v>
      </c>
      <c r="E91" s="155" t="s">
        <v>950</v>
      </c>
      <c r="F91" s="155"/>
      <c r="G91" s="156" t="str">
        <f xml:space="preserve"> IF(G90="", "", _xlfn.CONCAT(G90, "h"))</f>
        <v>ueh</v>
      </c>
      <c r="H91" s="156" t="str">
        <f t="shared" ref="H91:K91" si="29" xml:space="preserve"> IF(H90="", "", _xlfn.CONCAT(H90, "h"))</f>
        <v>ueh</v>
      </c>
      <c r="I91" s="156" t="str">
        <f t="shared" si="29"/>
        <v>oeh</v>
      </c>
      <c r="J91" s="156" t="str">
        <f t="shared" si="29"/>
        <v>ueh</v>
      </c>
      <c r="K91" s="156" t="str">
        <f t="shared" si="29"/>
        <v>ueh</v>
      </c>
      <c r="L91" s="161" t="str">
        <f xml:space="preserve"> IF(L90="", "", _xlfn.CONCAT(L90, "ㆷ"))</f>
        <v>ㄨㆥㆷ</v>
      </c>
      <c r="M91" s="161" t="str">
        <f xml:space="preserve"> IF(M90="", "", _xlfn.CONCAT(M90, "ㄏ"))</f>
        <v>⁰ㄨㄝㄏ</v>
      </c>
    </row>
    <row r="92" spans="1:15" ht="44.25">
      <c r="A92" s="152">
        <v>91</v>
      </c>
      <c r="B92" s="152">
        <f xml:space="preserve"> IF(MOD(十五音韻母表[[#This Row],[序號]],2)=0, 十五音韻母表[[#This Row],[序號]]/2, ROUNDUP(十五音韻母表[[#This Row],[序號]]/2,0))</f>
        <v>46</v>
      </c>
      <c r="C92" s="153" t="s">
        <v>951</v>
      </c>
      <c r="D92" s="168" t="s">
        <v>952</v>
      </c>
      <c r="E92" s="155" t="s">
        <v>953</v>
      </c>
      <c r="F92" s="155"/>
      <c r="G92" s="156" t="s">
        <v>954</v>
      </c>
      <c r="H92" s="156" t="s">
        <v>954</v>
      </c>
      <c r="I92" s="156" t="s">
        <v>955</v>
      </c>
      <c r="J92" s="156" t="s">
        <v>956</v>
      </c>
      <c r="K92" s="156" t="s">
        <v>954</v>
      </c>
      <c r="L92" s="156" t="s">
        <v>957</v>
      </c>
      <c r="M92" s="156" t="s">
        <v>958</v>
      </c>
    </row>
    <row r="93" spans="1:15" ht="44.25">
      <c r="A93" s="152">
        <v>92</v>
      </c>
      <c r="B93" s="152">
        <f xml:space="preserve"> IF(MOD(十五音韻母表[[#This Row],[序號]],2)=0, 十五音韻母表[[#This Row],[序號]]/2, ROUNDUP(十五音韻母表[[#This Row],[序號]]/2,0))</f>
        <v>46</v>
      </c>
      <c r="C93" s="153" t="s">
        <v>959</v>
      </c>
      <c r="D93" s="168" t="s">
        <v>960</v>
      </c>
      <c r="E93" s="155" t="s">
        <v>961</v>
      </c>
      <c r="F93" s="155"/>
      <c r="G93" s="156" t="str">
        <f xml:space="preserve"> IF(G92="", "", _xlfn.CONCAT(G92, "h"))</f>
        <v>iaunnh</v>
      </c>
      <c r="H93" s="156" t="str">
        <f t="shared" ref="H93:K93" si="30" xml:space="preserve"> IF(H92="", "", _xlfn.CONCAT(H92, "h"))</f>
        <v>iaunnh</v>
      </c>
      <c r="I93" s="156" t="str">
        <f t="shared" si="30"/>
        <v>iauⁿh</v>
      </c>
      <c r="J93" s="156" t="str">
        <f t="shared" si="30"/>
        <v>niaoh</v>
      </c>
      <c r="K93" s="156" t="str">
        <f t="shared" si="30"/>
        <v>iaunnh</v>
      </c>
      <c r="L93" s="161" t="str">
        <f xml:space="preserve"> IF(L92="", "", _xlfn.CONCAT(L92, "ㆷ"))</f>
        <v>ㄧㆯㆷ</v>
      </c>
      <c r="M93" s="161" t="str">
        <f xml:space="preserve"> IF(M92="", "", _xlfn.CONCAT(M92, "ㄏ"))</f>
        <v>⁰ㄧㄠㄏ</v>
      </c>
    </row>
    <row r="94" spans="1:15" ht="44.25">
      <c r="A94" s="152">
        <v>93</v>
      </c>
      <c r="B94" s="152">
        <f xml:space="preserve"> IF(MOD(十五音韻母表[[#This Row],[序號]],2)=0, 十五音韻母表[[#This Row],[序號]]/2, ROUNDUP(十五音韻母表[[#This Row],[序號]]/2,0))</f>
        <v>47</v>
      </c>
      <c r="C94" s="153" t="s">
        <v>282</v>
      </c>
      <c r="D94" s="154" t="s">
        <v>962</v>
      </c>
      <c r="E94" s="155" t="s">
        <v>963</v>
      </c>
      <c r="F94" s="155"/>
      <c r="G94" s="156" t="s">
        <v>411</v>
      </c>
      <c r="H94" s="156" t="s">
        <v>411</v>
      </c>
      <c r="I94" s="156" t="s">
        <v>411</v>
      </c>
      <c r="J94" s="156" t="s">
        <v>411</v>
      </c>
      <c r="K94" s="156" t="s">
        <v>964</v>
      </c>
      <c r="L94" s="156" t="s">
        <v>412</v>
      </c>
      <c r="M94" s="156" t="s">
        <v>965</v>
      </c>
    </row>
    <row r="95" spans="1:15" ht="44.25">
      <c r="A95" s="152">
        <v>94</v>
      </c>
      <c r="B95" s="152">
        <f xml:space="preserve"> IF(MOD(十五音韻母表[[#This Row],[序號]],2)=0, 十五音韻母表[[#This Row],[序號]]/2, ROUNDUP(十五音韻母表[[#This Row],[序號]]/2,0))</f>
        <v>47</v>
      </c>
      <c r="C95" s="153" t="s">
        <v>966</v>
      </c>
      <c r="D95" s="168" t="s">
        <v>967</v>
      </c>
      <c r="E95" s="155" t="s">
        <v>968</v>
      </c>
      <c r="F95" s="155"/>
      <c r="G95" s="156" t="s">
        <v>969</v>
      </c>
      <c r="H95" s="156" t="s">
        <v>969</v>
      </c>
      <c r="I95" s="156" t="s">
        <v>969</v>
      </c>
      <c r="J95" s="156" t="s">
        <v>969</v>
      </c>
      <c r="K95" s="156" t="s">
        <v>970</v>
      </c>
      <c r="L95" s="156" t="s">
        <v>971</v>
      </c>
      <c r="M95" s="156" t="s">
        <v>972</v>
      </c>
    </row>
    <row r="96" spans="1:15" ht="32.25">
      <c r="A96" s="152">
        <v>95</v>
      </c>
      <c r="B96" s="152">
        <f xml:space="preserve"> IF(MOD(十五音韻母表[[#This Row],[序號]],2)=0, 十五音韻母表[[#This Row],[序號]]/2, ROUNDUP(十五音韻母表[[#This Row],[序號]]/2,0))</f>
        <v>48</v>
      </c>
      <c r="C96" s="174" t="s">
        <v>973</v>
      </c>
      <c r="D96" s="154" t="s">
        <v>974</v>
      </c>
      <c r="E96" s="155" t="s">
        <v>975</v>
      </c>
      <c r="F96" s="155"/>
      <c r="G96" s="156" t="s">
        <v>976</v>
      </c>
      <c r="H96" s="156" t="s">
        <v>976</v>
      </c>
      <c r="I96" s="156" t="s">
        <v>977</v>
      </c>
      <c r="J96" s="156" t="s">
        <v>978</v>
      </c>
      <c r="K96" s="156" t="s">
        <v>976</v>
      </c>
      <c r="L96" s="171" t="s">
        <v>280</v>
      </c>
      <c r="M96" s="156" t="s">
        <v>979</v>
      </c>
    </row>
    <row r="97" spans="1:13" ht="44.25">
      <c r="A97" s="152">
        <v>96</v>
      </c>
      <c r="B97" s="152">
        <f xml:space="preserve"> IF(MOD(十五音韻母表[[#This Row],[序號]],2)=0, 十五音韻母表[[#This Row],[序號]]/2, ROUNDUP(十五音韻母表[[#This Row],[序號]]/2,0))</f>
        <v>48</v>
      </c>
      <c r="C97" s="153"/>
      <c r="D97" s="168"/>
      <c r="E97" s="155" t="s">
        <v>284</v>
      </c>
      <c r="F97" s="155"/>
      <c r="G97" s="156" t="str">
        <f xml:space="preserve"> IF(G96="", "", _xlfn.CONCAT(G96, "h"))</f>
        <v>aunnh</v>
      </c>
      <c r="H97" s="156" t="str">
        <f t="shared" ref="H97:K97" si="31" xml:space="preserve"> IF(H96="", "", _xlfn.CONCAT(H96, "h"))</f>
        <v>aunnh</v>
      </c>
      <c r="I97" s="156" t="str">
        <f t="shared" si="31"/>
        <v>aoⁿh</v>
      </c>
      <c r="J97" s="156" t="str">
        <f t="shared" si="31"/>
        <v>nauh</v>
      </c>
      <c r="K97" s="156" t="str">
        <f t="shared" si="31"/>
        <v>aunnh</v>
      </c>
      <c r="L97" s="161" t="str">
        <f xml:space="preserve"> IF(L96="", "", _xlfn.CONCAT(L96, "ㆷ"))</f>
        <v>ㆯㆷ</v>
      </c>
      <c r="M97" s="161" t="str">
        <f xml:space="preserve"> IF(M96="", "", _xlfn.CONCAT(M96, "ㄏ"))</f>
        <v>⁰ㄠㄏ</v>
      </c>
    </row>
    <row r="98" spans="1:13" ht="44.25">
      <c r="A98" s="152">
        <v>97</v>
      </c>
      <c r="B98" s="152">
        <f xml:space="preserve"> IF(MOD(十五音韻母表[[#This Row],[序號]],2)=0, 十五音韻母表[[#This Row],[序號]]/2, ROUNDUP(十五音韻母表[[#This Row],[序號]]/2,0))</f>
        <v>49</v>
      </c>
      <c r="C98" s="153"/>
      <c r="D98" s="168" t="s">
        <v>980</v>
      </c>
      <c r="E98" s="175" t="s">
        <v>981</v>
      </c>
      <c r="F98" s="175"/>
      <c r="G98" s="156" t="s">
        <v>982</v>
      </c>
      <c r="H98" s="156" t="s">
        <v>982</v>
      </c>
      <c r="I98" s="156"/>
      <c r="J98" s="156"/>
      <c r="K98" s="156" t="s">
        <v>982</v>
      </c>
      <c r="L98" s="156" t="s">
        <v>284</v>
      </c>
      <c r="M98" s="156" t="s">
        <v>284</v>
      </c>
    </row>
    <row r="99" spans="1:13" ht="44.25">
      <c r="A99" s="152">
        <v>98</v>
      </c>
      <c r="B99" s="152">
        <f xml:space="preserve"> IF(MOD(十五音韻母表[[#This Row],[序號]],2)=0, 十五音韻母表[[#This Row],[序號]]/2, ROUNDUP(十五音韻母表[[#This Row],[序號]]/2,0))</f>
        <v>49</v>
      </c>
      <c r="C99" s="153"/>
      <c r="D99" s="168" t="s">
        <v>983</v>
      </c>
      <c r="E99" s="155" t="s">
        <v>984</v>
      </c>
      <c r="F99" s="155"/>
      <c r="G99" s="156" t="s">
        <v>985</v>
      </c>
      <c r="H99" s="156" t="s">
        <v>986</v>
      </c>
      <c r="I99" s="156" t="s">
        <v>987</v>
      </c>
      <c r="J99" s="156"/>
      <c r="K99" s="156" t="s">
        <v>985</v>
      </c>
      <c r="L99" s="156" t="s">
        <v>988</v>
      </c>
      <c r="M99" s="156" t="s">
        <v>989</v>
      </c>
    </row>
    <row r="100" spans="1:13" ht="44.25">
      <c r="A100" s="152">
        <v>99</v>
      </c>
      <c r="B100" s="152">
        <f xml:space="preserve"> IF(MOD(十五音韻母表[[#This Row],[序號]],2)=0, 十五音韻母表[[#This Row],[序號]]/2, ROUNDUP(十五音韻母表[[#This Row],[序號]]/2,0))</f>
        <v>50</v>
      </c>
      <c r="C100" s="153" t="s">
        <v>873</v>
      </c>
      <c r="D100" s="154" t="s">
        <v>990</v>
      </c>
      <c r="E100" s="155" t="s">
        <v>991</v>
      </c>
      <c r="F100" s="155"/>
      <c r="G100" s="156" t="s">
        <v>992</v>
      </c>
      <c r="H100" s="156" t="s">
        <v>992</v>
      </c>
      <c r="I100" s="156" t="s">
        <v>993</v>
      </c>
      <c r="J100" s="156" t="s">
        <v>994</v>
      </c>
      <c r="K100" s="156" t="s">
        <v>992</v>
      </c>
      <c r="L100" s="156" t="s">
        <v>995</v>
      </c>
      <c r="M100" s="156" t="s">
        <v>996</v>
      </c>
    </row>
    <row r="101" spans="1:13" ht="44.25">
      <c r="A101" s="176">
        <v>100</v>
      </c>
      <c r="B101" s="176">
        <f xml:space="preserve"> IF(MOD(十五音韻母表[[#This Row],[序號]],2)=0, 十五音韻母表[[#This Row],[序號]]/2, ROUNDUP(十五音韻母表[[#This Row],[序號]]/2,0))</f>
        <v>50</v>
      </c>
      <c r="C101" s="177"/>
      <c r="D101" s="178" t="s">
        <v>997</v>
      </c>
      <c r="E101" s="179" t="s">
        <v>998</v>
      </c>
      <c r="F101" s="179"/>
      <c r="G101" s="180" t="s">
        <v>999</v>
      </c>
      <c r="H101" s="180" t="s">
        <v>999</v>
      </c>
      <c r="I101" s="180" t="s">
        <v>1000</v>
      </c>
      <c r="J101" s="180" t="s">
        <v>1001</v>
      </c>
      <c r="K101" s="180" t="s">
        <v>999</v>
      </c>
      <c r="L101" s="180" t="s">
        <v>1002</v>
      </c>
      <c r="M101" s="180" t="s">
        <v>1003</v>
      </c>
    </row>
  </sheetData>
  <phoneticPr fontId="1" type="noConversion"/>
  <conditionalFormatting sqref="A2:M101">
    <cfRule type="expression" dxfId="26" priority="1">
      <formula>MOD($B2,2)&lt;&gt;0</formula>
    </cfRule>
    <cfRule type="expression" dxfId="25" priority="2">
      <formula>MOD($A2,2)&lt;&gt;0</formula>
    </cfRule>
    <cfRule type="expression" dxfId="24" priority="3">
      <formula>MOD($A2,2)=0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2D0F-230B-483E-99E8-31C20596DE31}">
  <dimension ref="B2:P9"/>
  <sheetViews>
    <sheetView showGridLines="0" zoomScale="80" zoomScaleNormal="80" workbookViewId="0">
      <selection activeCell="K3" sqref="K3"/>
    </sheetView>
  </sheetViews>
  <sheetFormatPr defaultRowHeight="25.5"/>
  <cols>
    <col min="1" max="1" width="3.375" customWidth="1"/>
    <col min="2" max="2" width="10.5" style="3" customWidth="1"/>
    <col min="3" max="3" width="18.25" style="3" customWidth="1"/>
    <col min="4" max="4" width="22.75" style="3" customWidth="1"/>
    <col min="5" max="5" width="16.75" style="3" customWidth="1"/>
    <col min="6" max="6" width="15.375" style="3" customWidth="1"/>
    <col min="7" max="9" width="16.25" style="3" customWidth="1"/>
    <col min="10" max="12" width="16" style="3" customWidth="1"/>
    <col min="13" max="13" width="17.375" style="3" customWidth="1"/>
    <col min="14" max="15" width="17.375" customWidth="1"/>
    <col min="16" max="16" width="24.5" customWidth="1"/>
  </cols>
  <sheetData>
    <row r="2" spans="2:16" ht="60.75" thickBot="1">
      <c r="B2" s="186" t="s">
        <v>108</v>
      </c>
      <c r="C2" s="187" t="s">
        <v>116</v>
      </c>
      <c r="D2" s="187" t="s">
        <v>263</v>
      </c>
      <c r="E2" s="187" t="s">
        <v>1006</v>
      </c>
      <c r="F2" s="188" t="s">
        <v>107</v>
      </c>
      <c r="G2" s="188" t="s">
        <v>271</v>
      </c>
      <c r="H2" s="188" t="s">
        <v>1017</v>
      </c>
      <c r="I2" s="188" t="s">
        <v>1018</v>
      </c>
      <c r="J2" s="188" t="s">
        <v>1019</v>
      </c>
      <c r="K2" s="188" t="s">
        <v>1020</v>
      </c>
      <c r="L2" s="188" t="s">
        <v>3</v>
      </c>
      <c r="M2" s="187" t="s">
        <v>9</v>
      </c>
      <c r="N2" s="187" t="s">
        <v>10</v>
      </c>
      <c r="O2" s="187" t="s">
        <v>255</v>
      </c>
      <c r="P2" s="189" t="s">
        <v>1012</v>
      </c>
    </row>
    <row r="3" spans="2:16" ht="49.5" customHeight="1" thickBot="1">
      <c r="B3" s="183">
        <v>1</v>
      </c>
      <c r="C3" s="50" t="s">
        <v>109</v>
      </c>
      <c r="D3" s="50" t="s">
        <v>11</v>
      </c>
      <c r="E3" s="181" t="s">
        <v>51</v>
      </c>
      <c r="F3" s="49">
        <v>1</v>
      </c>
      <c r="G3" s="49">
        <v>1</v>
      </c>
      <c r="H3" s="60">
        <v>1</v>
      </c>
      <c r="I3" s="49" t="s">
        <v>12</v>
      </c>
      <c r="J3" s="203" t="s">
        <v>51</v>
      </c>
      <c r="K3" s="53" t="s">
        <v>321</v>
      </c>
      <c r="L3" s="54" t="s">
        <v>13</v>
      </c>
      <c r="M3" s="55" t="s">
        <v>35</v>
      </c>
      <c r="N3" s="55" t="s">
        <v>249</v>
      </c>
      <c r="O3" s="57" t="s">
        <v>256</v>
      </c>
      <c r="P3" s="185" t="s">
        <v>264</v>
      </c>
    </row>
    <row r="4" spans="2:16" ht="49.5" customHeight="1" thickBot="1">
      <c r="B4" s="183">
        <v>2</v>
      </c>
      <c r="C4" s="50" t="s">
        <v>110</v>
      </c>
      <c r="D4" s="50" t="s">
        <v>270</v>
      </c>
      <c r="E4" s="181" t="s">
        <v>1007</v>
      </c>
      <c r="F4" s="49">
        <v>7</v>
      </c>
      <c r="G4" s="49">
        <v>6</v>
      </c>
      <c r="H4" s="61" t="s">
        <v>272</v>
      </c>
      <c r="I4" s="49" t="s">
        <v>27</v>
      </c>
      <c r="J4" s="61" t="s">
        <v>273</v>
      </c>
      <c r="K4" s="49">
        <v>5</v>
      </c>
      <c r="L4" s="56" t="s">
        <v>28</v>
      </c>
      <c r="M4" s="55" t="s">
        <v>39</v>
      </c>
      <c r="N4" s="55" t="s">
        <v>248</v>
      </c>
      <c r="O4" s="58" t="s">
        <v>257</v>
      </c>
      <c r="P4" s="185" t="s">
        <v>265</v>
      </c>
    </row>
    <row r="5" spans="2:16" ht="49.5" customHeight="1" thickBot="1">
      <c r="B5" s="183">
        <v>3</v>
      </c>
      <c r="C5" s="50" t="s">
        <v>111</v>
      </c>
      <c r="D5" s="50" t="s">
        <v>17</v>
      </c>
      <c r="E5" s="181" t="s">
        <v>1008</v>
      </c>
      <c r="F5" s="49">
        <v>3</v>
      </c>
      <c r="G5" s="49">
        <v>5</v>
      </c>
      <c r="H5" s="61" t="s">
        <v>274</v>
      </c>
      <c r="I5" s="49" t="s">
        <v>18</v>
      </c>
      <c r="J5" s="61" t="s">
        <v>275</v>
      </c>
      <c r="K5" s="49">
        <v>3</v>
      </c>
      <c r="L5" s="56" t="s">
        <v>19</v>
      </c>
      <c r="M5" s="55" t="s">
        <v>37</v>
      </c>
      <c r="N5" s="55" t="s">
        <v>250</v>
      </c>
      <c r="O5" s="58" t="s">
        <v>258</v>
      </c>
      <c r="P5" s="185" t="s">
        <v>265</v>
      </c>
    </row>
    <row r="6" spans="2:16" ht="49.5" customHeight="1" thickBot="1">
      <c r="B6" s="184">
        <v>4</v>
      </c>
      <c r="C6" s="52" t="s">
        <v>112</v>
      </c>
      <c r="D6" s="52" t="s">
        <v>14</v>
      </c>
      <c r="E6" s="182" t="s">
        <v>566</v>
      </c>
      <c r="F6" s="51">
        <v>2</v>
      </c>
      <c r="G6" s="51">
        <v>3</v>
      </c>
      <c r="H6" s="62" t="s">
        <v>276</v>
      </c>
      <c r="I6" s="51" t="s">
        <v>15</v>
      </c>
      <c r="J6" s="61" t="s">
        <v>274</v>
      </c>
      <c r="K6" s="51">
        <v>4</v>
      </c>
      <c r="L6" s="56" t="s">
        <v>16</v>
      </c>
      <c r="M6" s="55" t="s">
        <v>36</v>
      </c>
      <c r="N6" s="55" t="s">
        <v>251</v>
      </c>
      <c r="O6" s="58" t="s">
        <v>259</v>
      </c>
      <c r="P6" s="185" t="s">
        <v>266</v>
      </c>
    </row>
    <row r="7" spans="2:16" ht="49.5" customHeight="1" thickBot="1">
      <c r="B7" s="183">
        <v>6</v>
      </c>
      <c r="C7" s="52" t="s">
        <v>113</v>
      </c>
      <c r="D7" s="50" t="s">
        <v>24</v>
      </c>
      <c r="E7" s="181" t="s">
        <v>1009</v>
      </c>
      <c r="F7" s="49">
        <v>5</v>
      </c>
      <c r="G7" s="49">
        <v>2</v>
      </c>
      <c r="H7" s="61" t="s">
        <v>277</v>
      </c>
      <c r="I7" s="49" t="s">
        <v>25</v>
      </c>
      <c r="J7" s="61" t="s">
        <v>276</v>
      </c>
      <c r="K7" s="49">
        <v>6</v>
      </c>
      <c r="L7" s="56" t="s">
        <v>26</v>
      </c>
      <c r="M7" s="55" t="s">
        <v>38</v>
      </c>
      <c r="N7" s="55" t="s">
        <v>252</v>
      </c>
      <c r="O7" s="59" t="s">
        <v>260</v>
      </c>
      <c r="P7" s="185" t="s">
        <v>267</v>
      </c>
    </row>
    <row r="8" spans="2:16" ht="49.5" customHeight="1" thickBot="1">
      <c r="B8" s="184">
        <v>7</v>
      </c>
      <c r="C8" s="52" t="s">
        <v>114</v>
      </c>
      <c r="D8" s="52" t="s">
        <v>20</v>
      </c>
      <c r="E8" s="182" t="s">
        <v>1010</v>
      </c>
      <c r="F8" s="51">
        <v>4</v>
      </c>
      <c r="G8" s="51">
        <v>7</v>
      </c>
      <c r="H8" s="60">
        <v>4</v>
      </c>
      <c r="I8" s="51" t="s">
        <v>21</v>
      </c>
      <c r="J8" s="203" t="s">
        <v>1010</v>
      </c>
      <c r="K8" s="53" t="s">
        <v>322</v>
      </c>
      <c r="L8" s="56" t="s">
        <v>22</v>
      </c>
      <c r="M8" s="55" t="s">
        <v>23</v>
      </c>
      <c r="N8" s="55" t="s">
        <v>253</v>
      </c>
      <c r="O8" s="55" t="s">
        <v>261</v>
      </c>
      <c r="P8" s="185" t="s">
        <v>268</v>
      </c>
    </row>
    <row r="9" spans="2:16" ht="49.5" customHeight="1">
      <c r="B9" s="190">
        <v>8</v>
      </c>
      <c r="C9" s="191" t="s">
        <v>115</v>
      </c>
      <c r="D9" s="191" t="s">
        <v>29</v>
      </c>
      <c r="E9" s="192" t="s">
        <v>1011</v>
      </c>
      <c r="F9" s="193">
        <v>8</v>
      </c>
      <c r="G9" s="193">
        <v>8</v>
      </c>
      <c r="H9" s="194" t="s">
        <v>278</v>
      </c>
      <c r="I9" s="193" t="s">
        <v>30</v>
      </c>
      <c r="J9" s="193" t="s">
        <v>279</v>
      </c>
      <c r="K9" s="193" t="s">
        <v>323</v>
      </c>
      <c r="L9" s="195" t="s">
        <v>31</v>
      </c>
      <c r="M9" s="196" t="s">
        <v>32</v>
      </c>
      <c r="N9" s="196" t="s">
        <v>254</v>
      </c>
      <c r="O9" s="197" t="s">
        <v>262</v>
      </c>
      <c r="P9" s="198" t="s">
        <v>269</v>
      </c>
    </row>
  </sheetData>
  <sortState xmlns:xlrd2="http://schemas.microsoft.com/office/spreadsheetml/2017/richdata2" ref="B3:K9">
    <sortCondition ref="B3:B9"/>
  </sortState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C49E-C63C-408C-A5EA-426463E68588}">
  <dimension ref="B1:O63"/>
  <sheetViews>
    <sheetView showGridLines="0" zoomScale="70" zoomScaleNormal="70" workbookViewId="0">
      <pane ySplit="2" topLeftCell="A48" activePane="bottomLeft" state="frozen"/>
      <selection pane="bottomLeft" activeCell="C60" sqref="C60"/>
    </sheetView>
  </sheetViews>
  <sheetFormatPr defaultRowHeight="16.5" outlineLevelCol="1"/>
  <cols>
    <col min="1" max="1" width="3.875" customWidth="1"/>
    <col min="2" max="2" width="9.125" customWidth="1"/>
    <col min="3" max="4" width="18.375" customWidth="1"/>
    <col min="5" max="5" width="27.75" bestFit="1" customWidth="1"/>
    <col min="6" max="8" width="18.375" customWidth="1"/>
    <col min="9" max="9" width="14.25" customWidth="1" outlineLevel="1"/>
    <col min="10" max="10" width="59.5" style="96" customWidth="1" outlineLevel="1"/>
    <col min="11" max="11" width="12.75" style="73" customWidth="1"/>
  </cols>
  <sheetData>
    <row r="1" spans="2:11" ht="30">
      <c r="B1" s="71" t="s">
        <v>460</v>
      </c>
      <c r="C1" s="93" t="s">
        <v>459</v>
      </c>
      <c r="D1" s="93"/>
      <c r="E1" s="93"/>
      <c r="I1" t="s">
        <v>475</v>
      </c>
      <c r="J1" s="96" t="s">
        <v>476</v>
      </c>
    </row>
    <row r="2" spans="2:11" s="73" customFormat="1" ht="25.5">
      <c r="B2" s="90" t="s">
        <v>353</v>
      </c>
      <c r="C2" s="76" t="s">
        <v>325</v>
      </c>
      <c r="D2" s="204" t="s">
        <v>1026</v>
      </c>
      <c r="E2" s="76" t="s">
        <v>1027</v>
      </c>
      <c r="F2" s="74" t="s">
        <v>438</v>
      </c>
      <c r="G2" s="75" t="s">
        <v>354</v>
      </c>
      <c r="H2" s="79" t="s">
        <v>441</v>
      </c>
      <c r="I2" s="73" t="s">
        <v>474</v>
      </c>
      <c r="J2" s="96" t="s">
        <v>472</v>
      </c>
      <c r="K2" s="73" t="s">
        <v>473</v>
      </c>
    </row>
    <row r="3" spans="2:11" ht="39">
      <c r="B3" s="91">
        <v>1</v>
      </c>
      <c r="C3" s="78" t="s">
        <v>213</v>
      </c>
      <c r="D3" s="78" t="s">
        <v>213</v>
      </c>
      <c r="E3" s="78" t="str">
        <f xml:space="preserve"> _xlfn.CONCAT(按鍵位置表[[#This Row],[鍵盤按鍵]], " [",按鍵位置表[[#This Row],[方音符號]], "]")</f>
        <v>1 [ㄅ]</v>
      </c>
      <c r="F3" s="77" t="s">
        <v>329</v>
      </c>
      <c r="G3" s="80" t="s">
        <v>356</v>
      </c>
      <c r="H3" s="84" t="s">
        <v>356</v>
      </c>
      <c r="J3" s="96" t="str">
        <f t="shared" ref="J3:J34" si="0">_xlfn.CONCAT(URL, H3, ".png", "?ver=$H$1")</f>
        <v>https://alanjui.github.io/Blogger/assets/images/keys/key_1.png?ver=$H$1</v>
      </c>
      <c r="K3" s="73" t="e" vm="1">
        <f xml:space="preserve"> IFERROR( _xlfn.IMAGE(按鍵位置表[[#This Row],[Pict URL]]), "")</f>
        <v>#VALUE!</v>
      </c>
    </row>
    <row r="4" spans="2:11" ht="39">
      <c r="B4" s="92">
        <v>2</v>
      </c>
      <c r="C4" s="83" t="s">
        <v>228</v>
      </c>
      <c r="D4" s="83" t="s">
        <v>228</v>
      </c>
      <c r="E4" s="83" t="str">
        <f xml:space="preserve"> _xlfn.CONCAT(按鍵位置表[[#This Row],[鍵盤按鍵]], " [",按鍵位置表[[#This Row],[方音符號]], "]")</f>
        <v>! [ㆠ]</v>
      </c>
      <c r="F4" s="77" t="s">
        <v>330</v>
      </c>
      <c r="G4" s="80" t="s">
        <v>355</v>
      </c>
      <c r="H4" s="85">
        <v>1</v>
      </c>
      <c r="J4" s="96" t="str">
        <f t="shared" si="0"/>
        <v>https://alanjui.github.io/Blogger/assets/images/keys/key_1.png?ver=$H$1</v>
      </c>
      <c r="K4" s="73" t="e" vm="1">
        <f xml:space="preserve"> IFERROR( _xlfn.IMAGE(按鍵位置表[[#This Row],[Pict URL]]), "")</f>
        <v>#VALUE!</v>
      </c>
    </row>
    <row r="5" spans="2:11" ht="39">
      <c r="B5" s="91">
        <v>3</v>
      </c>
      <c r="C5" s="78" t="s">
        <v>222</v>
      </c>
      <c r="D5" s="78" t="s">
        <v>222</v>
      </c>
      <c r="E5" s="78" t="str">
        <f xml:space="preserve"> _xlfn.CONCAT(按鍵位置表[[#This Row],[鍵盤按鍵]], " [",按鍵位置表[[#This Row],[方音符號]], "]")</f>
        <v>q [ㄆ]</v>
      </c>
      <c r="F5" s="77" t="s">
        <v>336</v>
      </c>
      <c r="G5" s="80" t="s">
        <v>357</v>
      </c>
      <c r="H5" s="82" t="s">
        <v>357</v>
      </c>
      <c r="J5" s="96" t="str">
        <f t="shared" si="0"/>
        <v>https://alanjui.github.io/Blogger/assets/images/keys/key_q.png?ver=$H$1</v>
      </c>
      <c r="K5" s="73" t="e" vm="2">
        <f xml:space="preserve"> IFERROR( _xlfn.IMAGE(按鍵位置表[[#This Row],[Pict URL]]), "")</f>
        <v>#VALUE!</v>
      </c>
    </row>
    <row r="6" spans="2:11" ht="39">
      <c r="B6" s="92">
        <v>4</v>
      </c>
      <c r="C6" s="78" t="s">
        <v>347</v>
      </c>
      <c r="D6" s="78" t="s">
        <v>347</v>
      </c>
      <c r="E6" s="78" t="str">
        <f xml:space="preserve"> _xlfn.CONCAT(按鍵位置表[[#This Row],[鍵盤按鍵]], " [",按鍵位置表[[#This Row],[方音符號]], "]")</f>
        <v>a [ㄇ]</v>
      </c>
      <c r="F6" s="77" t="s">
        <v>345</v>
      </c>
      <c r="G6" s="80" t="s">
        <v>358</v>
      </c>
      <c r="H6" s="82" t="s">
        <v>358</v>
      </c>
      <c r="J6" s="96" t="str">
        <f t="shared" si="0"/>
        <v>https://alanjui.github.io/Blogger/assets/images/keys/key_a.png?ver=$H$1</v>
      </c>
      <c r="K6" s="73" t="e" vm="3">
        <f xml:space="preserve"> IFERROR( _xlfn.IMAGE(按鍵位置表[[#This Row],[Pict URL]]), "")</f>
        <v>#VALUE!</v>
      </c>
    </row>
    <row r="7" spans="2:11" ht="39">
      <c r="B7" s="91">
        <v>5</v>
      </c>
      <c r="C7" s="78" t="s">
        <v>234</v>
      </c>
      <c r="D7" s="78" t="s">
        <v>234</v>
      </c>
      <c r="E7" s="78" t="str">
        <f xml:space="preserve"> _xlfn.CONCAT(按鍵位置表[[#This Row],[鍵盤按鍵]], " [",按鍵位置表[[#This Row],[方音符號]], "]")</f>
        <v>2 [ㄉ]</v>
      </c>
      <c r="F7" s="77" t="s">
        <v>334</v>
      </c>
      <c r="G7" s="80" t="s">
        <v>359</v>
      </c>
      <c r="H7" s="82" t="s">
        <v>359</v>
      </c>
      <c r="J7" s="96" t="str">
        <f t="shared" si="0"/>
        <v>https://alanjui.github.io/Blogger/assets/images/keys/key_2.png?ver=$H$1</v>
      </c>
      <c r="K7" s="73" t="e" vm="4">
        <f xml:space="preserve"> IFERROR( _xlfn.IMAGE(按鍵位置表[[#This Row],[Pict URL]]), "")</f>
        <v>#VALUE!</v>
      </c>
    </row>
    <row r="8" spans="2:11" ht="39">
      <c r="B8" s="92">
        <v>6</v>
      </c>
      <c r="C8" s="78" t="s">
        <v>338</v>
      </c>
      <c r="D8" s="78" t="s">
        <v>338</v>
      </c>
      <c r="E8" s="78" t="str">
        <f xml:space="preserve"> _xlfn.CONCAT(按鍵位置表[[#This Row],[鍵盤按鍵]], " [",按鍵位置表[[#This Row],[方音符號]], "]")</f>
        <v>w [ㄊ]</v>
      </c>
      <c r="F8" s="77" t="s">
        <v>337</v>
      </c>
      <c r="G8" s="80" t="s">
        <v>360</v>
      </c>
      <c r="H8" s="82" t="s">
        <v>360</v>
      </c>
      <c r="J8" s="96" t="str">
        <f t="shared" si="0"/>
        <v>https://alanjui.github.io/Blogger/assets/images/keys/key_w.png?ver=$H$1</v>
      </c>
      <c r="K8" s="73" t="e" vm="5">
        <f xml:space="preserve"> IFERROR( _xlfn.IMAGE(按鍵位置表[[#This Row],[Pict URL]]), "")</f>
        <v>#VALUE!</v>
      </c>
    </row>
    <row r="9" spans="2:11" ht="39">
      <c r="B9" s="91">
        <v>7</v>
      </c>
      <c r="C9" s="78" t="s">
        <v>328</v>
      </c>
      <c r="D9" s="78" t="s">
        <v>328</v>
      </c>
      <c r="E9" s="78" t="str">
        <f xml:space="preserve"> _xlfn.CONCAT(按鍵位置表[[#This Row],[鍵盤按鍵]], " [",按鍵位置表[[#This Row],[方音符號]], "]")</f>
        <v>s [ㄋ]</v>
      </c>
      <c r="F9" s="77" t="s">
        <v>327</v>
      </c>
      <c r="G9" s="80" t="s">
        <v>344</v>
      </c>
      <c r="H9" s="82" t="s">
        <v>344</v>
      </c>
      <c r="J9" s="96" t="str">
        <f t="shared" si="0"/>
        <v>https://alanjui.github.io/Blogger/assets/images/keys/key_s.png?ver=$H$1</v>
      </c>
      <c r="K9" s="73" t="e" vm="6">
        <f xml:space="preserve"> IFERROR( _xlfn.IMAGE(按鍵位置表[[#This Row],[Pict URL]]), "")</f>
        <v>#VALUE!</v>
      </c>
    </row>
    <row r="10" spans="2:11" ht="39">
      <c r="B10" s="92">
        <v>8</v>
      </c>
      <c r="C10" s="78" t="s">
        <v>192</v>
      </c>
      <c r="D10" s="78" t="s">
        <v>192</v>
      </c>
      <c r="E10" s="78" t="str">
        <f xml:space="preserve"> _xlfn.CONCAT(按鍵位置表[[#This Row],[鍵盤按鍵]], " [",按鍵位置表[[#This Row],[方音符號]], "]")</f>
        <v>x [ㄌ]</v>
      </c>
      <c r="F10" s="77" t="s">
        <v>326</v>
      </c>
      <c r="G10" s="80" t="s">
        <v>361</v>
      </c>
      <c r="H10" s="82" t="s">
        <v>361</v>
      </c>
      <c r="J10" s="96" t="str">
        <f t="shared" si="0"/>
        <v>https://alanjui.github.io/Blogger/assets/images/keys/key_x.png?ver=$H$1</v>
      </c>
      <c r="K10" s="73" t="e" vm="7">
        <f xml:space="preserve"> IFERROR( _xlfn.IMAGE(按鍵位置表[[#This Row],[Pict URL]]), "")</f>
        <v>#VALUE!</v>
      </c>
    </row>
    <row r="11" spans="2:11" ht="39">
      <c r="B11" s="91">
        <v>9</v>
      </c>
      <c r="C11" s="78" t="s">
        <v>218</v>
      </c>
      <c r="D11" s="78" t="s">
        <v>218</v>
      </c>
      <c r="E11" s="78" t="str">
        <f xml:space="preserve"> _xlfn.CONCAT(按鍵位置表[[#This Row],[鍵盤按鍵]], " [",按鍵位置表[[#This Row],[方音符號]], "]")</f>
        <v>e [ㄍ]</v>
      </c>
      <c r="F11" s="77" t="s">
        <v>331</v>
      </c>
      <c r="G11" s="80" t="s">
        <v>363</v>
      </c>
      <c r="H11" s="84" t="s">
        <v>363</v>
      </c>
      <c r="J11" s="96" t="str">
        <f t="shared" si="0"/>
        <v>https://alanjui.github.io/Blogger/assets/images/keys/key_e.png?ver=$H$1</v>
      </c>
      <c r="K11" s="73" t="e" vm="8">
        <f xml:space="preserve"> IFERROR( _xlfn.IMAGE(按鍵位置表[[#This Row],[Pict URL]]), "")</f>
        <v>#VALUE!</v>
      </c>
    </row>
    <row r="12" spans="2:11" ht="39">
      <c r="B12" s="92">
        <v>10</v>
      </c>
      <c r="C12" s="83" t="s">
        <v>245</v>
      </c>
      <c r="D12" s="83" t="s">
        <v>245</v>
      </c>
      <c r="E12" s="83" t="str">
        <f xml:space="preserve"> _xlfn.CONCAT(按鍵位置表[[#This Row],[鍵盤按鍵]], " [",按鍵位置表[[#This Row],[方音符號]], "]")</f>
        <v>E [ㆣ]</v>
      </c>
      <c r="F12" s="77" t="s">
        <v>332</v>
      </c>
      <c r="G12" s="80" t="s">
        <v>362</v>
      </c>
      <c r="H12" s="85" t="s">
        <v>444</v>
      </c>
      <c r="J12" s="96" t="str">
        <f t="shared" si="0"/>
        <v>https://alanjui.github.io/Blogger/assets/images/keys/key_e.png?ver=$H$1</v>
      </c>
      <c r="K12" s="73" t="e" vm="8">
        <f xml:space="preserve"> IFERROR( _xlfn.IMAGE(按鍵位置表[[#This Row],[Pict URL]]), "")</f>
        <v>#VALUE!</v>
      </c>
    </row>
    <row r="13" spans="2:11" ht="39">
      <c r="B13" s="91">
        <v>11</v>
      </c>
      <c r="C13" s="78" t="s">
        <v>232</v>
      </c>
      <c r="D13" s="78" t="s">
        <v>232</v>
      </c>
      <c r="E13" s="78" t="str">
        <f xml:space="preserve"> _xlfn.CONCAT(按鍵位置表[[#This Row],[鍵盤按鍵]], " [",按鍵位置表[[#This Row],[方音符號]], "]")</f>
        <v>d [ㄎ]</v>
      </c>
      <c r="F13" s="77" t="s">
        <v>333</v>
      </c>
      <c r="G13" s="80" t="s">
        <v>335</v>
      </c>
      <c r="H13" s="82" t="s">
        <v>335</v>
      </c>
      <c r="J13" s="96" t="str">
        <f t="shared" si="0"/>
        <v>https://alanjui.github.io/Blogger/assets/images/keys/key_d.png?ver=$H$1</v>
      </c>
      <c r="K13" s="73" t="e" vm="9">
        <f xml:space="preserve"> IFERROR( _xlfn.IMAGE(按鍵位置表[[#This Row],[Pict URL]]), "")</f>
        <v>#VALUE!</v>
      </c>
    </row>
    <row r="14" spans="2:11" ht="39">
      <c r="B14" s="92">
        <v>12</v>
      </c>
      <c r="C14" s="78" t="s">
        <v>204</v>
      </c>
      <c r="D14" s="78" t="s">
        <v>204</v>
      </c>
      <c r="E14" s="78" t="str">
        <f xml:space="preserve"> _xlfn.CONCAT(按鍵位置表[[#This Row],[鍵盤按鍵]], " [",按鍵位置表[[#This Row],[方音符號]], "]")</f>
        <v>c [ㄏ]</v>
      </c>
      <c r="F14" s="77" t="s">
        <v>352</v>
      </c>
      <c r="G14" s="80" t="s">
        <v>350</v>
      </c>
      <c r="H14" s="82" t="s">
        <v>350</v>
      </c>
      <c r="J14" s="96" t="str">
        <f t="shared" si="0"/>
        <v>https://alanjui.github.io/Blogger/assets/images/keys/key_c.png?ver=$H$1</v>
      </c>
      <c r="K14" s="73" t="e" vm="10">
        <f xml:space="preserve"> IFERROR( _xlfn.IMAGE(按鍵位置表[[#This Row],[Pict URL]]), "")</f>
        <v>#VALUE!</v>
      </c>
    </row>
    <row r="15" spans="2:11" ht="39">
      <c r="B15" s="91">
        <v>13</v>
      </c>
      <c r="C15" s="78" t="s">
        <v>196</v>
      </c>
      <c r="D15" s="78" t="s">
        <v>196</v>
      </c>
      <c r="E15" s="78" t="str">
        <f xml:space="preserve"> _xlfn.CONCAT(按鍵位置表[[#This Row],[鍵盤按鍵]], " [",按鍵位置表[[#This Row],[方音符號]], "]")</f>
        <v>r [ㄐ]</v>
      </c>
      <c r="F15" s="77" t="s">
        <v>370</v>
      </c>
      <c r="G15" s="80" t="s">
        <v>371</v>
      </c>
      <c r="H15" s="82" t="s">
        <v>371</v>
      </c>
      <c r="J15" s="96" t="str">
        <f t="shared" si="0"/>
        <v>https://alanjui.github.io/Blogger/assets/images/keys/key_r.png?ver=$H$1</v>
      </c>
      <c r="K15" s="73" t="e" vm="11">
        <f xml:space="preserve"> IFERROR( _xlfn.IMAGE(按鍵位置表[[#This Row],[Pict URL]]), "")</f>
        <v>#VALUE!</v>
      </c>
    </row>
    <row r="16" spans="2:11" ht="39">
      <c r="B16" s="92">
        <v>14</v>
      </c>
      <c r="C16" s="83" t="s">
        <v>229</v>
      </c>
      <c r="D16" s="83" t="s">
        <v>229</v>
      </c>
      <c r="E16" s="83" t="str">
        <f xml:space="preserve"> _xlfn.CONCAT(按鍵位置表[[#This Row],[鍵盤按鍵]], " [",按鍵位置表[[#This Row],[方音符號]], "]")</f>
        <v>R [ㆢ]</v>
      </c>
      <c r="F16" s="77" t="s">
        <v>367</v>
      </c>
      <c r="G16" s="80" t="s">
        <v>369</v>
      </c>
      <c r="H16" s="82" t="s">
        <v>445</v>
      </c>
      <c r="J16" s="96" t="str">
        <f t="shared" si="0"/>
        <v>https://alanjui.github.io/Blogger/assets/images/keys/key_r.png?ver=$H$1</v>
      </c>
      <c r="K16" s="73" t="e" vm="11">
        <f xml:space="preserve"> IFERROR( _xlfn.IMAGE(按鍵位置表[[#This Row],[Pict URL]]), "")</f>
        <v>#VALUE!</v>
      </c>
    </row>
    <row r="17" spans="2:11" ht="39">
      <c r="B17" s="91">
        <v>15</v>
      </c>
      <c r="C17" s="78" t="s">
        <v>351</v>
      </c>
      <c r="D17" s="78" t="s">
        <v>351</v>
      </c>
      <c r="E17" s="78" t="str">
        <f xml:space="preserve"> _xlfn.CONCAT(按鍵位置表[[#This Row],[鍵盤按鍵]], " [",按鍵位置表[[#This Row],[方音符號]], "]")</f>
        <v>f [ㄑ]</v>
      </c>
      <c r="F17" s="77" t="s">
        <v>372</v>
      </c>
      <c r="G17" s="80" t="s">
        <v>373</v>
      </c>
      <c r="H17" s="82" t="s">
        <v>373</v>
      </c>
      <c r="J17" s="96" t="str">
        <f t="shared" si="0"/>
        <v>https://alanjui.github.io/Blogger/assets/images/keys/key_f.png?ver=$H$1</v>
      </c>
      <c r="K17" s="73" t="e" vm="12">
        <f xml:space="preserve"> IFERROR( _xlfn.IMAGE(按鍵位置表[[#This Row],[Pict URL]]), "")</f>
        <v>#VALUE!</v>
      </c>
    </row>
    <row r="18" spans="2:11" ht="39">
      <c r="B18" s="92">
        <v>16</v>
      </c>
      <c r="C18" s="78" t="s">
        <v>211</v>
      </c>
      <c r="D18" s="78" t="s">
        <v>211</v>
      </c>
      <c r="E18" s="78" t="str">
        <f xml:space="preserve"> _xlfn.CONCAT(按鍵位置表[[#This Row],[鍵盤按鍵]], " [",按鍵位置表[[#This Row],[方音符號]], "]")</f>
        <v>v [ㄒ]</v>
      </c>
      <c r="F18" s="77" t="s">
        <v>374</v>
      </c>
      <c r="G18" s="80" t="s">
        <v>375</v>
      </c>
      <c r="H18" s="82" t="s">
        <v>375</v>
      </c>
      <c r="J18" s="96" t="str">
        <f t="shared" si="0"/>
        <v>https://alanjui.github.io/Blogger/assets/images/keys/key_v.png?ver=$H$1</v>
      </c>
      <c r="K18" s="73" t="e" vm="13">
        <f xml:space="preserve"> IFERROR( _xlfn.IMAGE(按鍵位置表[[#This Row],[Pict URL]]), "")</f>
        <v>#VALUE!</v>
      </c>
    </row>
    <row r="19" spans="2:11" ht="39">
      <c r="B19" s="91">
        <v>17</v>
      </c>
      <c r="C19" s="78" t="s">
        <v>340</v>
      </c>
      <c r="D19" s="78" t="s">
        <v>340</v>
      </c>
      <c r="E19" s="78" t="str">
        <f xml:space="preserve"> _xlfn.CONCAT(按鍵位置表[[#This Row],[鍵盤按鍵]], " [",按鍵位置表[[#This Row],[方音符號]], "]")</f>
        <v>y [ㄗ]</v>
      </c>
      <c r="F19" s="77" t="s">
        <v>439</v>
      </c>
      <c r="G19" s="80" t="s">
        <v>366</v>
      </c>
      <c r="H19" s="84" t="s">
        <v>366</v>
      </c>
      <c r="J19" s="96" t="str">
        <f t="shared" si="0"/>
        <v>https://alanjui.github.io/Blogger/assets/images/keys/key_y.png?ver=$H$1</v>
      </c>
      <c r="K19" s="73" t="e" vm="14">
        <f xml:space="preserve"> IFERROR( _xlfn.IMAGE(按鍵位置表[[#This Row],[Pict URL]]), "")</f>
        <v>#VALUE!</v>
      </c>
    </row>
    <row r="20" spans="2:11" ht="39">
      <c r="B20" s="92">
        <v>18</v>
      </c>
      <c r="C20" s="83" t="s">
        <v>343</v>
      </c>
      <c r="D20" s="83" t="s">
        <v>343</v>
      </c>
      <c r="E20" s="83" t="str">
        <f xml:space="preserve"> _xlfn.CONCAT(按鍵位置表[[#This Row],[鍵盤按鍵]], " [",按鍵位置表[[#This Row],[方音符號]], "]")</f>
        <v>Y [ㆡ]</v>
      </c>
      <c r="F20" s="77" t="s">
        <v>341</v>
      </c>
      <c r="G20" s="80" t="s">
        <v>365</v>
      </c>
      <c r="H20" s="85" t="s">
        <v>446</v>
      </c>
      <c r="J20" s="96" t="str">
        <f t="shared" si="0"/>
        <v>https://alanjui.github.io/Blogger/assets/images/keys/key_y.png?ver=$H$1</v>
      </c>
      <c r="K20" s="73" t="e" vm="14">
        <f xml:space="preserve"> IFERROR( _xlfn.IMAGE(按鍵位置表[[#This Row],[Pict URL]]), "")</f>
        <v>#VALUE!</v>
      </c>
    </row>
    <row r="21" spans="2:11" ht="39">
      <c r="B21" s="91">
        <v>19</v>
      </c>
      <c r="C21" s="78" t="s">
        <v>240</v>
      </c>
      <c r="D21" s="78" t="s">
        <v>240</v>
      </c>
      <c r="E21" s="78" t="str">
        <f xml:space="preserve"> _xlfn.CONCAT(按鍵位置表[[#This Row],[鍵盤按鍵]], " [",按鍵位置表[[#This Row],[方音符號]], "]")</f>
        <v>h [ㄘ]</v>
      </c>
      <c r="F21" s="77" t="s">
        <v>440</v>
      </c>
      <c r="G21" s="80" t="s">
        <v>352</v>
      </c>
      <c r="H21" s="82" t="s">
        <v>352</v>
      </c>
      <c r="J21" s="96" t="str">
        <f t="shared" si="0"/>
        <v>https://alanjui.github.io/Blogger/assets/images/keys/key_h.png?ver=$H$1</v>
      </c>
      <c r="K21" s="73" t="e" vm="15">
        <f xml:space="preserve"> IFERROR( _xlfn.IMAGE(按鍵位置表[[#This Row],[Pict URL]]), "")</f>
        <v>#VALUE!</v>
      </c>
    </row>
    <row r="22" spans="2:11" ht="39">
      <c r="B22" s="92">
        <v>20</v>
      </c>
      <c r="C22" s="78" t="s">
        <v>199</v>
      </c>
      <c r="D22" s="78" t="s">
        <v>199</v>
      </c>
      <c r="E22" s="78" t="str">
        <f xml:space="preserve"> _xlfn.CONCAT(按鍵位置表[[#This Row],[鍵盤按鍵]], " [",按鍵位置表[[#This Row],[方音符號]], "]")</f>
        <v>n [ㄙ]</v>
      </c>
      <c r="F22" s="77" t="s">
        <v>344</v>
      </c>
      <c r="G22" s="80" t="s">
        <v>327</v>
      </c>
      <c r="H22" s="84" t="s">
        <v>327</v>
      </c>
      <c r="J22" s="96" t="str">
        <f t="shared" si="0"/>
        <v>https://alanjui.github.io/Blogger/assets/images/keys/key_n.png?ver=$H$1</v>
      </c>
      <c r="K22" s="73" t="e" vm="16">
        <f xml:space="preserve"> IFERROR( _xlfn.IMAGE(按鍵位置表[[#This Row],[Pict URL]]), "")</f>
        <v>#VALUE!</v>
      </c>
    </row>
    <row r="23" spans="2:11" ht="39">
      <c r="B23" s="91">
        <v>21</v>
      </c>
      <c r="C23" s="83" t="s">
        <v>348</v>
      </c>
      <c r="D23" s="83" t="s">
        <v>348</v>
      </c>
      <c r="E23" s="83" t="str">
        <f xml:space="preserve"> _xlfn.CONCAT(按鍵位置表[[#This Row],[鍵盤按鍵]], " [",按鍵位置表[[#This Row],[方音符號]], "]")</f>
        <v>N [ㄫ]</v>
      </c>
      <c r="F23" s="77" t="s">
        <v>349</v>
      </c>
      <c r="G23" s="80" t="s">
        <v>448</v>
      </c>
      <c r="H23" s="85" t="s">
        <v>447</v>
      </c>
      <c r="J23" s="96" t="str">
        <f t="shared" si="0"/>
        <v>https://alanjui.github.io/Blogger/assets/images/keys/key_n.png?ver=$H$1</v>
      </c>
      <c r="K23" s="73" t="e" vm="16">
        <f xml:space="preserve"> IFERROR( _xlfn.IMAGE(按鍵位置表[[#This Row],[Pict URL]]), "")</f>
        <v>#VALUE!</v>
      </c>
    </row>
    <row r="24" spans="2:11" ht="39">
      <c r="B24" s="92">
        <v>22</v>
      </c>
      <c r="C24" s="78" t="s">
        <v>377</v>
      </c>
      <c r="D24" s="78" t="s">
        <v>377</v>
      </c>
      <c r="E24" s="78" t="str">
        <f xml:space="preserve"> _xlfn.CONCAT(按鍵位置表[[#This Row],[鍵盤按鍵]], " [",按鍵位置表[[#This Row],[方音符號]], "]")</f>
        <v>8 [ㄚ]</v>
      </c>
      <c r="F24" s="77" t="s">
        <v>358</v>
      </c>
      <c r="G24" s="80" t="s">
        <v>376</v>
      </c>
      <c r="H24" s="84" t="s">
        <v>376</v>
      </c>
      <c r="J24" s="96" t="str">
        <f t="shared" si="0"/>
        <v>https://alanjui.github.io/Blogger/assets/images/keys/key_8.png?ver=$H$1</v>
      </c>
      <c r="K24" s="73" t="e" vm="17">
        <f xml:space="preserve"> IFERROR( _xlfn.IMAGE(按鍵位置表[[#This Row],[Pict URL]]), "")</f>
        <v>#VALUE!</v>
      </c>
    </row>
    <row r="25" spans="2:11" ht="39">
      <c r="B25" s="91">
        <v>23</v>
      </c>
      <c r="C25" s="83" t="s">
        <v>416</v>
      </c>
      <c r="D25" s="83" t="s">
        <v>416</v>
      </c>
      <c r="E25" s="83" t="str">
        <f xml:space="preserve"> _xlfn.CONCAT(按鍵位置表[[#This Row],[鍵盤按鍵]], " [",按鍵位置表[[#This Row],[方音符號]], "]")</f>
        <v>* [ㆩ]</v>
      </c>
      <c r="F25" s="77" t="s">
        <v>414</v>
      </c>
      <c r="G25" s="80" t="s">
        <v>415</v>
      </c>
      <c r="H25" s="85">
        <v>8</v>
      </c>
      <c r="J25" s="96" t="str">
        <f t="shared" si="0"/>
        <v>https://alanjui.github.io/Blogger/assets/images/keys/key_8.png?ver=$H$1</v>
      </c>
      <c r="K25" s="73" t="e" vm="17">
        <f xml:space="preserve"> IFERROR( _xlfn.IMAGE(按鍵位置表[[#This Row],[Pict URL]]), "")</f>
        <v>#VALUE!</v>
      </c>
    </row>
    <row r="26" spans="2:11" ht="39">
      <c r="B26" s="92">
        <v>24</v>
      </c>
      <c r="C26" s="78" t="s">
        <v>193</v>
      </c>
      <c r="D26" s="78" t="s">
        <v>193</v>
      </c>
      <c r="E26" s="78" t="str">
        <f xml:space="preserve"> _xlfn.CONCAT(按鍵位置表[[#This Row],[鍵盤按鍵]], " [",按鍵位置表[[#This Row],[方音符號]], "]")</f>
        <v>u [ㄧ]</v>
      </c>
      <c r="F26" s="77" t="s">
        <v>378</v>
      </c>
      <c r="G26" s="80" t="s">
        <v>379</v>
      </c>
      <c r="H26" s="84" t="s">
        <v>379</v>
      </c>
      <c r="J26" s="96" t="str">
        <f t="shared" si="0"/>
        <v>https://alanjui.github.io/Blogger/assets/images/keys/key_u.png?ver=$H$1</v>
      </c>
      <c r="K26" s="73" t="e" vm="18">
        <f xml:space="preserve"> IFERROR( _xlfn.IMAGE(按鍵位置表[[#This Row],[Pict URL]]), "")</f>
        <v>#VALUE!</v>
      </c>
    </row>
    <row r="27" spans="2:11" ht="39">
      <c r="B27" s="91">
        <v>25</v>
      </c>
      <c r="C27" s="83" t="s">
        <v>418</v>
      </c>
      <c r="D27" s="83" t="s">
        <v>418</v>
      </c>
      <c r="E27" s="83" t="str">
        <f xml:space="preserve"> _xlfn.CONCAT(按鍵位置表[[#This Row],[鍵盤按鍵]], " [",按鍵位置表[[#This Row],[方音符號]], "]")</f>
        <v>U [ㆪ]</v>
      </c>
      <c r="F27" s="77" t="s">
        <v>417</v>
      </c>
      <c r="G27" s="80" t="s">
        <v>404</v>
      </c>
      <c r="H27" s="85" t="s">
        <v>449</v>
      </c>
      <c r="J27" s="96" t="str">
        <f t="shared" si="0"/>
        <v>https://alanjui.github.io/Blogger/assets/images/keys/key_u.png?ver=$H$1</v>
      </c>
      <c r="K27" s="73" t="e" vm="18">
        <f xml:space="preserve"> IFERROR( _xlfn.IMAGE(按鍵位置表[[#This Row],[Pict URL]]), "")</f>
        <v>#VALUE!</v>
      </c>
    </row>
    <row r="28" spans="2:11" ht="39">
      <c r="B28" s="92">
        <v>26</v>
      </c>
      <c r="C28" s="78" t="s">
        <v>197</v>
      </c>
      <c r="D28" s="78" t="s">
        <v>197</v>
      </c>
      <c r="E28" s="78" t="str">
        <f xml:space="preserve"> _xlfn.CONCAT(按鍵位置表[[#This Row],[鍵盤按鍵]], " [",按鍵位置表[[#This Row],[方音符號]], "]")</f>
        <v>j [ㄨ]</v>
      </c>
      <c r="F28" s="77" t="s">
        <v>379</v>
      </c>
      <c r="G28" s="80" t="s">
        <v>341</v>
      </c>
      <c r="H28" s="85" t="s">
        <v>341</v>
      </c>
      <c r="J28" s="96" t="str">
        <f t="shared" si="0"/>
        <v>https://alanjui.github.io/Blogger/assets/images/keys/key_j.png?ver=$H$1</v>
      </c>
      <c r="K28" s="73" t="e" vm="19">
        <f xml:space="preserve"> IFERROR( _xlfn.IMAGE(按鍵位置表[[#This Row],[Pict URL]]), "")</f>
        <v>#VALUE!</v>
      </c>
    </row>
    <row r="29" spans="2:11" ht="39">
      <c r="B29" s="91">
        <v>27</v>
      </c>
      <c r="C29" s="83" t="s">
        <v>420</v>
      </c>
      <c r="D29" s="83" t="s">
        <v>420</v>
      </c>
      <c r="E29" s="83" t="str">
        <f xml:space="preserve"> _xlfn.CONCAT(按鍵位置表[[#This Row],[鍵盤按鍵]], " [",按鍵位置表[[#This Row],[方音符號]], "]")</f>
        <v>J [ㆫ]</v>
      </c>
      <c r="F29" s="77" t="s">
        <v>419</v>
      </c>
      <c r="G29" s="80" t="s">
        <v>368</v>
      </c>
      <c r="H29" s="85" t="s">
        <v>450</v>
      </c>
      <c r="J29" s="96" t="str">
        <f t="shared" si="0"/>
        <v>https://alanjui.github.io/Blogger/assets/images/keys/key_j.png?ver=$H$1</v>
      </c>
      <c r="K29" s="73" t="e" vm="19">
        <f xml:space="preserve"> IFERROR( _xlfn.IMAGE(按鍵位置表[[#This Row],[Pict URL]]), "")</f>
        <v>#VALUE!</v>
      </c>
    </row>
    <row r="30" spans="2:11" ht="39">
      <c r="B30" s="92">
        <v>28</v>
      </c>
      <c r="C30" s="78" t="s">
        <v>383</v>
      </c>
      <c r="D30" s="78" t="s">
        <v>383</v>
      </c>
      <c r="E30" s="78" t="str">
        <f xml:space="preserve"> _xlfn.CONCAT(按鍵位置表[[#This Row],[鍵盤按鍵]], " [",按鍵位置表[[#This Row],[方音符號]], "]")</f>
        <v>, [ㆤ]</v>
      </c>
      <c r="F30" s="77" t="s">
        <v>363</v>
      </c>
      <c r="G30" s="80" t="s">
        <v>382</v>
      </c>
      <c r="H30" s="85" t="s">
        <v>451</v>
      </c>
      <c r="J30" s="96" t="str">
        <f t="shared" si="0"/>
        <v>https://alanjui.github.io/Blogger/assets/images/keys/key_comma.png?ver=$H$1</v>
      </c>
      <c r="K30" s="73" t="e" vm="20">
        <f xml:space="preserve"> IFERROR( _xlfn.IMAGE(按鍵位置表[[#This Row],[Pict URL]]), "")</f>
        <v>#VALUE!</v>
      </c>
    </row>
    <row r="31" spans="2:11" ht="39">
      <c r="B31" s="91">
        <v>29</v>
      </c>
      <c r="C31" s="83" t="s">
        <v>423</v>
      </c>
      <c r="D31" s="83" t="s">
        <v>423</v>
      </c>
      <c r="E31" s="83" t="str">
        <f xml:space="preserve"> _xlfn.CONCAT(按鍵位置表[[#This Row],[鍵盤按鍵]], " [",按鍵位置表[[#This Row],[方音符號]], "]")</f>
        <v>&lt; [ㆥ]</v>
      </c>
      <c r="F31" s="77" t="s">
        <v>421</v>
      </c>
      <c r="G31" s="80" t="s">
        <v>422</v>
      </c>
      <c r="H31" s="85" t="s">
        <v>451</v>
      </c>
      <c r="J31" s="96" t="str">
        <f t="shared" si="0"/>
        <v>https://alanjui.github.io/Blogger/assets/images/keys/key_comma.png?ver=$H$1</v>
      </c>
      <c r="K31" s="73" t="e" vm="20">
        <f xml:space="preserve"> IFERROR( _xlfn.IMAGE(按鍵位置表[[#This Row],[Pict URL]]), "")</f>
        <v>#VALUE!</v>
      </c>
    </row>
    <row r="32" spans="2:11" ht="39">
      <c r="B32" s="92">
        <v>30</v>
      </c>
      <c r="C32" s="78" t="s">
        <v>224</v>
      </c>
      <c r="D32" s="78" t="s">
        <v>224</v>
      </c>
      <c r="E32" s="78" t="str">
        <f xml:space="preserve"> _xlfn.CONCAT(按鍵位置表[[#This Row],[鍵盤按鍵]], " [",按鍵位置表[[#This Row],[方音符號]], "]")</f>
        <v>i [ㆦ]</v>
      </c>
      <c r="F32" s="77" t="s">
        <v>384</v>
      </c>
      <c r="G32" s="80" t="s">
        <v>378</v>
      </c>
      <c r="H32" s="85" t="s">
        <v>378</v>
      </c>
      <c r="J32" s="96" t="str">
        <f t="shared" si="0"/>
        <v>https://alanjui.github.io/Blogger/assets/images/keys/key_i.png?ver=$H$1</v>
      </c>
      <c r="K32" s="73" t="e" vm="21">
        <f xml:space="preserve"> IFERROR( _xlfn.IMAGE(按鍵位置表[[#This Row],[Pict URL]]), "")</f>
        <v>#VALUE!</v>
      </c>
    </row>
    <row r="33" spans="2:13" ht="39">
      <c r="B33" s="91">
        <v>31</v>
      </c>
      <c r="C33" s="83" t="s">
        <v>425</v>
      </c>
      <c r="D33" s="83" t="s">
        <v>425</v>
      </c>
      <c r="E33" s="83" t="str">
        <f xml:space="preserve"> _xlfn.CONCAT(按鍵位置表[[#This Row],[鍵盤按鍵]], " [",按鍵位置表[[#This Row],[方音符號]], "]")</f>
        <v>I [ㆧ]</v>
      </c>
      <c r="F33" s="77" t="s">
        <v>424</v>
      </c>
      <c r="G33" s="80" t="s">
        <v>400</v>
      </c>
      <c r="H33" s="85" t="s">
        <v>452</v>
      </c>
      <c r="J33" s="96" t="str">
        <f t="shared" si="0"/>
        <v>https://alanjui.github.io/Blogger/assets/images/keys/key_i.png?ver=$H$1</v>
      </c>
      <c r="K33" s="73" t="e" vm="21">
        <f xml:space="preserve"> IFERROR( _xlfn.IMAGE(按鍵位置表[[#This Row],[Pict URL]]), "")</f>
        <v>#VALUE!</v>
      </c>
    </row>
    <row r="34" spans="2:13" ht="39">
      <c r="B34" s="92">
        <v>32</v>
      </c>
      <c r="C34" s="78" t="s">
        <v>208</v>
      </c>
      <c r="D34" s="78" t="s">
        <v>208</v>
      </c>
      <c r="E34" s="78" t="str">
        <f xml:space="preserve"> _xlfn.CONCAT(按鍵位置表[[#This Row],[鍵盤按鍵]], " [",按鍵位置表[[#This Row],[方音符號]], "]")</f>
        <v>k [ㄜ]</v>
      </c>
      <c r="F34" s="77" t="s">
        <v>386</v>
      </c>
      <c r="G34" s="80" t="s">
        <v>331</v>
      </c>
      <c r="H34" s="85" t="s">
        <v>331</v>
      </c>
      <c r="J34" s="96" t="str">
        <f t="shared" si="0"/>
        <v>https://alanjui.github.io/Blogger/assets/images/keys/key_k.png?ver=$H$1</v>
      </c>
      <c r="K34" s="73" t="e" vm="22">
        <f xml:space="preserve"> IFERROR( _xlfn.IMAGE(按鍵位置表[[#This Row],[Pict URL]]), "")</f>
        <v>#VALUE!</v>
      </c>
    </row>
    <row r="35" spans="2:13" ht="39">
      <c r="B35" s="91">
        <v>33</v>
      </c>
      <c r="C35" s="83" t="s">
        <v>381</v>
      </c>
      <c r="D35" s="83" t="s">
        <v>381</v>
      </c>
      <c r="E35" s="83" t="str">
        <f xml:space="preserve"> _xlfn.CONCAT(按鍵位置表[[#This Row],[鍵盤按鍵]], " [",按鍵位置表[[#This Row],[方音符號]], "]")</f>
        <v>K [ㆨ]</v>
      </c>
      <c r="F35" s="77" t="s">
        <v>380</v>
      </c>
      <c r="G35" s="80" t="s">
        <v>364</v>
      </c>
      <c r="H35" s="85" t="s">
        <v>453</v>
      </c>
      <c r="J35" s="96" t="str">
        <f t="shared" ref="J35:J63" si="1">_xlfn.CONCAT(URL, H35, ".png", "?ver=$H$1")</f>
        <v>https://alanjui.github.io/Blogger/assets/images/keys/key_k.png?ver=$H$1</v>
      </c>
      <c r="K35" s="73" t="e" vm="22">
        <f xml:space="preserve"> IFERROR( _xlfn.IMAGE(按鍵位置表[[#This Row],[Pict URL]]), "")</f>
        <v>#VALUE!</v>
      </c>
    </row>
    <row r="36" spans="2:13" ht="39">
      <c r="B36" s="92">
        <v>34</v>
      </c>
      <c r="C36" s="78" t="s">
        <v>402</v>
      </c>
      <c r="D36" s="78" t="s">
        <v>402</v>
      </c>
      <c r="E36" s="78" t="str">
        <f xml:space="preserve"> _xlfn.CONCAT(按鍵位置表[[#This Row],[鍵盤按鍵]], " [",按鍵位置表[[#This Row],[方音符號]], "]")</f>
        <v>9 [ㄞ]</v>
      </c>
      <c r="F36" s="77" t="s">
        <v>399</v>
      </c>
      <c r="G36" s="80" t="s">
        <v>401</v>
      </c>
      <c r="H36" s="84" t="s">
        <v>401</v>
      </c>
      <c r="J36" s="96" t="str">
        <f t="shared" si="1"/>
        <v>https://alanjui.github.io/Blogger/assets/images/keys/key_9.png?ver=$H$1</v>
      </c>
      <c r="K36" s="73" t="e" vm="23">
        <f xml:space="preserve"> IFERROR( _xlfn.IMAGE(按鍵位置表[[#This Row],[Pict URL]]), "")</f>
        <v>#VALUE!</v>
      </c>
    </row>
    <row r="37" spans="2:13" ht="39">
      <c r="B37" s="91">
        <v>35</v>
      </c>
      <c r="C37" s="83" t="s">
        <v>428</v>
      </c>
      <c r="D37" s="83" t="s">
        <v>428</v>
      </c>
      <c r="E37" s="83" t="str">
        <f xml:space="preserve"> _xlfn.CONCAT(按鍵位置表[[#This Row],[鍵盤按鍵]], " [",按鍵位置表[[#This Row],[方音符號]], "]")</f>
        <v>( [ㆮ]</v>
      </c>
      <c r="F37" s="77" t="s">
        <v>426</v>
      </c>
      <c r="G37" s="80" t="s">
        <v>427</v>
      </c>
      <c r="H37" s="85">
        <v>9</v>
      </c>
      <c r="J37" s="96" t="str">
        <f t="shared" si="1"/>
        <v>https://alanjui.github.io/Blogger/assets/images/keys/key_9.png?ver=$H$1</v>
      </c>
      <c r="K37" s="73" t="e" vm="23">
        <f xml:space="preserve"> IFERROR( _xlfn.IMAGE(按鍵位置表[[#This Row],[Pict URL]]), "")</f>
        <v>#VALUE!</v>
      </c>
    </row>
    <row r="38" spans="2:13" ht="39">
      <c r="B38" s="92">
        <v>36</v>
      </c>
      <c r="C38" s="78" t="s">
        <v>405</v>
      </c>
      <c r="D38" s="78" t="s">
        <v>405</v>
      </c>
      <c r="E38" s="78" t="str">
        <f xml:space="preserve"> _xlfn.CONCAT(按鍵位置表[[#This Row],[鍵盤按鍵]], " [",按鍵位置表[[#This Row],[方音符號]], "]")</f>
        <v>l [ㄠ]</v>
      </c>
      <c r="F38" s="77" t="s">
        <v>403</v>
      </c>
      <c r="G38" s="80" t="s">
        <v>326</v>
      </c>
      <c r="H38" s="84" t="s">
        <v>326</v>
      </c>
      <c r="J38" s="96" t="str">
        <f t="shared" si="1"/>
        <v>https://alanjui.github.io/Blogger/assets/images/keys/key_l.png?ver=$H$1</v>
      </c>
      <c r="K38" s="73" t="e" vm="24">
        <f xml:space="preserve"> IFERROR( _xlfn.IMAGE(按鍵位置表[[#This Row],[Pict URL]]), "")</f>
        <v>#VALUE!</v>
      </c>
      <c r="M38" t="s">
        <v>1030</v>
      </c>
    </row>
    <row r="39" spans="2:13" ht="39">
      <c r="B39" s="91">
        <v>37</v>
      </c>
      <c r="C39" s="83" t="s">
        <v>431</v>
      </c>
      <c r="D39" s="83" t="s">
        <v>431</v>
      </c>
      <c r="E39" s="83" t="str">
        <f xml:space="preserve"> _xlfn.CONCAT(按鍵位置表[[#This Row],[鍵盤按鍵]], " [",按鍵位置表[[#This Row],[方音符號]], "]")</f>
        <v>L [ㆯ]</v>
      </c>
      <c r="F39" s="77" t="s">
        <v>429</v>
      </c>
      <c r="G39" s="80" t="s">
        <v>430</v>
      </c>
      <c r="H39" s="85" t="s">
        <v>455</v>
      </c>
      <c r="J39" s="96" t="str">
        <f t="shared" si="1"/>
        <v>https://alanjui.github.io/Blogger/assets/images/keys/key_l.png?ver=$H$1</v>
      </c>
      <c r="K39" s="73" t="e" vm="24">
        <f xml:space="preserve"> IFERROR( _xlfn.IMAGE(按鍵位置表[[#This Row],[Pict URL]]), "")</f>
        <v>#VALUE!</v>
      </c>
    </row>
    <row r="40" spans="2:13" ht="39">
      <c r="B40" s="92">
        <v>38</v>
      </c>
      <c r="C40" s="78" t="s">
        <v>205</v>
      </c>
      <c r="D40" s="78" t="s">
        <v>205</v>
      </c>
      <c r="E40" s="78" t="str">
        <f xml:space="preserve"> _xlfn.CONCAT(按鍵位置表[[#This Row],[鍵盤按鍵]], " [",按鍵位置表[[#This Row],[方音符號]], "]")</f>
        <v>0 [ㄢ]</v>
      </c>
      <c r="F40" s="77" t="s">
        <v>408</v>
      </c>
      <c r="G40" s="81" t="s">
        <v>409</v>
      </c>
      <c r="H40" s="82" t="s">
        <v>409</v>
      </c>
      <c r="J40" s="96" t="str">
        <f t="shared" si="1"/>
        <v>https://alanjui.github.io/Blogger/assets/images/keys/key_0.png?ver=$H$1</v>
      </c>
      <c r="K40" s="73" t="e" vm="25">
        <f xml:space="preserve"> IFERROR( _xlfn.IMAGE(按鍵位置表[[#This Row],[Pict URL]]), "")</f>
        <v>#VALUE!</v>
      </c>
    </row>
    <row r="41" spans="2:13" ht="39">
      <c r="B41" s="91">
        <v>39</v>
      </c>
      <c r="C41" s="78" t="s">
        <v>216</v>
      </c>
      <c r="D41" s="78" t="s">
        <v>216</v>
      </c>
      <c r="E41" s="78" t="str">
        <f xml:space="preserve"> _xlfn.CONCAT(按鍵位置表[[#This Row],[鍵盤按鍵]], " [",按鍵位置表[[#This Row],[方音符號]], "]")</f>
        <v>p [ㄣ]</v>
      </c>
      <c r="F41" s="77" t="s">
        <v>390</v>
      </c>
      <c r="G41" s="80" t="s">
        <v>329</v>
      </c>
      <c r="H41" s="82" t="s">
        <v>329</v>
      </c>
      <c r="J41" s="96" t="str">
        <f t="shared" si="1"/>
        <v>https://alanjui.github.io/Blogger/assets/images/keys/key_p.png?ver=$H$1</v>
      </c>
      <c r="K41" s="73" t="e" vm="26">
        <f xml:space="preserve"> IFERROR( _xlfn.IMAGE(按鍵位置表[[#This Row],[Pict URL]]), "")</f>
        <v>#VALUE!</v>
      </c>
    </row>
    <row r="42" spans="2:13" ht="39">
      <c r="B42" s="92">
        <v>40</v>
      </c>
      <c r="C42" s="78" t="s">
        <v>194</v>
      </c>
      <c r="D42" s="78" t="s">
        <v>194</v>
      </c>
      <c r="E42" s="78" t="str">
        <f xml:space="preserve"> _xlfn.CONCAT(按鍵位置表[[#This Row],[鍵盤按鍵]], " [",按鍵位置表[[#This Row],[方音符號]], "]")</f>
        <v>; [ㄤ]</v>
      </c>
      <c r="F42" s="77" t="s">
        <v>410</v>
      </c>
      <c r="G42" s="80" t="s">
        <v>12</v>
      </c>
      <c r="H42" s="82" t="s">
        <v>456</v>
      </c>
      <c r="J42" s="96" t="str">
        <f t="shared" si="1"/>
        <v>https://alanjui.github.io/Blogger/assets/images/keys/key_semicolon.png?ver=$H$1</v>
      </c>
      <c r="K42" s="73" t="e" vm="27">
        <f xml:space="preserve"> IFERROR( _xlfn.IMAGE(按鍵位置表[[#This Row],[Pict URL]]), "")</f>
        <v>#VALUE!</v>
      </c>
    </row>
    <row r="43" spans="2:13" ht="39">
      <c r="B43" s="91">
        <v>41</v>
      </c>
      <c r="C43" s="78" t="s">
        <v>392</v>
      </c>
      <c r="D43" s="78" t="s">
        <v>392</v>
      </c>
      <c r="E43" s="78" t="str">
        <f xml:space="preserve"> _xlfn.CONCAT(按鍵位置表[[#This Row],[鍵盤按鍵]], " [",按鍵位置表[[#This Row],[方音符號]], "]")</f>
        <v>/ [ㆭ]</v>
      </c>
      <c r="F43" s="77" t="s">
        <v>391</v>
      </c>
      <c r="G43" s="80" t="s">
        <v>25</v>
      </c>
      <c r="H43" s="82" t="s">
        <v>457</v>
      </c>
      <c r="J43" s="96" t="str">
        <f t="shared" si="1"/>
        <v>https://alanjui.github.io/Blogger/assets/images/keys/key_slash.png?ver=$H$1</v>
      </c>
      <c r="K43" s="73" t="e" vm="28">
        <f xml:space="preserve"> IFERROR( _xlfn.IMAGE(按鍵位置表[[#This Row],[Pict URL]]), "")</f>
        <v>#VALUE!</v>
      </c>
    </row>
    <row r="44" spans="2:13" ht="39">
      <c r="B44" s="91">
        <v>41</v>
      </c>
      <c r="C44" s="78" t="s">
        <v>226</v>
      </c>
      <c r="D44" s="78" t="s">
        <v>226</v>
      </c>
      <c r="E44" s="78" t="str">
        <f>E43</f>
        <v>/ [ㆭ]</v>
      </c>
      <c r="F44" s="77" t="s">
        <v>391</v>
      </c>
      <c r="G44" s="80" t="s">
        <v>25</v>
      </c>
      <c r="H44" s="82" t="s">
        <v>457</v>
      </c>
      <c r="J44" s="96" t="str">
        <f t="shared" ref="J44" si="2">_xlfn.CONCAT(URL, H44, ".png", "?ver=$H$1")</f>
        <v>https://alanjui.github.io/Blogger/assets/images/keys/key_slash.png?ver=$H$1</v>
      </c>
      <c r="K44" s="73" t="e" vm="28">
        <f xml:space="preserve"> IFERROR( _xlfn.IMAGE(按鍵位置表[[#This Row],[Pict URL]]), "")</f>
        <v>#VALUE!</v>
      </c>
    </row>
    <row r="45" spans="2:13" ht="39">
      <c r="B45" s="92">
        <v>42</v>
      </c>
      <c r="C45" s="78" t="s">
        <v>389</v>
      </c>
      <c r="D45" s="78" t="s">
        <v>389</v>
      </c>
      <c r="E45" s="78" t="str">
        <f xml:space="preserve"> _xlfn.CONCAT(按鍵位置表[[#This Row],[鍵盤按鍵]], " [",按鍵位置表[[#This Row],[方音符號]], "]")</f>
        <v>m [ㆬ]</v>
      </c>
      <c r="F45" s="77" t="s">
        <v>387</v>
      </c>
      <c r="G45" s="80" t="s">
        <v>345</v>
      </c>
      <c r="H45" s="84" t="s">
        <v>345</v>
      </c>
      <c r="J45" s="96" t="str">
        <f t="shared" si="1"/>
        <v>https://alanjui.github.io/Blogger/assets/images/keys/key_m.png?ver=$H$1</v>
      </c>
      <c r="K45" s="73" t="e" vm="29">
        <f xml:space="preserve"> IFERROR( _xlfn.IMAGE(按鍵位置表[[#This Row],[Pict URL]]), "")</f>
        <v>#VALUE!</v>
      </c>
    </row>
    <row r="46" spans="2:13" ht="39">
      <c r="B46" s="91">
        <v>43</v>
      </c>
      <c r="C46" s="83" t="s">
        <v>407</v>
      </c>
      <c r="D46" s="83" t="s">
        <v>407</v>
      </c>
      <c r="E46" s="83" t="str">
        <f xml:space="preserve"> _xlfn.CONCAT(按鍵位置表[[#This Row],[鍵盤按鍵]], " [",按鍵位置表[[#This Row],[方音符號]], "]")</f>
        <v>M [ㆰ]</v>
      </c>
      <c r="F46" s="77" t="s">
        <v>406</v>
      </c>
      <c r="G46" s="80" t="s">
        <v>388</v>
      </c>
      <c r="H46" s="85" t="s">
        <v>346</v>
      </c>
      <c r="J46" s="96" t="str">
        <f t="shared" si="1"/>
        <v>https://alanjui.github.io/Blogger/assets/images/keys/key_m.png?ver=$H$1</v>
      </c>
      <c r="K46" s="73" t="e" vm="29">
        <f xml:space="preserve"> IFERROR( _xlfn.IMAGE(按鍵位置表[[#This Row],[Pict URL]]), "")</f>
        <v>#VALUE!</v>
      </c>
    </row>
    <row r="47" spans="2:13" ht="39">
      <c r="B47" s="92">
        <v>44</v>
      </c>
      <c r="C47" s="78" t="s">
        <v>201</v>
      </c>
      <c r="D47" s="78" t="s">
        <v>201</v>
      </c>
      <c r="E47" s="78" t="str">
        <f xml:space="preserve"> _xlfn.CONCAT(按鍵位置表[[#This Row],[鍵盤按鍵]], " [",按鍵位置表[[#This Row],[方音符號]], "]")</f>
        <v>o [ㆲ]</v>
      </c>
      <c r="F47" s="77" t="s">
        <v>413</v>
      </c>
      <c r="G47" s="80" t="s">
        <v>386</v>
      </c>
      <c r="H47" s="84" t="s">
        <v>386</v>
      </c>
      <c r="J47" s="96" t="str">
        <f t="shared" si="1"/>
        <v>https://alanjui.github.io/Blogger/assets/images/keys/key_o.png?ver=$H$1</v>
      </c>
      <c r="K47" s="73" t="e" vm="30">
        <f xml:space="preserve"> IFERROR( _xlfn.IMAGE(按鍵位置表[[#This Row],[Pict URL]]), "")</f>
        <v>#VALUE!</v>
      </c>
    </row>
    <row r="48" spans="2:13" ht="39">
      <c r="B48" s="91">
        <v>45</v>
      </c>
      <c r="C48" s="83" t="s">
        <v>412</v>
      </c>
      <c r="D48" s="83" t="s">
        <v>412</v>
      </c>
      <c r="E48" s="83" t="str">
        <f xml:space="preserve"> _xlfn.CONCAT(按鍵位置表[[#This Row],[鍵盤按鍵]], " [",按鍵位置表[[#This Row],[方音符號]], "]")</f>
        <v>O [ㆱ]</v>
      </c>
      <c r="F48" s="77" t="s">
        <v>411</v>
      </c>
      <c r="G48" s="80" t="s">
        <v>385</v>
      </c>
      <c r="H48" s="85" t="s">
        <v>454</v>
      </c>
      <c r="J48" s="96" t="str">
        <f t="shared" si="1"/>
        <v>https://alanjui.github.io/Blogger/assets/images/keys/key_o.png?ver=$H$1</v>
      </c>
      <c r="K48" s="73" t="e" vm="30">
        <f xml:space="preserve"> IFERROR( _xlfn.IMAGE(按鍵位置表[[#This Row],[Pict URL]]), "")</f>
        <v>#VALUE!</v>
      </c>
    </row>
    <row r="49" spans="2:15" ht="39">
      <c r="B49" s="92">
        <v>46</v>
      </c>
      <c r="C49" s="78" t="s">
        <v>220</v>
      </c>
      <c r="D49" s="78" t="s">
        <v>220</v>
      </c>
      <c r="E49" s="78" t="str">
        <f xml:space="preserve"> _xlfn.CONCAT(按鍵位置表[[#This Row],[鍵盤按鍵]], " [",按鍵位置表[[#This Row],[方音符號]], "]")</f>
        <v>t [ㆵ]</v>
      </c>
      <c r="F49" s="77" t="s">
        <v>395</v>
      </c>
      <c r="G49" s="80" t="s">
        <v>334</v>
      </c>
      <c r="H49" s="82" t="s">
        <v>334</v>
      </c>
      <c r="J49" s="96" t="str">
        <f t="shared" si="1"/>
        <v>https://alanjui.github.io/Blogger/assets/images/keys/key_t.png?ver=$H$1</v>
      </c>
      <c r="K49" s="73" t="e" vm="31">
        <f xml:space="preserve"> IFERROR( _xlfn.IMAGE(按鍵位置表[[#This Row],[Pict URL]]), "")</f>
        <v>#VALUE!</v>
      </c>
    </row>
    <row r="50" spans="2:15" ht="39">
      <c r="B50" s="91">
        <v>47</v>
      </c>
      <c r="C50" s="78" t="s">
        <v>214</v>
      </c>
      <c r="D50" s="78" t="s">
        <v>214</v>
      </c>
      <c r="E50" s="78" t="str">
        <f xml:space="preserve"> _xlfn.CONCAT(按鍵位置表[[#This Row],[鍵盤按鍵]], " [",按鍵位置表[[#This Row],[方音符號]], "]")</f>
        <v>g [ㆻ]</v>
      </c>
      <c r="F50" s="77" t="s">
        <v>396</v>
      </c>
      <c r="G50" s="80" t="s">
        <v>332</v>
      </c>
      <c r="H50" s="82" t="s">
        <v>332</v>
      </c>
      <c r="J50" s="96" t="str">
        <f t="shared" si="1"/>
        <v>https://alanjui.github.io/Blogger/assets/images/keys/key_g.png?ver=$H$1</v>
      </c>
      <c r="K50" s="73" t="e" vm="32">
        <f xml:space="preserve"> IFERROR( _xlfn.IMAGE(按鍵位置表[[#This Row],[Pict URL]]), "")</f>
        <v>#VALUE!</v>
      </c>
    </row>
    <row r="51" spans="2:15" ht="39">
      <c r="B51" s="92">
        <v>48</v>
      </c>
      <c r="C51" s="78" t="s">
        <v>394</v>
      </c>
      <c r="D51" s="78" t="s">
        <v>394</v>
      </c>
      <c r="E51" s="78" t="str">
        <f xml:space="preserve"> _xlfn.CONCAT(按鍵位置表[[#This Row],[鍵盤按鍵]], " [",按鍵位置表[[#This Row],[方音符號]], "]")</f>
        <v>b [ㆴ]</v>
      </c>
      <c r="F51" s="77" t="s">
        <v>393</v>
      </c>
      <c r="G51" s="80" t="s">
        <v>330</v>
      </c>
      <c r="H51" s="82" t="s">
        <v>330</v>
      </c>
      <c r="J51" s="96" t="str">
        <f t="shared" si="1"/>
        <v>https://alanjui.github.io/Blogger/assets/images/keys/key_b.png?ver=$H$1</v>
      </c>
      <c r="K51" s="73" t="e" vm="33">
        <f xml:space="preserve"> IFERROR( _xlfn.IMAGE(按鍵位置表[[#This Row],[Pict URL]]), "")</f>
        <v>#VALUE!</v>
      </c>
    </row>
    <row r="52" spans="2:15" ht="39">
      <c r="B52" s="91">
        <v>49</v>
      </c>
      <c r="C52" s="78" t="s">
        <v>398</v>
      </c>
      <c r="D52" s="78" t="s">
        <v>398</v>
      </c>
      <c r="E52" s="78" t="str">
        <f xml:space="preserve"> _xlfn.CONCAT(按鍵位置表[[#This Row],[鍵盤按鍵]], " [",按鍵位置表[[#This Row],[方音符號]], "]")</f>
        <v>z [ㆷ]</v>
      </c>
      <c r="F52" s="77" t="s">
        <v>397</v>
      </c>
      <c r="G52" s="80" t="s">
        <v>339</v>
      </c>
      <c r="H52" s="82" t="s">
        <v>339</v>
      </c>
      <c r="J52" s="96" t="str">
        <f t="shared" si="1"/>
        <v>https://alanjui.github.io/Blogger/assets/images/keys/key_z.png?ver=$H$1</v>
      </c>
      <c r="K52" s="73" t="e" vm="34">
        <f xml:space="preserve"> IFERROR( _xlfn.IMAGE(按鍵位置表[[#This Row],[Pict URL]]), "")</f>
        <v>#VALUE!</v>
      </c>
    </row>
    <row r="53" spans="2:15" ht="39">
      <c r="B53" s="92">
        <v>50</v>
      </c>
      <c r="C53" s="87" t="s">
        <v>321</v>
      </c>
      <c r="D53" s="205" t="str">
        <f>按鍵位置表[[#This Row],[鍵盤按鍵]]</f>
        <v>"</v>
      </c>
      <c r="E53" s="87" t="str">
        <f xml:space="preserve"> _xlfn.CONCAT(按鍵位置表[[#This Row],[鍵盤按鍵]], " [",按鍵位置表[[#This Row],[方音符號]], "]")</f>
        <v>" ["]</v>
      </c>
      <c r="F53" s="77">
        <v>1</v>
      </c>
      <c r="G53" s="80" t="s">
        <v>321</v>
      </c>
      <c r="H53" s="82" t="s">
        <v>463</v>
      </c>
      <c r="I53" s="73" t="s">
        <v>147</v>
      </c>
      <c r="J53" s="96" t="str">
        <f t="shared" si="1"/>
        <v>https://alanjui.github.io/Blogger/assets/images/keys/key_quote.png?ver=$H$1</v>
      </c>
      <c r="K53" s="73" t="e" vm="35">
        <f xml:space="preserve"> IFERROR( _xlfn.IMAGE(按鍵位置表[[#This Row],[Pict URL]]), "")</f>
        <v>#VALUE!</v>
      </c>
      <c r="O53" t="s">
        <v>461</v>
      </c>
    </row>
    <row r="54" spans="2:15" ht="39">
      <c r="B54" s="91">
        <v>51</v>
      </c>
      <c r="C54" s="88" t="s">
        <v>273</v>
      </c>
      <c r="D54" s="205">
        <f>按鍵位置表[[#This Row],[鍵盤按鍵]]</f>
        <v>5</v>
      </c>
      <c r="E54" s="88" t="str">
        <f xml:space="preserve"> _xlfn.CONCAT(按鍵位置表[[#This Row],[鍵盤按鍵]], " [",按鍵位置表[[#This Row],[方音符號]], "]")</f>
        <v>5 [˫]</v>
      </c>
      <c r="F54" s="77">
        <v>7</v>
      </c>
      <c r="G54" s="80">
        <v>5</v>
      </c>
      <c r="H54" s="82">
        <v>5</v>
      </c>
      <c r="I54" s="73" t="s">
        <v>432</v>
      </c>
      <c r="J54" s="96" t="str">
        <f t="shared" si="1"/>
        <v>https://alanjui.github.io/Blogger/assets/images/keys/key_5.png?ver=$H$1</v>
      </c>
      <c r="K54" s="73" t="e" vm="36">
        <f xml:space="preserve"> IFERROR( _xlfn.IMAGE(按鍵位置表[[#This Row],[Pict URL]]), "")</f>
        <v>#VALUE!</v>
      </c>
    </row>
    <row r="55" spans="2:15" ht="39">
      <c r="B55" s="92">
        <v>52</v>
      </c>
      <c r="C55" s="88" t="s">
        <v>275</v>
      </c>
      <c r="D55" s="205">
        <f>按鍵位置表[[#This Row],[鍵盤按鍵]]</f>
        <v>3</v>
      </c>
      <c r="E55" s="88" t="str">
        <f xml:space="preserve"> _xlfn.CONCAT(按鍵位置表[[#This Row],[鍵盤按鍵]], " [",按鍵位置表[[#This Row],[方音符號]], "]")</f>
        <v>3 [˪]</v>
      </c>
      <c r="F55" s="77">
        <v>3</v>
      </c>
      <c r="G55" s="80">
        <v>3</v>
      </c>
      <c r="H55" s="82">
        <v>3</v>
      </c>
      <c r="I55" s="73" t="s">
        <v>433</v>
      </c>
      <c r="J55" s="96" t="str">
        <f t="shared" si="1"/>
        <v>https://alanjui.github.io/Blogger/assets/images/keys/key_3.png?ver=$H$1</v>
      </c>
      <c r="K55" s="73" t="e" vm="37">
        <f xml:space="preserve"> IFERROR( _xlfn.IMAGE(按鍵位置表[[#This Row],[Pict URL]]), "")</f>
        <v>#VALUE!</v>
      </c>
    </row>
    <row r="56" spans="2:15" ht="39">
      <c r="B56" s="91">
        <v>53</v>
      </c>
      <c r="C56" s="89" t="s">
        <v>274</v>
      </c>
      <c r="D56" s="205">
        <f>按鍵位置表[[#This Row],[鍵盤按鍵]]</f>
        <v>4</v>
      </c>
      <c r="E56" s="89" t="str">
        <f xml:space="preserve"> _xlfn.CONCAT(按鍵位置表[[#This Row],[鍵盤按鍵]], " [",按鍵位置表[[#This Row],[方音符號]], "]")</f>
        <v>4 [ˋ]</v>
      </c>
      <c r="F56" s="77">
        <v>2</v>
      </c>
      <c r="G56" s="80">
        <v>4</v>
      </c>
      <c r="H56" s="82">
        <v>4</v>
      </c>
      <c r="I56" s="73" t="s">
        <v>434</v>
      </c>
      <c r="J56" s="96" t="str">
        <f t="shared" si="1"/>
        <v>https://alanjui.github.io/Blogger/assets/images/keys/key_4.png?ver=$H$1</v>
      </c>
      <c r="K56" s="73" t="e" vm="38">
        <f xml:space="preserve"> IFERROR( _xlfn.IMAGE(按鍵位置表[[#This Row],[Pict URL]]), "")</f>
        <v>#VALUE!</v>
      </c>
    </row>
    <row r="57" spans="2:15" ht="39">
      <c r="B57" s="92">
        <v>54</v>
      </c>
      <c r="C57" s="89" t="s">
        <v>461</v>
      </c>
      <c r="D57" s="205">
        <f>按鍵位置表[[#This Row],[鍵盤按鍵]]</f>
        <v>6</v>
      </c>
      <c r="E57" s="89" t="str">
        <f xml:space="preserve"> _xlfn.CONCAT(按鍵位置表[[#This Row],[鍵盤按鍵]], " [",按鍵位置表[[#This Row],[方音符號]], "]")</f>
        <v>6 [ˊ]</v>
      </c>
      <c r="F57" s="77">
        <v>5</v>
      </c>
      <c r="G57" s="80">
        <v>6</v>
      </c>
      <c r="H57" s="82">
        <v>6</v>
      </c>
      <c r="I57" s="73" t="s">
        <v>435</v>
      </c>
      <c r="J57" s="96" t="str">
        <f t="shared" si="1"/>
        <v>https://alanjui.github.io/Blogger/assets/images/keys/key_6.png?ver=$H$1</v>
      </c>
      <c r="K57" s="73" t="e" vm="39">
        <f xml:space="preserve"> IFERROR( _xlfn.IMAGE(按鍵位置表[[#This Row],[Pict URL]]), "")</f>
        <v>#VALUE!</v>
      </c>
    </row>
    <row r="58" spans="2:15" ht="39">
      <c r="B58" s="91">
        <v>55</v>
      </c>
      <c r="C58" s="87" t="s">
        <v>322</v>
      </c>
      <c r="D58" s="205" t="str">
        <f>按鍵位置表[[#This Row],[鍵盤按鍵]]</f>
        <v>[</v>
      </c>
      <c r="E58" s="87" t="str">
        <f xml:space="preserve"> _xlfn.CONCAT(按鍵位置表[[#This Row],[鍵盤按鍵]], " [",按鍵位置表[[#This Row],[方音符號]], "]")</f>
        <v>[ [[]</v>
      </c>
      <c r="F58" s="77">
        <v>4</v>
      </c>
      <c r="G58" s="80" t="s">
        <v>21</v>
      </c>
      <c r="H58" s="82" t="s">
        <v>442</v>
      </c>
      <c r="I58" s="73" t="s">
        <v>437</v>
      </c>
      <c r="J58" s="96" t="str">
        <f t="shared" si="1"/>
        <v>https://alanjui.github.io/Blogger/assets/images/keys/key_lbracket.png?ver=$H$1</v>
      </c>
      <c r="K58" s="73" t="e" vm="40">
        <f xml:space="preserve"> IFERROR( _xlfn.IMAGE(按鍵位置表[[#This Row],[Pict URL]]), "")</f>
        <v>#VALUE!</v>
      </c>
    </row>
    <row r="59" spans="2:15" ht="39">
      <c r="B59" s="92">
        <v>56</v>
      </c>
      <c r="C59" s="78" t="s">
        <v>462</v>
      </c>
      <c r="D59" s="205" t="str">
        <f>按鍵位置表[[#This Row],[鍵盤按鍵]]</f>
        <v>]</v>
      </c>
      <c r="E59" s="78" t="str">
        <f xml:space="preserve"> _xlfn.CONCAT(按鍵位置表[[#This Row],[鍵盤按鍵]], " [",按鍵位置表[[#This Row],[方音符號]], "]")</f>
        <v>] [˙]</v>
      </c>
      <c r="F59" s="77">
        <v>8</v>
      </c>
      <c r="G59" s="80" t="s">
        <v>30</v>
      </c>
      <c r="H59" s="82" t="s">
        <v>443</v>
      </c>
      <c r="I59" s="73" t="s">
        <v>436</v>
      </c>
      <c r="J59" s="96" t="str">
        <f t="shared" si="1"/>
        <v>https://alanjui.github.io/Blogger/assets/images/keys/key_rbracket.png?ver=$H$1</v>
      </c>
      <c r="K59" s="73" t="e" vm="41">
        <f xml:space="preserve"> IFERROR( _xlfn.IMAGE(按鍵位置表[[#This Row],[Pict URL]]), "")</f>
        <v>#VALUE!</v>
      </c>
    </row>
    <row r="60" spans="2:15" ht="39">
      <c r="B60" s="91">
        <v>57</v>
      </c>
      <c r="C60" s="78" t="s">
        <v>342</v>
      </c>
      <c r="D60" s="205">
        <f>按鍵位置表[[#This Row],[鍵盤按鍵]]</f>
        <v>7</v>
      </c>
      <c r="E60" s="78" t="str">
        <f xml:space="preserve"> _xlfn.CONCAT(按鍵位置表[[#This Row],[鍵盤按鍵]], " [",按鍵位置表[[#This Row],[方音符號]], "]")</f>
        <v>7 [入]</v>
      </c>
      <c r="F60" s="77">
        <v>0</v>
      </c>
      <c r="G60" s="80">
        <v>7</v>
      </c>
      <c r="H60" s="82">
        <v>7</v>
      </c>
      <c r="J60" s="96" t="str">
        <f t="shared" si="1"/>
        <v>https://alanjui.github.io/Blogger/assets/images/keys/key_7.png?ver=$H$1</v>
      </c>
      <c r="K60" s="73" t="e" vm="42">
        <f xml:space="preserve"> IFERROR( _xlfn.IMAGE(按鍵位置表[[#This Row],[Pict URL]]), "")</f>
        <v>#VALUE!</v>
      </c>
    </row>
    <row r="61" spans="2:15" ht="39">
      <c r="B61" s="92">
        <v>58</v>
      </c>
      <c r="C61" s="87" t="s">
        <v>469</v>
      </c>
      <c r="D61" s="205" t="str">
        <f>按鍵位置表[[#This Row],[鍵盤按鍵]]</f>
        <v>=</v>
      </c>
      <c r="E61" s="87" t="str">
        <f xml:space="preserve"> _xlfn.CONCAT(按鍵位置表[[#This Row],[鍵盤按鍵]], " [",按鍵位置表[[#This Row],[方音符號]], "]")</f>
        <v>= [Ø]</v>
      </c>
      <c r="F61" s="77" t="s">
        <v>469</v>
      </c>
      <c r="G61" s="81" t="s">
        <v>458</v>
      </c>
      <c r="H61" s="86" t="s">
        <v>464</v>
      </c>
      <c r="J61" s="96" t="str">
        <f t="shared" si="1"/>
        <v>https://alanjui.github.io/Blogger/assets/images/keys/key_equal.png?ver=$H$1</v>
      </c>
      <c r="K61" s="73" t="e" vm="43">
        <f xml:space="preserve"> IFERROR( _xlfn.IMAGE(按鍵位置表[[#This Row],[Pict URL]]), "")</f>
        <v>#VALUE!</v>
      </c>
    </row>
    <row r="62" spans="2:15" ht="39">
      <c r="B62" s="91">
        <v>59</v>
      </c>
      <c r="C62" s="78" t="s">
        <v>226</v>
      </c>
      <c r="D62" s="205" t="str">
        <f>按鍵位置表[[#This Row],[鍵盤按鍵]]</f>
        <v>-</v>
      </c>
      <c r="E62" s="78" t="str">
        <f xml:space="preserve"> _xlfn.CONCAT(按鍵位置表[[#This Row],[鍵盤按鍵]], " [",按鍵位置表[[#This Row],[方音符號]], "]")</f>
        <v>- [ㄥ]</v>
      </c>
      <c r="F62" s="94" t="s">
        <v>468</v>
      </c>
      <c r="G62" s="81" t="s">
        <v>465</v>
      </c>
      <c r="H62" s="86" t="s">
        <v>466</v>
      </c>
      <c r="I62" s="95" t="s">
        <v>468</v>
      </c>
      <c r="J62" s="97" t="str">
        <f t="shared" si="1"/>
        <v>https://alanjui.github.io/Blogger/assets/images/keys/key_minus.png?ver=$H$1</v>
      </c>
      <c r="K62" s="73" t="e" vm="44">
        <f xml:space="preserve"> IFERROR( _xlfn.IMAGE(按鍵位置表[[#This Row],[Pict URL]]), "")</f>
        <v>#VALUE!</v>
      </c>
      <c r="N62" t="str">
        <f xml:space="preserve"> _xlfn.CONCAT("a",按鍵位置表[[#This Row],[Note]])</f>
        <v>aⁿ</v>
      </c>
    </row>
    <row r="63" spans="2:15" ht="39">
      <c r="B63" s="92">
        <v>60</v>
      </c>
      <c r="C63" s="78" t="str">
        <f xml:space="preserve"> _xlfn.UNICHAR(HEX2DEC(RIGHT("U+207F",4)))</f>
        <v>ⁿ</v>
      </c>
      <c r="D63" s="205" t="str">
        <f>按鍵位置表[[#This Row],[鍵盤按鍵]]</f>
        <v>-</v>
      </c>
      <c r="E63" s="78" t="str">
        <f xml:space="preserve"> _xlfn.CONCAT(按鍵位置表[[#This Row],[鍵盤按鍵]], " [",按鍵位置表[[#This Row],[方音符號]], "]")</f>
        <v>- [ⁿ]</v>
      </c>
      <c r="F63" s="94" t="s">
        <v>467</v>
      </c>
      <c r="G63" s="81" t="s">
        <v>465</v>
      </c>
      <c r="H63" s="82" t="s">
        <v>466</v>
      </c>
      <c r="J63" s="96" t="str">
        <f t="shared" si="1"/>
        <v>https://alanjui.github.io/Blogger/assets/images/keys/key_minus.png?ver=$H$1</v>
      </c>
      <c r="K63" s="73" t="e" vm="44">
        <f xml:space="preserve"> IFERROR( _xlfn.IMAGE(按鍵位置表[[#This Row],[Pict URL]]), "")</f>
        <v>#VALUE!</v>
      </c>
    </row>
  </sheetData>
  <sortState xmlns:xlrd2="http://schemas.microsoft.com/office/spreadsheetml/2017/richdata2" ref="B3:H63">
    <sortCondition ref="G36:G63"/>
  </sortState>
  <phoneticPr fontId="1" type="noConversion"/>
  <hyperlinks>
    <hyperlink ref="C1" r:id="rId1" xr:uid="{72BAB515-8CC2-4F3E-B0D4-7B6AE4598EF7}"/>
  </hyperlinks>
  <pageMargins left="0.7" right="0.7" top="0.75" bottom="0.75" header="0.3" footer="0.3"/>
  <pageSetup paperSize="9" orientation="portrait" horizontalDpi="200" verticalDpi="2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366A-6021-46D6-9F21-C57524288254}">
  <dimension ref="B1:U1997"/>
  <sheetViews>
    <sheetView showGridLines="0" topLeftCell="C1" zoomScale="90" zoomScaleNormal="90" workbookViewId="0">
      <selection activeCell="E5" sqref="E5:M6"/>
    </sheetView>
  </sheetViews>
  <sheetFormatPr defaultRowHeight="114" outlineLevelCol="1"/>
  <cols>
    <col min="1" max="1" width="2.75" style="1" customWidth="1"/>
    <col min="2" max="2" width="15.875" style="1" customWidth="1"/>
    <col min="3" max="3" width="17" style="64" customWidth="1"/>
    <col min="4" max="4" width="20" style="1" bestFit="1" customWidth="1"/>
    <col min="5" max="11" width="20" style="1" customWidth="1" outlineLevel="1"/>
    <col min="12" max="13" width="10.625" style="1" customWidth="1" outlineLevel="1"/>
    <col min="14" max="21" width="10.625" style="1" customWidth="1"/>
    <col min="22" max="16384" width="9" style="1"/>
  </cols>
  <sheetData>
    <row r="1" spans="2:21" s="71" customFormat="1" ht="30">
      <c r="B1" s="71" t="s">
        <v>283</v>
      </c>
      <c r="C1" s="72" t="s">
        <v>324</v>
      </c>
      <c r="G1" s="71" t="s">
        <v>469</v>
      </c>
      <c r="H1" s="71" t="s">
        <v>1022</v>
      </c>
      <c r="I1" s="71" t="s">
        <v>1023</v>
      </c>
    </row>
    <row r="2" spans="2:21" ht="11.25" customHeight="1">
      <c r="C2" s="63"/>
    </row>
    <row r="3" spans="2:21" ht="39">
      <c r="B3" s="210" t="s">
        <v>4</v>
      </c>
      <c r="C3" s="210" t="s">
        <v>285</v>
      </c>
      <c r="D3" s="209" t="s">
        <v>319</v>
      </c>
      <c r="E3" s="210" t="s">
        <v>1021</v>
      </c>
      <c r="F3" s="210" t="s">
        <v>283</v>
      </c>
      <c r="G3" s="210" t="s">
        <v>1005</v>
      </c>
      <c r="H3" s="210" t="s">
        <v>1016</v>
      </c>
      <c r="I3" s="210" t="s">
        <v>8</v>
      </c>
      <c r="J3" s="210" t="s">
        <v>484</v>
      </c>
      <c r="K3" s="209" t="s">
        <v>1013</v>
      </c>
      <c r="L3" s="210" t="s">
        <v>1014</v>
      </c>
      <c r="M3" s="209" t="s">
        <v>1015</v>
      </c>
      <c r="N3" s="210" t="s">
        <v>34</v>
      </c>
      <c r="O3" s="210"/>
      <c r="P3" s="210"/>
      <c r="Q3" s="210"/>
      <c r="R3" s="210"/>
      <c r="S3" s="210"/>
      <c r="T3" s="210"/>
      <c r="U3" s="210"/>
    </row>
    <row r="4" spans="2:21" s="2" customFormat="1" ht="30"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09"/>
      <c r="N4" s="65">
        <v>1</v>
      </c>
      <c r="O4" s="65">
        <v>2</v>
      </c>
      <c r="P4" s="65">
        <v>3</v>
      </c>
      <c r="Q4" s="65">
        <v>4</v>
      </c>
      <c r="R4" s="65">
        <v>5</v>
      </c>
      <c r="S4" s="65">
        <v>6</v>
      </c>
      <c r="T4" s="65">
        <v>7</v>
      </c>
      <c r="U4" s="65">
        <v>8</v>
      </c>
    </row>
    <row r="5" spans="2:21" ht="77.25">
      <c r="B5" s="201" t="s">
        <v>120</v>
      </c>
      <c r="C5" s="66"/>
      <c r="D5" s="66" t="str">
        <f xml:space="preserve"> IF(LEFT($E5)="Ø",SUBSTITUTE($E5, "Ø", ""), $E5)</f>
        <v/>
      </c>
      <c r="E5" s="200" t="str">
        <f t="shared" ref="E5:E45" si="0" xml:space="preserve"> IF($C5="","", _xlfn.CONCAT($F5, $J5, $G5))</f>
        <v/>
      </c>
      <c r="F5" s="200" t="str">
        <f xml:space="preserve"> IFERROR( _xlfn.XLOOKUP(RIGHT($C5), 十五音聲母表[十八音],十五音聲母表[台羅拼音]), "" )</f>
        <v/>
      </c>
      <c r="G5" s="200" t="str">
        <f xml:space="preserve"> IF($C5="", "", _xlfn.XLOOKUP(MID(C5,2,1), 音調表[八音調號], 音調表[台羅調號]) )</f>
        <v/>
      </c>
      <c r="H5" s="200" t="str">
        <f xml:space="preserve"> IF($C5="", "", _xlfn.XLOOKUP(MID($C5,2,1), 音調表[八音調號], 音調表[羅馬拼音聲調按鍵]) )</f>
        <v/>
      </c>
      <c r="I5" s="200" t="str">
        <f xml:space="preserve"> IF($C5="", "",  IF(OR($G5=4,$G5=8), _xlfn.CONCAT(LEFT($C5),"（促）"), _xlfn.CONCAT(LEFT($C5),"（舒）")))</f>
        <v/>
      </c>
      <c r="J5" s="200" t="str">
        <f xml:space="preserve"> IF($C5="", "", _xlfn.XLOOKUP($I5, 十五音韻母表[十五音],十五音韻母表[台羅拼音]) )</f>
        <v/>
      </c>
      <c r="K5" s="69" t="str">
        <f xml:space="preserve"> IF($C5="","",_xlfn.CONCAT(J5,H5,F5))</f>
        <v/>
      </c>
      <c r="L5" s="70" t="str">
        <f xml:space="preserve"> IF($C5="", "", LEN($D5))</f>
        <v/>
      </c>
      <c r="M5" s="70" t="str">
        <f t="shared" ref="M5:M45" si="1" xml:space="preserve"> IF($C5="", "", LEN($J5)+1)</f>
        <v/>
      </c>
      <c r="N5" s="199" t="str">
        <f t="shared" ref="N5:U14" si="2" xml:space="preserve"> IF($M5="","", IF(MID($K5,N$4,1)="Ø", 零聲母, MID($K5,N$4,1)))</f>
        <v/>
      </c>
      <c r="O5" s="199" t="str">
        <f t="shared" si="2"/>
        <v/>
      </c>
      <c r="P5" s="199" t="str">
        <f t="shared" si="2"/>
        <v/>
      </c>
      <c r="Q5" s="199" t="str">
        <f t="shared" si="2"/>
        <v/>
      </c>
      <c r="R5" s="199" t="str">
        <f t="shared" si="2"/>
        <v/>
      </c>
      <c r="S5" s="199" t="str">
        <f t="shared" si="2"/>
        <v/>
      </c>
      <c r="T5" s="199" t="str">
        <f t="shared" si="2"/>
        <v/>
      </c>
      <c r="U5" s="199" t="str">
        <f t="shared" si="2"/>
        <v/>
      </c>
    </row>
    <row r="6" spans="2:21" ht="77.25">
      <c r="B6" s="201" t="s">
        <v>121</v>
      </c>
      <c r="C6" s="67" t="s">
        <v>286</v>
      </c>
      <c r="D6" s="66" t="str">
        <f xml:space="preserve"> IF(LEFT($E6)="Ø",SUBSTITUTE($E6, "Ø", ""), $E6)</f>
        <v>liang5</v>
      </c>
      <c r="E6" s="200" t="str">
        <f t="shared" si="0"/>
        <v>liang5</v>
      </c>
      <c r="F6" s="200" t="str">
        <f xml:space="preserve"> IFERROR( _xlfn.XLOOKUP(RIGHT($C6), 十五音聲母表[十八音],十五音聲母表[台羅拼音]), "" )</f>
        <v>l</v>
      </c>
      <c r="G6" s="200">
        <f xml:space="preserve"> IF($C6="", "", _xlfn.XLOOKUP(MID(C6,2,1), 音調表[八音調號], 音調表[台羅調號]) )</f>
        <v>5</v>
      </c>
      <c r="H6" s="200" t="str">
        <f xml:space="preserve"> IF($C6="", "", _xlfn.XLOOKUP(MID($C6,2,1), 音調表[八音調號], 音調表[羅馬拼音聲調按鍵]) )</f>
        <v>/</v>
      </c>
      <c r="I6" s="200" t="str">
        <f xml:space="preserve"> IF($C6="", "",  IF(OR($G6=4,$G6=8), _xlfn.CONCAT(LEFT($C6),"（促）"), _xlfn.CONCAT(LEFT($C6),"（舒）")))</f>
        <v>姜（舒）</v>
      </c>
      <c r="J6" s="200" t="str">
        <f xml:space="preserve"> IF($C6="", "", _xlfn.XLOOKUP($I6, 十五音韻母表[十五音],十五音韻母表[台羅拼音]) )</f>
        <v>iang</v>
      </c>
      <c r="K6" s="69" t="str">
        <f xml:space="preserve"> IF($C6="","",_xlfn.CONCAT(J6,H6,F6))</f>
        <v>iang/l</v>
      </c>
      <c r="L6" s="70">
        <f xml:space="preserve"> IF($C6="", "", LEN($D6))</f>
        <v>6</v>
      </c>
      <c r="M6" s="70">
        <f t="shared" si="1"/>
        <v>5</v>
      </c>
      <c r="N6" s="199" t="str">
        <f t="shared" si="2"/>
        <v>i</v>
      </c>
      <c r="O6" s="199" t="str">
        <f t="shared" si="2"/>
        <v>a</v>
      </c>
      <c r="P6" s="199" t="str">
        <f t="shared" si="2"/>
        <v>n</v>
      </c>
      <c r="Q6" s="199" t="str">
        <f t="shared" si="2"/>
        <v>g</v>
      </c>
      <c r="R6" s="199" t="str">
        <f t="shared" si="2"/>
        <v>/</v>
      </c>
      <c r="S6" s="199" t="str">
        <f t="shared" si="2"/>
        <v>l</v>
      </c>
      <c r="T6" s="199" t="str">
        <f t="shared" si="2"/>
        <v/>
      </c>
      <c r="U6" s="199" t="str">
        <f t="shared" si="2"/>
        <v/>
      </c>
    </row>
    <row r="7" spans="2:21" ht="77.25">
      <c r="B7" s="201" t="s">
        <v>1</v>
      </c>
      <c r="C7" s="68" t="s">
        <v>287</v>
      </c>
      <c r="D7" s="66" t="str">
        <f t="shared" ref="D7:D45" si="3" xml:space="preserve"> IF(LEFT($E7)="Ø",SUBSTITUTE($E7, "Ø", ""), $E7)</f>
        <v>tsiu1</v>
      </c>
      <c r="E7" s="200" t="str">
        <f t="shared" si="0"/>
        <v>tsiu1</v>
      </c>
      <c r="F7" s="200" t="str">
        <f xml:space="preserve"> IFERROR( _xlfn.XLOOKUP(RIGHT($C7), 十五音聲母表[十八音],十五音聲母表[台羅拼音]), "" )</f>
        <v>ts</v>
      </c>
      <c r="G7" s="200">
        <f xml:space="preserve"> IF($C7="", "", _xlfn.XLOOKUP(MID(C7,2,1), 音調表[八音調號], 音調表[台羅調號]) )</f>
        <v>1</v>
      </c>
      <c r="H7" s="200" t="str">
        <f xml:space="preserve"> IF($C7="", "", _xlfn.XLOOKUP(MID($C7,2,1), 音調表[八音調號], 音調表[羅馬拼音聲調按鍵]) )</f>
        <v>;</v>
      </c>
      <c r="I7" s="200" t="str">
        <f xml:space="preserve"> IF($C7="", "",  IF(OR($G7=4,$G7=8), _xlfn.CONCAT(LEFT($C7),"（促）"), _xlfn.CONCAT(LEFT($C7),"（舒）")))</f>
        <v>丩（舒）</v>
      </c>
      <c r="J7" s="200" t="str">
        <f xml:space="preserve"> IF($C7="", "", _xlfn.XLOOKUP($I7, 十五音韻母表[十五音],十五音韻母表[台羅拼音]) )</f>
        <v>iu</v>
      </c>
      <c r="K7" s="69" t="str">
        <f t="shared" ref="K7:K45" si="4" xml:space="preserve"> IF($C7="","",_xlfn.CONCAT(J7,H7,F7))</f>
        <v>iu;ts</v>
      </c>
      <c r="L7" s="70">
        <f t="shared" ref="L7:L45" si="5" xml:space="preserve"> IF($C7="", "", LEN($D7))</f>
        <v>5</v>
      </c>
      <c r="M7" s="70">
        <f t="shared" si="1"/>
        <v>3</v>
      </c>
      <c r="N7" s="199" t="str">
        <f t="shared" si="2"/>
        <v>i</v>
      </c>
      <c r="O7" s="199" t="str">
        <f t="shared" si="2"/>
        <v>u</v>
      </c>
      <c r="P7" s="199" t="str">
        <f t="shared" si="2"/>
        <v>;</v>
      </c>
      <c r="Q7" s="199" t="str">
        <f t="shared" si="2"/>
        <v>t</v>
      </c>
      <c r="R7" s="199" t="str">
        <f t="shared" si="2"/>
        <v>s</v>
      </c>
      <c r="S7" s="199" t="str">
        <f t="shared" si="2"/>
        <v/>
      </c>
      <c r="T7" s="199" t="str">
        <f t="shared" si="2"/>
        <v/>
      </c>
      <c r="U7" s="199" t="str">
        <f t="shared" si="2"/>
        <v/>
      </c>
    </row>
    <row r="8" spans="2:21" ht="77.25">
      <c r="B8" s="201" t="s">
        <v>2</v>
      </c>
      <c r="C8" s="68" t="s">
        <v>288</v>
      </c>
      <c r="D8" s="66" t="str">
        <f t="shared" si="3"/>
        <v>su5</v>
      </c>
      <c r="E8" s="200" t="str">
        <f t="shared" si="0"/>
        <v>su5</v>
      </c>
      <c r="F8" s="200" t="str">
        <f xml:space="preserve"> IFERROR( _xlfn.XLOOKUP(RIGHT($C8), 十五音聲母表[十八音],十五音聲母表[台羅拼音]), "" )</f>
        <v>s</v>
      </c>
      <c r="G8" s="200">
        <f xml:space="preserve"> IF($C8="", "", _xlfn.XLOOKUP(MID(C8,2,1), 音調表[八音調號], 音調表[台羅調號]) )</f>
        <v>5</v>
      </c>
      <c r="H8" s="200" t="str">
        <f xml:space="preserve"> IF($C8="", "", _xlfn.XLOOKUP(MID($C8,2,1), 音調表[八音調號], 音調表[羅馬拼音聲調按鍵]) )</f>
        <v>/</v>
      </c>
      <c r="I8" s="200" t="str">
        <f t="shared" ref="I8:I45" si="6" xml:space="preserve"> IF($C8="", "",  IF(OR($G8=4,$G8=8), _xlfn.CONCAT(LEFT($C8),"（促）"), _xlfn.CONCAT(LEFT($C8),"（舒）")))</f>
        <v>艍（舒）</v>
      </c>
      <c r="J8" s="200" t="str">
        <f xml:space="preserve"> IF($C8="", "", _xlfn.XLOOKUP($I8, 十五音韻母表[十五音],十五音韻母表[台羅拼音]) )</f>
        <v>u</v>
      </c>
      <c r="K8" s="69" t="str">
        <f t="shared" si="4"/>
        <v>u/s</v>
      </c>
      <c r="L8" s="70">
        <f t="shared" si="5"/>
        <v>3</v>
      </c>
      <c r="M8" s="70">
        <f t="shared" si="1"/>
        <v>2</v>
      </c>
      <c r="N8" s="199" t="str">
        <f t="shared" si="2"/>
        <v>u</v>
      </c>
      <c r="O8" s="199" t="str">
        <f t="shared" si="2"/>
        <v>/</v>
      </c>
      <c r="P8" s="199" t="str">
        <f t="shared" si="2"/>
        <v>s</v>
      </c>
      <c r="Q8" s="199" t="str">
        <f t="shared" si="2"/>
        <v/>
      </c>
      <c r="R8" s="199" t="str">
        <f t="shared" si="2"/>
        <v/>
      </c>
      <c r="S8" s="199" t="str">
        <f t="shared" si="2"/>
        <v/>
      </c>
      <c r="T8" s="199" t="str">
        <f t="shared" si="2"/>
        <v/>
      </c>
      <c r="U8" s="199" t="str">
        <f t="shared" si="2"/>
        <v/>
      </c>
    </row>
    <row r="9" spans="2:21" ht="77.25">
      <c r="B9" s="201" t="s">
        <v>122</v>
      </c>
      <c r="C9" s="67"/>
      <c r="D9" s="66" t="str">
        <f t="shared" si="3"/>
        <v/>
      </c>
      <c r="E9" s="200" t="str">
        <f t="shared" si="0"/>
        <v/>
      </c>
      <c r="F9" s="200" t="str">
        <f xml:space="preserve"> IFERROR( _xlfn.XLOOKUP(RIGHT($C9), 十五音聲母表[十八音],十五音聲母表[台羅拼音]), "" )</f>
        <v/>
      </c>
      <c r="G9" s="200" t="str">
        <f xml:space="preserve"> IF($C9="", "", _xlfn.XLOOKUP(MID(C9,2,1), 音調表[八音調號], 音調表[台羅調號]) )</f>
        <v/>
      </c>
      <c r="H9" s="200" t="str">
        <f xml:space="preserve"> IF($C9="", "", _xlfn.XLOOKUP(MID($C9,2,1), 音調表[八音調號], 音調表[羅馬拼音聲調按鍵]) )</f>
        <v/>
      </c>
      <c r="I9" s="200" t="str">
        <f t="shared" si="6"/>
        <v/>
      </c>
      <c r="J9" s="200" t="str">
        <f xml:space="preserve"> IF($C9="", "", _xlfn.XLOOKUP($I9, 十五音韻母表[十五音],十五音韻母表[台羅拼音]) )</f>
        <v/>
      </c>
      <c r="K9" s="69" t="str">
        <f t="shared" si="4"/>
        <v/>
      </c>
      <c r="L9" s="70" t="str">
        <f t="shared" si="5"/>
        <v/>
      </c>
      <c r="M9" s="70" t="str">
        <f t="shared" si="1"/>
        <v/>
      </c>
      <c r="N9" s="199" t="str">
        <f t="shared" si="2"/>
        <v/>
      </c>
      <c r="O9" s="199" t="str">
        <f t="shared" si="2"/>
        <v/>
      </c>
      <c r="P9" s="199" t="str">
        <f t="shared" si="2"/>
        <v/>
      </c>
      <c r="Q9" s="199" t="str">
        <f t="shared" si="2"/>
        <v/>
      </c>
      <c r="R9" s="199" t="str">
        <f t="shared" si="2"/>
        <v/>
      </c>
      <c r="S9" s="199" t="str">
        <f t="shared" si="2"/>
        <v/>
      </c>
      <c r="T9" s="199" t="str">
        <f t="shared" si="2"/>
        <v/>
      </c>
      <c r="U9" s="199" t="str">
        <f t="shared" si="2"/>
        <v/>
      </c>
    </row>
    <row r="10" spans="2:21" ht="77.25">
      <c r="B10" s="201" t="s">
        <v>123</v>
      </c>
      <c r="C10" s="67" t="s">
        <v>289</v>
      </c>
      <c r="D10" s="66" t="str">
        <f t="shared" si="3"/>
        <v>ong5</v>
      </c>
      <c r="E10" s="200" t="str">
        <f t="shared" si="0"/>
        <v>Øong5</v>
      </c>
      <c r="F10" s="200" t="str">
        <f xml:space="preserve"> IFERROR( _xlfn.XLOOKUP(RIGHT($C10), 十五音聲母表[十八音],十五音聲母表[台羅拼音]), "" )</f>
        <v>Ø</v>
      </c>
      <c r="G10" s="200">
        <f xml:space="preserve"> IF($C10="", "", _xlfn.XLOOKUP(MID(C10,2,1), 音調表[八音調號], 音調表[台羅調號]) )</f>
        <v>5</v>
      </c>
      <c r="H10" s="200" t="str">
        <f xml:space="preserve"> IF($C10="", "", _xlfn.XLOOKUP(MID($C10,2,1), 音調表[八音調號], 音調表[羅馬拼音聲調按鍵]) )</f>
        <v>/</v>
      </c>
      <c r="I10" s="200" t="str">
        <f t="shared" si="6"/>
        <v>公（舒）</v>
      </c>
      <c r="J10" s="200" t="str">
        <f xml:space="preserve"> IF($C10="", "", _xlfn.XLOOKUP($I10, 十五音韻母表[十五音],十五音韻母表[台羅拼音]) )</f>
        <v>ong</v>
      </c>
      <c r="K10" s="69" t="str">
        <f t="shared" si="4"/>
        <v>ong/Ø</v>
      </c>
      <c r="L10" s="70">
        <f t="shared" si="5"/>
        <v>4</v>
      </c>
      <c r="M10" s="70">
        <f t="shared" si="1"/>
        <v>4</v>
      </c>
      <c r="N10" s="199" t="str">
        <f t="shared" si="2"/>
        <v>o</v>
      </c>
      <c r="O10" s="199" t="str">
        <f t="shared" si="2"/>
        <v>n</v>
      </c>
      <c r="P10" s="199" t="str">
        <f t="shared" si="2"/>
        <v>g</v>
      </c>
      <c r="Q10" s="199" t="str">
        <f t="shared" si="2"/>
        <v>/</v>
      </c>
      <c r="R10" s="199" t="str">
        <f t="shared" si="2"/>
        <v>q</v>
      </c>
      <c r="S10" s="199" t="str">
        <f t="shared" si="2"/>
        <v/>
      </c>
      <c r="T10" s="199" t="str">
        <f t="shared" si="2"/>
        <v/>
      </c>
      <c r="U10" s="199" t="str">
        <f t="shared" si="2"/>
        <v/>
      </c>
    </row>
    <row r="11" spans="2:21" ht="77.25">
      <c r="B11" s="201" t="s">
        <v>124</v>
      </c>
      <c r="C11" s="67" t="s">
        <v>290</v>
      </c>
      <c r="D11" s="66" t="str">
        <f t="shared" si="3"/>
        <v>tsi1</v>
      </c>
      <c r="E11" s="200" t="str">
        <f t="shared" si="0"/>
        <v>tsi1</v>
      </c>
      <c r="F11" s="200" t="str">
        <f xml:space="preserve"> IFERROR( _xlfn.XLOOKUP(RIGHT($C11), 十五音聲母表[十八音],十五音聲母表[台羅拼音]), "" )</f>
        <v>ts</v>
      </c>
      <c r="G11" s="200">
        <f xml:space="preserve"> IF($C11="", "", _xlfn.XLOOKUP(MID(C11,2,1), 音調表[八音調號], 音調表[台羅調號]) )</f>
        <v>1</v>
      </c>
      <c r="H11" s="200" t="str">
        <f xml:space="preserve"> IF($C11="", "", _xlfn.XLOOKUP(MID($C11,2,1), 音調表[八音調號], 音調表[羅馬拼音聲調按鍵]) )</f>
        <v>;</v>
      </c>
      <c r="I11" s="200" t="str">
        <f t="shared" si="6"/>
        <v>居（舒）</v>
      </c>
      <c r="J11" s="200" t="str">
        <f xml:space="preserve"> IF($C11="", "", _xlfn.XLOOKUP($I11, 十五音韻母表[十五音],十五音韻母表[台羅拼音]) )</f>
        <v>i</v>
      </c>
      <c r="K11" s="69" t="str">
        <f t="shared" si="4"/>
        <v>i;ts</v>
      </c>
      <c r="L11" s="70">
        <f t="shared" si="5"/>
        <v>4</v>
      </c>
      <c r="M11" s="70">
        <f t="shared" si="1"/>
        <v>2</v>
      </c>
      <c r="N11" s="199" t="str">
        <f t="shared" si="2"/>
        <v>i</v>
      </c>
      <c r="O11" s="199" t="str">
        <f t="shared" si="2"/>
        <v>;</v>
      </c>
      <c r="P11" s="199" t="str">
        <f t="shared" si="2"/>
        <v>t</v>
      </c>
      <c r="Q11" s="199" t="str">
        <f t="shared" si="2"/>
        <v>s</v>
      </c>
      <c r="R11" s="199" t="str">
        <f t="shared" si="2"/>
        <v/>
      </c>
      <c r="S11" s="199" t="str">
        <f t="shared" si="2"/>
        <v/>
      </c>
      <c r="T11" s="199" t="str">
        <f t="shared" si="2"/>
        <v/>
      </c>
      <c r="U11" s="199" t="str">
        <f t="shared" si="2"/>
        <v/>
      </c>
    </row>
    <row r="12" spans="2:21" ht="77.25">
      <c r="B12" s="201" t="s">
        <v>125</v>
      </c>
      <c r="C12" s="67" t="s">
        <v>291</v>
      </c>
      <c r="D12" s="66" t="str">
        <f t="shared" si="3"/>
        <v>huan3</v>
      </c>
      <c r="E12" s="200" t="str">
        <f t="shared" si="0"/>
        <v>huan3</v>
      </c>
      <c r="F12" s="200" t="str">
        <f xml:space="preserve"> IFERROR( _xlfn.XLOOKUP(RIGHT($C12), 十五音聲母表[十八音],十五音聲母表[台羅拼音]), "" )</f>
        <v>h</v>
      </c>
      <c r="G12" s="200">
        <f xml:space="preserve"> IF($C12="", "", _xlfn.XLOOKUP(MID(C12,2,1), 音調表[八音調號], 音調表[台羅調號]) )</f>
        <v>3</v>
      </c>
      <c r="H12" s="200" t="str">
        <f xml:space="preserve"> IF($C12="", "", _xlfn.XLOOKUP(MID($C12,2,1), 音調表[八音調號], 音調表[羅馬拼音聲調按鍵]) )</f>
        <v>_</v>
      </c>
      <c r="I12" s="200" t="str">
        <f t="shared" si="6"/>
        <v>觀（舒）</v>
      </c>
      <c r="J12" s="200" t="str">
        <f xml:space="preserve"> IF($C12="", "", _xlfn.XLOOKUP($I12, 十五音韻母表[十五音],十五音韻母表[台羅拼音]) )</f>
        <v>uan</v>
      </c>
      <c r="K12" s="69" t="str">
        <f t="shared" si="4"/>
        <v>uan_h</v>
      </c>
      <c r="L12" s="70">
        <f t="shared" si="5"/>
        <v>5</v>
      </c>
      <c r="M12" s="70">
        <f t="shared" si="1"/>
        <v>4</v>
      </c>
      <c r="N12" s="199" t="str">
        <f t="shared" si="2"/>
        <v>u</v>
      </c>
      <c r="O12" s="199" t="str">
        <f t="shared" si="2"/>
        <v>a</v>
      </c>
      <c r="P12" s="199" t="str">
        <f t="shared" si="2"/>
        <v>n</v>
      </c>
      <c r="Q12" s="199" t="str">
        <f t="shared" si="2"/>
        <v>_</v>
      </c>
      <c r="R12" s="199" t="str">
        <f t="shared" si="2"/>
        <v>h</v>
      </c>
      <c r="S12" s="199" t="str">
        <f t="shared" si="2"/>
        <v/>
      </c>
      <c r="T12" s="199" t="str">
        <f t="shared" si="2"/>
        <v/>
      </c>
      <c r="U12" s="199" t="str">
        <f t="shared" si="2"/>
        <v/>
      </c>
    </row>
    <row r="13" spans="2:21" ht="77.25">
      <c r="B13" s="201"/>
      <c r="C13" s="67"/>
      <c r="D13" s="66" t="str">
        <f t="shared" si="3"/>
        <v/>
      </c>
      <c r="E13" s="200" t="str">
        <f t="shared" si="0"/>
        <v/>
      </c>
      <c r="F13" s="200" t="str">
        <f xml:space="preserve"> IFERROR( _xlfn.XLOOKUP(RIGHT($C13), 十五音聲母表[十八音],十五音聲母表[台羅拼音]), "" )</f>
        <v/>
      </c>
      <c r="G13" s="200" t="str">
        <f xml:space="preserve"> IF($C13="", "", _xlfn.XLOOKUP(MID(C13,2,1), 音調表[八音調號], 音調表[台羅調號]) )</f>
        <v/>
      </c>
      <c r="H13" s="200" t="str">
        <f xml:space="preserve"> IF($C13="", "", _xlfn.XLOOKUP(MID($C13,2,1), 音調表[八音調號], 音調表[羅馬拼音聲調按鍵]) )</f>
        <v/>
      </c>
      <c r="I13" s="200" t="str">
        <f t="shared" si="6"/>
        <v/>
      </c>
      <c r="J13" s="200" t="str">
        <f xml:space="preserve"> IF($C13="", "", _xlfn.XLOOKUP($I13, 十五音韻母表[十五音],十五音韻母表[台羅拼音]) )</f>
        <v/>
      </c>
      <c r="K13" s="69" t="str">
        <f t="shared" si="4"/>
        <v/>
      </c>
      <c r="L13" s="70" t="str">
        <f t="shared" si="5"/>
        <v/>
      </c>
      <c r="M13" s="70" t="str">
        <f t="shared" si="1"/>
        <v/>
      </c>
      <c r="N13" s="199" t="str">
        <f t="shared" si="2"/>
        <v/>
      </c>
      <c r="O13" s="199" t="str">
        <f t="shared" si="2"/>
        <v/>
      </c>
      <c r="P13" s="199" t="str">
        <f t="shared" si="2"/>
        <v/>
      </c>
      <c r="Q13" s="199" t="str">
        <f t="shared" si="2"/>
        <v/>
      </c>
      <c r="R13" s="199" t="str">
        <f t="shared" si="2"/>
        <v/>
      </c>
      <c r="S13" s="199" t="str">
        <f t="shared" si="2"/>
        <v/>
      </c>
      <c r="T13" s="199" t="str">
        <f t="shared" si="2"/>
        <v/>
      </c>
      <c r="U13" s="199" t="str">
        <f t="shared" si="2"/>
        <v/>
      </c>
    </row>
    <row r="14" spans="2:21" ht="77.25">
      <c r="B14" s="201" t="s">
        <v>132</v>
      </c>
      <c r="C14" s="67" t="s">
        <v>292</v>
      </c>
      <c r="D14" s="66" t="str">
        <f t="shared" si="3"/>
        <v>hong5</v>
      </c>
      <c r="E14" s="200" t="str">
        <f t="shared" si="0"/>
        <v>hong5</v>
      </c>
      <c r="F14" s="200" t="str">
        <f xml:space="preserve"> IFERROR( _xlfn.XLOOKUP(RIGHT($C14), 十五音聲母表[十八音],十五音聲母表[台羅拼音]), "" )</f>
        <v>h</v>
      </c>
      <c r="G14" s="200">
        <f xml:space="preserve"> IF($C14="", "", _xlfn.XLOOKUP(MID(C14,2,1), 音調表[八音調號], 音調表[台羅調號]) )</f>
        <v>5</v>
      </c>
      <c r="H14" s="200" t="str">
        <f xml:space="preserve"> IF($C14="", "", _xlfn.XLOOKUP(MID($C14,2,1), 音調表[八音調號], 音調表[羅馬拼音聲調按鍵]) )</f>
        <v>/</v>
      </c>
      <c r="I14" s="200" t="str">
        <f t="shared" si="6"/>
        <v>公（舒）</v>
      </c>
      <c r="J14" s="200" t="str">
        <f xml:space="preserve"> IF($C14="", "", _xlfn.XLOOKUP($I14, 十五音韻母表[十五音],十五音韻母表[台羅拼音]) )</f>
        <v>ong</v>
      </c>
      <c r="K14" s="69" t="str">
        <f t="shared" si="4"/>
        <v>ong/h</v>
      </c>
      <c r="L14" s="70">
        <f t="shared" si="5"/>
        <v>5</v>
      </c>
      <c r="M14" s="70">
        <f t="shared" si="1"/>
        <v>4</v>
      </c>
      <c r="N14" s="199" t="str">
        <f t="shared" si="2"/>
        <v>o</v>
      </c>
      <c r="O14" s="199" t="str">
        <f t="shared" si="2"/>
        <v>n</v>
      </c>
      <c r="P14" s="199" t="str">
        <f t="shared" si="2"/>
        <v>g</v>
      </c>
      <c r="Q14" s="199" t="str">
        <f t="shared" si="2"/>
        <v>/</v>
      </c>
      <c r="R14" s="199" t="str">
        <f t="shared" si="2"/>
        <v>h</v>
      </c>
      <c r="S14" s="199" t="str">
        <f t="shared" si="2"/>
        <v/>
      </c>
      <c r="T14" s="199" t="str">
        <f t="shared" si="2"/>
        <v/>
      </c>
      <c r="U14" s="199" t="str">
        <f t="shared" si="2"/>
        <v/>
      </c>
    </row>
    <row r="15" spans="2:21" ht="77.25">
      <c r="B15" s="201" t="s">
        <v>133</v>
      </c>
      <c r="C15" s="67" t="s">
        <v>293</v>
      </c>
      <c r="D15" s="66" t="str">
        <f t="shared" si="3"/>
        <v>ho5</v>
      </c>
      <c r="E15" s="200" t="str">
        <f t="shared" si="0"/>
        <v>ho5</v>
      </c>
      <c r="F15" s="200" t="str">
        <f xml:space="preserve"> IFERROR( _xlfn.XLOOKUP(RIGHT($C15), 十五音聲母表[十八音],十五音聲母表[台羅拼音]), "" )</f>
        <v>h</v>
      </c>
      <c r="G15" s="200">
        <f xml:space="preserve"> IF($C15="", "", _xlfn.XLOOKUP(MID(C15,2,1), 音調表[八音調號], 音調表[台羅調號]) )</f>
        <v>5</v>
      </c>
      <c r="H15" s="200" t="str">
        <f xml:space="preserve"> IF($C15="", "", _xlfn.XLOOKUP(MID($C15,2,1), 音調表[八音調號], 音調表[羅馬拼音聲調按鍵]) )</f>
        <v>/</v>
      </c>
      <c r="I15" s="200" t="str">
        <f t="shared" si="6"/>
        <v>高（舒）</v>
      </c>
      <c r="J15" s="200" t="str">
        <f xml:space="preserve"> IF($C15="", "", _xlfn.XLOOKUP($I15, 十五音韻母表[十五音],十五音韻母表[台羅拼音]) )</f>
        <v>o</v>
      </c>
      <c r="K15" s="69" t="str">
        <f t="shared" si="4"/>
        <v>o/h</v>
      </c>
      <c r="L15" s="70">
        <f t="shared" si="5"/>
        <v>3</v>
      </c>
      <c r="M15" s="70">
        <f t="shared" si="1"/>
        <v>2</v>
      </c>
      <c r="N15" s="199" t="str">
        <f t="shared" ref="N15:U24" si="7" xml:space="preserve"> IF($M15="","", IF(MID($K15,N$4,1)="Ø", 零聲母, MID($K15,N$4,1)))</f>
        <v>o</v>
      </c>
      <c r="O15" s="199" t="str">
        <f t="shared" si="7"/>
        <v>/</v>
      </c>
      <c r="P15" s="199" t="str">
        <f t="shared" si="7"/>
        <v>h</v>
      </c>
      <c r="Q15" s="199" t="str">
        <f t="shared" si="7"/>
        <v/>
      </c>
      <c r="R15" s="199" t="str">
        <f t="shared" si="7"/>
        <v/>
      </c>
      <c r="S15" s="199" t="str">
        <f t="shared" si="7"/>
        <v/>
      </c>
      <c r="T15" s="199" t="str">
        <f t="shared" si="7"/>
        <v/>
      </c>
      <c r="U15" s="199" t="str">
        <f t="shared" si="7"/>
        <v/>
      </c>
    </row>
    <row r="16" spans="2:21" ht="77.25">
      <c r="B16" s="201" t="s">
        <v>134</v>
      </c>
      <c r="C16" s="67" t="s">
        <v>294</v>
      </c>
      <c r="D16" s="66" t="str">
        <f t="shared" si="3"/>
        <v>uan2</v>
      </c>
      <c r="E16" s="200" t="str">
        <f t="shared" si="0"/>
        <v>Øuan2</v>
      </c>
      <c r="F16" s="200" t="str">
        <f xml:space="preserve"> IFERROR( _xlfn.XLOOKUP(RIGHT($C16), 十五音聲母表[十八音],十五音聲母表[台羅拼音]), "" )</f>
        <v>Ø</v>
      </c>
      <c r="G16" s="200">
        <f xml:space="preserve"> IF($C16="", "", _xlfn.XLOOKUP(MID(C16,2,1), 音調表[八音調號], 音調表[台羅調號]) )</f>
        <v>2</v>
      </c>
      <c r="H16" s="200" t="str">
        <f xml:space="preserve"> IF($C16="", "", _xlfn.XLOOKUP(MID($C16,2,1), 音調表[八音調號], 音調表[羅馬拼音聲調按鍵]) )</f>
        <v>\</v>
      </c>
      <c r="I16" s="200" t="str">
        <f t="shared" si="6"/>
        <v>觀（舒）</v>
      </c>
      <c r="J16" s="200" t="str">
        <f xml:space="preserve"> IF($C16="", "", _xlfn.XLOOKUP($I16, 十五音韻母表[十五音],十五音韻母表[台羅拼音]) )</f>
        <v>uan</v>
      </c>
      <c r="K16" s="69" t="str">
        <f t="shared" si="4"/>
        <v>uan\Ø</v>
      </c>
      <c r="L16" s="70">
        <f t="shared" si="5"/>
        <v>4</v>
      </c>
      <c r="M16" s="70">
        <f t="shared" si="1"/>
        <v>4</v>
      </c>
      <c r="N16" s="199" t="str">
        <f t="shared" si="7"/>
        <v>u</v>
      </c>
      <c r="O16" s="199" t="str">
        <f t="shared" si="7"/>
        <v>a</v>
      </c>
      <c r="P16" s="199" t="str">
        <f t="shared" si="7"/>
        <v>n</v>
      </c>
      <c r="Q16" s="199" t="str">
        <f t="shared" si="7"/>
        <v>\</v>
      </c>
      <c r="R16" s="199" t="str">
        <f t="shared" si="7"/>
        <v>q</v>
      </c>
      <c r="S16" s="199" t="str">
        <f t="shared" si="7"/>
        <v/>
      </c>
      <c r="T16" s="199" t="str">
        <f t="shared" si="7"/>
        <v/>
      </c>
      <c r="U16" s="199" t="str">
        <f t="shared" si="7"/>
        <v/>
      </c>
    </row>
    <row r="17" spans="2:21" ht="77.25">
      <c r="B17" s="201" t="s">
        <v>135</v>
      </c>
      <c r="C17" s="67" t="s">
        <v>295</v>
      </c>
      <c r="D17" s="66" t="str">
        <f t="shared" si="3"/>
        <v>siong2</v>
      </c>
      <c r="E17" s="200" t="str">
        <f t="shared" si="0"/>
        <v>siong2</v>
      </c>
      <c r="F17" s="200" t="str">
        <f xml:space="preserve"> IFERROR( _xlfn.XLOOKUP(RIGHT($C17), 十五音聲母表[十八音],十五音聲母表[台羅拼音]), "" )</f>
        <v>s</v>
      </c>
      <c r="G17" s="200">
        <f xml:space="preserve"> IF($C17="", "", _xlfn.XLOOKUP(MID(C17,2,1), 音調表[八音調號], 音調表[台羅調號]) )</f>
        <v>2</v>
      </c>
      <c r="H17" s="200" t="str">
        <f xml:space="preserve"> IF($C17="", "", _xlfn.XLOOKUP(MID($C17,2,1), 音調表[八音調號], 音調表[羅馬拼音聲調按鍵]) )</f>
        <v>\</v>
      </c>
      <c r="I17" s="200" t="str">
        <f t="shared" si="6"/>
        <v>恭（舒）</v>
      </c>
      <c r="J17" s="200" t="str">
        <f xml:space="preserve"> IF($C17="", "", _xlfn.XLOOKUP($I17, 十五音韻母表[十五音],十五音韻母表[台羅拼音]) )</f>
        <v>iong</v>
      </c>
      <c r="K17" s="69" t="str">
        <f t="shared" si="4"/>
        <v>iong\s</v>
      </c>
      <c r="L17" s="70">
        <f t="shared" si="5"/>
        <v>6</v>
      </c>
      <c r="M17" s="70">
        <f t="shared" si="1"/>
        <v>5</v>
      </c>
      <c r="N17" s="199" t="str">
        <f t="shared" si="7"/>
        <v>i</v>
      </c>
      <c r="O17" s="199" t="str">
        <f t="shared" si="7"/>
        <v>o</v>
      </c>
      <c r="P17" s="199" t="str">
        <f t="shared" si="7"/>
        <v>n</v>
      </c>
      <c r="Q17" s="199" t="str">
        <f t="shared" si="7"/>
        <v>g</v>
      </c>
      <c r="R17" s="199" t="str">
        <f t="shared" si="7"/>
        <v>\</v>
      </c>
      <c r="S17" s="199" t="str">
        <f t="shared" si="7"/>
        <v>s</v>
      </c>
      <c r="T17" s="199" t="str">
        <f t="shared" si="7"/>
        <v/>
      </c>
      <c r="U17" s="199" t="str">
        <f t="shared" si="7"/>
        <v/>
      </c>
    </row>
    <row r="18" spans="2:21" ht="77.25">
      <c r="B18" s="201" t="s">
        <v>136</v>
      </c>
      <c r="C18" s="67" t="s">
        <v>296</v>
      </c>
      <c r="D18" s="66" t="str">
        <f t="shared" si="3"/>
        <v>pik8</v>
      </c>
      <c r="E18" s="200" t="str">
        <f t="shared" si="0"/>
        <v>pik8</v>
      </c>
      <c r="F18" s="200" t="str">
        <f xml:space="preserve"> IFERROR( _xlfn.XLOOKUP(RIGHT($C18), 十五音聲母表[十八音],十五音聲母表[台羅拼音]), "" )</f>
        <v>p</v>
      </c>
      <c r="G18" s="200">
        <f xml:space="preserve"> IF($C18="", "", _xlfn.XLOOKUP(MID(C18,2,1), 音調表[八音調號], 音調表[台羅調號]) )</f>
        <v>8</v>
      </c>
      <c r="H18" s="200" t="str">
        <f xml:space="preserve"> IF($C18="", "", _xlfn.XLOOKUP(MID($C18,2,1), 音調表[八音調號], 音調表[羅馬拼音聲調按鍵]) )</f>
        <v>]</v>
      </c>
      <c r="I18" s="200" t="str">
        <f t="shared" si="6"/>
        <v>經（促）</v>
      </c>
      <c r="J18" s="200" t="str">
        <f xml:space="preserve"> IF($C18="", "", _xlfn.XLOOKUP($I18, 十五音韻母表[十五音],十五音韻母表[台羅拼音]) )</f>
        <v>ik</v>
      </c>
      <c r="K18" s="69" t="str">
        <f t="shared" si="4"/>
        <v>ik]p</v>
      </c>
      <c r="L18" s="70">
        <f t="shared" si="5"/>
        <v>4</v>
      </c>
      <c r="M18" s="70">
        <f t="shared" si="1"/>
        <v>3</v>
      </c>
      <c r="N18" s="199" t="str">
        <f t="shared" si="7"/>
        <v>i</v>
      </c>
      <c r="O18" s="199" t="str">
        <f t="shared" si="7"/>
        <v>k</v>
      </c>
      <c r="P18" s="199" t="str">
        <f t="shared" si="7"/>
        <v>]</v>
      </c>
      <c r="Q18" s="199" t="str">
        <f t="shared" si="7"/>
        <v>p</v>
      </c>
      <c r="R18" s="199" t="str">
        <f t="shared" si="7"/>
        <v/>
      </c>
      <c r="S18" s="199" t="str">
        <f t="shared" si="7"/>
        <v/>
      </c>
      <c r="T18" s="199" t="str">
        <f t="shared" si="7"/>
        <v/>
      </c>
      <c r="U18" s="199" t="str">
        <f t="shared" si="7"/>
        <v/>
      </c>
    </row>
    <row r="19" spans="2:21" ht="77.25">
      <c r="B19" s="201" t="s">
        <v>137</v>
      </c>
      <c r="C19" s="67" t="s">
        <v>297</v>
      </c>
      <c r="D19" s="66" t="str">
        <f t="shared" si="3"/>
        <v>hun5</v>
      </c>
      <c r="E19" s="200" t="str">
        <f t="shared" si="0"/>
        <v>hun5</v>
      </c>
      <c r="F19" s="200" t="str">
        <f xml:space="preserve"> IFERROR( _xlfn.XLOOKUP(RIGHT($C19), 十五音聲母表[十八音],十五音聲母表[台羅拼音]), "" )</f>
        <v>h</v>
      </c>
      <c r="G19" s="200">
        <f xml:space="preserve"> IF($C19="", "", _xlfn.XLOOKUP(MID(C19,2,1), 音調表[八音調號], 音調表[台羅調號]) )</f>
        <v>5</v>
      </c>
      <c r="H19" s="200" t="str">
        <f xml:space="preserve"> IF($C19="", "", _xlfn.XLOOKUP(MID($C19,2,1), 音調表[八音調號], 音調表[羅馬拼音聲調按鍵]) )</f>
        <v>/</v>
      </c>
      <c r="I19" s="200" t="str">
        <f t="shared" si="6"/>
        <v>君（舒）</v>
      </c>
      <c r="J19" s="200" t="str">
        <f xml:space="preserve"> IF($C19="", "", _xlfn.XLOOKUP($I19, 十五音韻母表[十五音],十五音韻母表[台羅拼音]) )</f>
        <v>un</v>
      </c>
      <c r="K19" s="69" t="str">
        <f t="shared" si="4"/>
        <v>un/h</v>
      </c>
      <c r="L19" s="70">
        <f t="shared" si="5"/>
        <v>4</v>
      </c>
      <c r="M19" s="70">
        <f t="shared" si="1"/>
        <v>3</v>
      </c>
      <c r="N19" s="199" t="str">
        <f t="shared" si="7"/>
        <v>u</v>
      </c>
      <c r="O19" s="199" t="str">
        <f t="shared" si="7"/>
        <v>n</v>
      </c>
      <c r="P19" s="199" t="str">
        <f t="shared" si="7"/>
        <v>/</v>
      </c>
      <c r="Q19" s="199" t="str">
        <f t="shared" si="7"/>
        <v>h</v>
      </c>
      <c r="R19" s="199" t="str">
        <f t="shared" si="7"/>
        <v/>
      </c>
      <c r="S19" s="199" t="str">
        <f t="shared" si="7"/>
        <v/>
      </c>
      <c r="T19" s="199" t="str">
        <f t="shared" si="7"/>
        <v/>
      </c>
      <c r="U19" s="199" t="str">
        <f t="shared" si="7"/>
        <v/>
      </c>
    </row>
    <row r="20" spans="2:21" ht="77.25">
      <c r="B20" s="201" t="s">
        <v>138</v>
      </c>
      <c r="C20" s="67" t="s">
        <v>298</v>
      </c>
      <c r="D20" s="66" t="str">
        <f t="shared" si="3"/>
        <v>kan1</v>
      </c>
      <c r="E20" s="200" t="str">
        <f t="shared" si="0"/>
        <v>kan1</v>
      </c>
      <c r="F20" s="200" t="str">
        <f xml:space="preserve"> IFERROR( _xlfn.XLOOKUP(RIGHT($C20), 十五音聲母表[十八音],十五音聲母表[台羅拼音]), "" )</f>
        <v>k</v>
      </c>
      <c r="G20" s="200">
        <f xml:space="preserve"> IF($C20="", "", _xlfn.XLOOKUP(MID(C20,2,1), 音調表[八音調號], 音調表[台羅調號]) )</f>
        <v>1</v>
      </c>
      <c r="H20" s="200" t="str">
        <f xml:space="preserve"> IF($C20="", "", _xlfn.XLOOKUP(MID($C20,2,1), 音調表[八音調號], 音調表[羅馬拼音聲調按鍵]) )</f>
        <v>;</v>
      </c>
      <c r="I20" s="200" t="str">
        <f t="shared" si="6"/>
        <v>干（舒）</v>
      </c>
      <c r="J20" s="200" t="str">
        <f xml:space="preserve"> IF($C20="", "", _xlfn.XLOOKUP($I20, 十五音韻母表[十五音],十五音韻母表[台羅拼音]) )</f>
        <v>an</v>
      </c>
      <c r="K20" s="69" t="str">
        <f t="shared" si="4"/>
        <v>an;k</v>
      </c>
      <c r="L20" s="70">
        <f t="shared" si="5"/>
        <v>4</v>
      </c>
      <c r="M20" s="70">
        <f t="shared" si="1"/>
        <v>3</v>
      </c>
      <c r="N20" s="199" t="str">
        <f t="shared" si="7"/>
        <v>a</v>
      </c>
      <c r="O20" s="199" t="str">
        <f t="shared" si="7"/>
        <v>n</v>
      </c>
      <c r="P20" s="199" t="str">
        <f t="shared" si="7"/>
        <v>;</v>
      </c>
      <c r="Q20" s="199" t="str">
        <f t="shared" si="7"/>
        <v>k</v>
      </c>
      <c r="R20" s="199" t="str">
        <f t="shared" si="7"/>
        <v/>
      </c>
      <c r="S20" s="199" t="str">
        <f t="shared" si="7"/>
        <v/>
      </c>
      <c r="T20" s="199" t="str">
        <f t="shared" si="7"/>
        <v/>
      </c>
      <c r="U20" s="199" t="str">
        <f t="shared" si="7"/>
        <v/>
      </c>
    </row>
    <row r="21" spans="2:21" ht="77.25">
      <c r="B21" s="201" t="s">
        <v>139</v>
      </c>
      <c r="C21" s="67"/>
      <c r="D21" s="66" t="str">
        <f t="shared" si="3"/>
        <v/>
      </c>
      <c r="E21" s="200" t="str">
        <f t="shared" si="0"/>
        <v/>
      </c>
      <c r="F21" s="200" t="str">
        <f xml:space="preserve"> IFERROR( _xlfn.XLOOKUP(RIGHT($C21), 十五音聲母表[十八音],十五音聲母表[台羅拼音]), "" )</f>
        <v/>
      </c>
      <c r="G21" s="200" t="str">
        <f xml:space="preserve"> IF($C21="", "", _xlfn.XLOOKUP(MID(C21,2,1), 音調表[八音調號], 音調表[台羅調號]) )</f>
        <v/>
      </c>
      <c r="H21" s="200" t="str">
        <f xml:space="preserve"> IF($C21="", "", _xlfn.XLOOKUP(MID($C21,2,1), 音調表[八音調號], 音調表[羅馬拼音聲調按鍵]) )</f>
        <v/>
      </c>
      <c r="I21" s="200" t="str">
        <f t="shared" si="6"/>
        <v/>
      </c>
      <c r="J21" s="200" t="str">
        <f xml:space="preserve"> IF($C21="", "", _xlfn.XLOOKUP($I21, 十五音韻母表[十五音],十五音韻母表[台羅拼音]) )</f>
        <v/>
      </c>
      <c r="K21" s="69" t="str">
        <f t="shared" si="4"/>
        <v/>
      </c>
      <c r="L21" s="70" t="str">
        <f t="shared" si="5"/>
        <v/>
      </c>
      <c r="M21" s="70" t="str">
        <f t="shared" si="1"/>
        <v/>
      </c>
      <c r="N21" s="199" t="str">
        <f t="shared" si="7"/>
        <v/>
      </c>
      <c r="O21" s="199" t="str">
        <f t="shared" si="7"/>
        <v/>
      </c>
      <c r="P21" s="199" t="str">
        <f t="shared" si="7"/>
        <v/>
      </c>
      <c r="Q21" s="199" t="str">
        <f t="shared" si="7"/>
        <v/>
      </c>
      <c r="R21" s="199" t="str">
        <f t="shared" si="7"/>
        <v/>
      </c>
      <c r="S21" s="199" t="str">
        <f t="shared" si="7"/>
        <v/>
      </c>
      <c r="T21" s="199" t="str">
        <f t="shared" si="7"/>
        <v/>
      </c>
      <c r="U21" s="199" t="str">
        <f t="shared" si="7"/>
        <v/>
      </c>
    </row>
    <row r="22" spans="2:21" ht="77.25">
      <c r="B22" s="201" t="s">
        <v>147</v>
      </c>
      <c r="C22" s="67" t="s">
        <v>299</v>
      </c>
      <c r="D22" s="66" t="str">
        <f t="shared" si="3"/>
        <v>it4</v>
      </c>
      <c r="E22" s="200" t="str">
        <f t="shared" si="0"/>
        <v>Øit4</v>
      </c>
      <c r="F22" s="200" t="str">
        <f xml:space="preserve"> IFERROR( _xlfn.XLOOKUP(RIGHT($C22), 十五音聲母表[十八音],十五音聲母表[台羅拼音]), "" )</f>
        <v>Ø</v>
      </c>
      <c r="G22" s="200">
        <f xml:space="preserve"> IF($C22="", "", _xlfn.XLOOKUP(MID(C22,2,1), 音調表[八音調號], 音調表[台羅調號]) )</f>
        <v>4</v>
      </c>
      <c r="H22" s="200" t="str">
        <f xml:space="preserve"> IF($C22="", "", _xlfn.XLOOKUP(MID($C22,2,1), 音調表[八音調號], 音調表[羅馬拼音聲調按鍵]) )</f>
        <v>[</v>
      </c>
      <c r="I22" s="200" t="str">
        <f t="shared" si="6"/>
        <v>巾（促）</v>
      </c>
      <c r="J22" s="200" t="str">
        <f xml:space="preserve"> IF($C22="", "", _xlfn.XLOOKUP($I22, 十五音韻母表[十五音],十五音韻母表[台羅拼音]) )</f>
        <v>it</v>
      </c>
      <c r="K22" s="69" t="str">
        <f t="shared" si="4"/>
        <v>it[Ø</v>
      </c>
      <c r="L22" s="70">
        <f t="shared" si="5"/>
        <v>3</v>
      </c>
      <c r="M22" s="70">
        <f t="shared" si="1"/>
        <v>3</v>
      </c>
      <c r="N22" s="199" t="str">
        <f t="shared" si="7"/>
        <v>i</v>
      </c>
      <c r="O22" s="199" t="str">
        <f t="shared" si="7"/>
        <v>t</v>
      </c>
      <c r="P22" s="199" t="str">
        <f t="shared" si="7"/>
        <v>[</v>
      </c>
      <c r="Q22" s="199" t="str">
        <f t="shared" si="7"/>
        <v>q</v>
      </c>
      <c r="R22" s="199" t="str">
        <f t="shared" si="7"/>
        <v/>
      </c>
      <c r="S22" s="199" t="str">
        <f t="shared" si="7"/>
        <v/>
      </c>
      <c r="T22" s="199" t="str">
        <f t="shared" si="7"/>
        <v/>
      </c>
      <c r="U22" s="199" t="str">
        <f t="shared" si="7"/>
        <v/>
      </c>
    </row>
    <row r="23" spans="2:21" ht="77.25">
      <c r="B23" s="201" t="s">
        <v>148</v>
      </c>
      <c r="C23" s="67" t="s">
        <v>300</v>
      </c>
      <c r="D23" s="66" t="str">
        <f t="shared" si="3"/>
        <v>phian3</v>
      </c>
      <c r="E23" s="200" t="str">
        <f t="shared" si="0"/>
        <v>phian3</v>
      </c>
      <c r="F23" s="200" t="str">
        <f xml:space="preserve"> IFERROR( _xlfn.XLOOKUP(RIGHT($C23), 十五音聲母表[十八音],十五音聲母表[台羅拼音]), "" )</f>
        <v>ph</v>
      </c>
      <c r="G23" s="200">
        <f xml:space="preserve"> IF($C23="", "", _xlfn.XLOOKUP(MID(C23,2,1), 音調表[八音調號], 音調表[台羅調號]) )</f>
        <v>3</v>
      </c>
      <c r="H23" s="200" t="str">
        <f xml:space="preserve"> IF($C23="", "", _xlfn.XLOOKUP(MID($C23,2,1), 音調表[八音調號], 音調表[羅馬拼音聲調按鍵]) )</f>
        <v>_</v>
      </c>
      <c r="I23" s="200" t="str">
        <f t="shared" si="6"/>
        <v>堅（舒）</v>
      </c>
      <c r="J23" s="200" t="str">
        <f xml:space="preserve"> IF($C23="", "", _xlfn.XLOOKUP($I23, 十五音韻母表[十五音],十五音韻母表[台羅拼音]) )</f>
        <v>ian</v>
      </c>
      <c r="K23" s="69" t="str">
        <f t="shared" si="4"/>
        <v>ian_ph</v>
      </c>
      <c r="L23" s="70">
        <f t="shared" si="5"/>
        <v>6</v>
      </c>
      <c r="M23" s="70">
        <f t="shared" si="1"/>
        <v>4</v>
      </c>
      <c r="N23" s="199" t="str">
        <f t="shared" si="7"/>
        <v>i</v>
      </c>
      <c r="O23" s="199" t="str">
        <f t="shared" si="7"/>
        <v>a</v>
      </c>
      <c r="P23" s="199" t="str">
        <f t="shared" si="7"/>
        <v>n</v>
      </c>
      <c r="Q23" s="199" t="str">
        <f t="shared" si="7"/>
        <v>_</v>
      </c>
      <c r="R23" s="199" t="str">
        <f t="shared" si="7"/>
        <v>p</v>
      </c>
      <c r="S23" s="199" t="str">
        <f t="shared" si="7"/>
        <v>h</v>
      </c>
      <c r="T23" s="199" t="str">
        <f t="shared" si="7"/>
        <v/>
      </c>
      <c r="U23" s="199" t="str">
        <f t="shared" si="7"/>
        <v/>
      </c>
    </row>
    <row r="24" spans="2:21" ht="77.25">
      <c r="B24" s="201" t="s">
        <v>149</v>
      </c>
      <c r="C24" s="67" t="s">
        <v>301</v>
      </c>
      <c r="D24" s="66" t="str">
        <f t="shared" si="3"/>
        <v>koo1</v>
      </c>
      <c r="E24" s="200" t="str">
        <f t="shared" si="0"/>
        <v>koo1</v>
      </c>
      <c r="F24" s="200" t="str">
        <f xml:space="preserve"> IFERROR( _xlfn.XLOOKUP(RIGHT($C24), 十五音聲母表[十八音],十五音聲母表[台羅拼音]), "" )</f>
        <v>k</v>
      </c>
      <c r="G24" s="200">
        <f xml:space="preserve"> IF($C24="", "", _xlfn.XLOOKUP(MID(C24,2,1), 音調表[八音調號], 音調表[台羅調號]) )</f>
        <v>1</v>
      </c>
      <c r="H24" s="200" t="str">
        <f xml:space="preserve"> IF($C24="", "", _xlfn.XLOOKUP(MID($C24,2,1), 音調表[八音調號], 音調表[羅馬拼音聲調按鍵]) )</f>
        <v>;</v>
      </c>
      <c r="I24" s="200" t="str">
        <f t="shared" si="6"/>
        <v>沽（舒）</v>
      </c>
      <c r="J24" s="200" t="str">
        <f xml:space="preserve"> IF($C24="", "", _xlfn.XLOOKUP($I24, 十五音韻母表[十五音],十五音韻母表[台羅拼音]) )</f>
        <v>oo</v>
      </c>
      <c r="K24" s="69" t="str">
        <f t="shared" si="4"/>
        <v>oo;k</v>
      </c>
      <c r="L24" s="70">
        <f t="shared" si="5"/>
        <v>4</v>
      </c>
      <c r="M24" s="70">
        <f t="shared" si="1"/>
        <v>3</v>
      </c>
      <c r="N24" s="199" t="str">
        <f t="shared" si="7"/>
        <v>o</v>
      </c>
      <c r="O24" s="199" t="str">
        <f t="shared" si="7"/>
        <v>o</v>
      </c>
      <c r="P24" s="199" t="str">
        <f t="shared" si="7"/>
        <v>;</v>
      </c>
      <c r="Q24" s="199" t="str">
        <f t="shared" si="7"/>
        <v>k</v>
      </c>
      <c r="R24" s="199" t="str">
        <f t="shared" si="7"/>
        <v/>
      </c>
      <c r="S24" s="199" t="str">
        <f t="shared" si="7"/>
        <v/>
      </c>
      <c r="T24" s="199" t="str">
        <f t="shared" si="7"/>
        <v/>
      </c>
      <c r="U24" s="199" t="str">
        <f t="shared" si="7"/>
        <v/>
      </c>
    </row>
    <row r="25" spans="2:21" ht="77.25">
      <c r="B25" s="201" t="s">
        <v>150</v>
      </c>
      <c r="C25" s="67" t="s">
        <v>302</v>
      </c>
      <c r="D25" s="66" t="str">
        <f t="shared" si="3"/>
        <v>sing5</v>
      </c>
      <c r="E25" s="200" t="str">
        <f t="shared" si="0"/>
        <v>sing5</v>
      </c>
      <c r="F25" s="200" t="str">
        <f xml:space="preserve"> IFERROR( _xlfn.XLOOKUP(RIGHT($C25), 十五音聲母表[十八音],十五音聲母表[台羅拼音]), "" )</f>
        <v>s</v>
      </c>
      <c r="G25" s="200">
        <f xml:space="preserve"> IF($C25="", "", _xlfn.XLOOKUP(MID(C25,2,1), 音調表[八音調號], 音調表[台羅調號]) )</f>
        <v>5</v>
      </c>
      <c r="H25" s="200" t="str">
        <f xml:space="preserve"> IF($C25="", "", _xlfn.XLOOKUP(MID($C25,2,1), 音調表[八音調號], 音調表[羅馬拼音聲調按鍵]) )</f>
        <v>/</v>
      </c>
      <c r="I25" s="200" t="str">
        <f t="shared" si="6"/>
        <v>經（舒）</v>
      </c>
      <c r="J25" s="200" t="str">
        <f xml:space="preserve"> IF($C25="", "", _xlfn.XLOOKUP($I25, 十五音韻母表[十五音],十五音韻母表[台羅拼音]) )</f>
        <v>ing</v>
      </c>
      <c r="K25" s="69" t="str">
        <f t="shared" si="4"/>
        <v>ing/s</v>
      </c>
      <c r="L25" s="70">
        <f t="shared" si="5"/>
        <v>5</v>
      </c>
      <c r="M25" s="70">
        <f t="shared" si="1"/>
        <v>4</v>
      </c>
      <c r="N25" s="199" t="str">
        <f t="shared" ref="N25:U34" si="8" xml:space="preserve"> IF($M25="","", IF(MID($K25,N$4,1)="Ø", 零聲母, MID($K25,N$4,1)))</f>
        <v>i</v>
      </c>
      <c r="O25" s="199" t="str">
        <f t="shared" si="8"/>
        <v>n</v>
      </c>
      <c r="P25" s="199" t="str">
        <f t="shared" si="8"/>
        <v>g</v>
      </c>
      <c r="Q25" s="199" t="str">
        <f t="shared" si="8"/>
        <v>/</v>
      </c>
      <c r="R25" s="199" t="str">
        <f t="shared" si="8"/>
        <v>s</v>
      </c>
      <c r="S25" s="199" t="str">
        <f t="shared" si="8"/>
        <v/>
      </c>
      <c r="T25" s="199" t="str">
        <f t="shared" si="8"/>
        <v/>
      </c>
      <c r="U25" s="199" t="str">
        <f t="shared" si="8"/>
        <v/>
      </c>
    </row>
    <row r="26" spans="2:21" ht="77.25">
      <c r="B26" s="201" t="s">
        <v>151</v>
      </c>
      <c r="C26" s="67" t="s">
        <v>303</v>
      </c>
      <c r="D26" s="66" t="str">
        <f t="shared" si="3"/>
        <v>ban7</v>
      </c>
      <c r="E26" s="200" t="str">
        <f t="shared" si="0"/>
        <v>ban7</v>
      </c>
      <c r="F26" s="200" t="str">
        <f xml:space="preserve"> IFERROR( _xlfn.XLOOKUP(RIGHT($C26), 十五音聲母表[十八音],十五音聲母表[台羅拼音]), "" )</f>
        <v>b</v>
      </c>
      <c r="G26" s="200">
        <f xml:space="preserve"> IF($C26="", "", _xlfn.XLOOKUP(MID(C26,2,1), 音調表[八音調號], 音調表[台羅調號]) )</f>
        <v>7</v>
      </c>
      <c r="H26" s="200" t="str">
        <f xml:space="preserve"> IF($C26="", "", _xlfn.XLOOKUP(MID($C26,2,1), 音調表[八音調號], 音調表[羅馬拼音聲調按鍵]) )</f>
        <v>-</v>
      </c>
      <c r="I26" s="200" t="str">
        <f t="shared" si="6"/>
        <v>干（舒）</v>
      </c>
      <c r="J26" s="200" t="str">
        <f xml:space="preserve"> IF($C26="", "", _xlfn.XLOOKUP($I26, 十五音韻母表[十五音],十五音韻母表[台羅拼音]) )</f>
        <v>an</v>
      </c>
      <c r="K26" s="69" t="str">
        <f t="shared" si="4"/>
        <v>an-b</v>
      </c>
      <c r="L26" s="70">
        <f t="shared" si="5"/>
        <v>4</v>
      </c>
      <c r="M26" s="70">
        <f t="shared" si="1"/>
        <v>3</v>
      </c>
      <c r="N26" s="199" t="str">
        <f t="shared" si="8"/>
        <v>a</v>
      </c>
      <c r="O26" s="199" t="str">
        <f t="shared" si="8"/>
        <v>n</v>
      </c>
      <c r="P26" s="199" t="str">
        <f t="shared" si="8"/>
        <v>-</v>
      </c>
      <c r="Q26" s="199" t="str">
        <f t="shared" si="8"/>
        <v>b</v>
      </c>
      <c r="R26" s="199" t="str">
        <f t="shared" si="8"/>
        <v/>
      </c>
      <c r="S26" s="199" t="str">
        <f t="shared" si="8"/>
        <v/>
      </c>
      <c r="T26" s="199" t="str">
        <f t="shared" si="8"/>
        <v/>
      </c>
      <c r="U26" s="199" t="str">
        <f t="shared" si="8"/>
        <v/>
      </c>
    </row>
    <row r="27" spans="2:21" ht="77.25">
      <c r="B27" s="201" t="s">
        <v>152</v>
      </c>
      <c r="C27" s="67" t="s">
        <v>304</v>
      </c>
      <c r="D27" s="66" t="str">
        <f t="shared" si="3"/>
        <v>jim7</v>
      </c>
      <c r="E27" s="200" t="str">
        <f t="shared" si="0"/>
        <v>jim7</v>
      </c>
      <c r="F27" s="200" t="str">
        <f xml:space="preserve"> IFERROR( _xlfn.XLOOKUP(RIGHT($C27), 十五音聲母表[十八音],十五音聲母表[台羅拼音]), "" )</f>
        <v>j</v>
      </c>
      <c r="G27" s="200">
        <f xml:space="preserve"> IF($C27="", "", _xlfn.XLOOKUP(MID(C27,2,1), 音調表[八音調號], 音調表[台羅調號]) )</f>
        <v>7</v>
      </c>
      <c r="H27" s="200" t="str">
        <f xml:space="preserve"> IF($C27="", "", _xlfn.XLOOKUP(MID($C27,2,1), 音調表[八音調號], 音調表[羅馬拼音聲調按鍵]) )</f>
        <v>-</v>
      </c>
      <c r="I27" s="200" t="str">
        <f t="shared" si="6"/>
        <v>金（舒）</v>
      </c>
      <c r="J27" s="200" t="str">
        <f xml:space="preserve"> IF($C27="", "", _xlfn.XLOOKUP($I27, 十五音韻母表[十五音],十五音韻母表[台羅拼音]) )</f>
        <v>im</v>
      </c>
      <c r="K27" s="69" t="str">
        <f t="shared" si="4"/>
        <v>im-j</v>
      </c>
      <c r="L27" s="70">
        <f t="shared" si="5"/>
        <v>4</v>
      </c>
      <c r="M27" s="70">
        <f t="shared" si="1"/>
        <v>3</v>
      </c>
      <c r="N27" s="199" t="str">
        <f t="shared" si="8"/>
        <v>i</v>
      </c>
      <c r="O27" s="199" t="str">
        <f t="shared" si="8"/>
        <v>m</v>
      </c>
      <c r="P27" s="199" t="str">
        <f t="shared" si="8"/>
        <v>-</v>
      </c>
      <c r="Q27" s="199" t="str">
        <f t="shared" si="8"/>
        <v>j</v>
      </c>
      <c r="R27" s="199" t="str">
        <f t="shared" si="8"/>
        <v/>
      </c>
      <c r="S27" s="199" t="str">
        <f t="shared" si="8"/>
        <v/>
      </c>
      <c r="T27" s="199" t="str">
        <f t="shared" si="8"/>
        <v/>
      </c>
      <c r="U27" s="199" t="str">
        <f t="shared" si="8"/>
        <v/>
      </c>
    </row>
    <row r="28" spans="2:21" ht="77.25">
      <c r="B28" s="201" t="s">
        <v>153</v>
      </c>
      <c r="C28" s="67" t="s">
        <v>305</v>
      </c>
      <c r="D28" s="66" t="str">
        <f t="shared" si="3"/>
        <v>san1</v>
      </c>
      <c r="E28" s="200" t="str">
        <f t="shared" si="0"/>
        <v>san1</v>
      </c>
      <c r="F28" s="200" t="str">
        <f xml:space="preserve"> IFERROR( _xlfn.XLOOKUP(RIGHT($C28), 十五音聲母表[十八音],十五音聲母表[台羅拼音]), "" )</f>
        <v>s</v>
      </c>
      <c r="G28" s="200">
        <f xml:space="preserve"> IF($C28="", "", _xlfn.XLOOKUP(MID(C28,2,1), 音調表[八音調號], 音調表[台羅調號]) )</f>
        <v>1</v>
      </c>
      <c r="H28" s="200" t="str">
        <f xml:space="preserve"> IF($C28="", "", _xlfn.XLOOKUP(MID($C28,2,1), 音調表[八音調號], 音調表[羅馬拼音聲調按鍵]) )</f>
        <v>;</v>
      </c>
      <c r="I28" s="200" t="str">
        <f t="shared" si="6"/>
        <v>干（舒）</v>
      </c>
      <c r="J28" s="200" t="str">
        <f xml:space="preserve"> IF($C28="", "", _xlfn.XLOOKUP($I28, 十五音韻母表[十五音],十五音韻母表[台羅拼音]) )</f>
        <v>an</v>
      </c>
      <c r="K28" s="69" t="str">
        <f t="shared" si="4"/>
        <v>an;s</v>
      </c>
      <c r="L28" s="70">
        <f t="shared" si="5"/>
        <v>4</v>
      </c>
      <c r="M28" s="70">
        <f t="shared" si="1"/>
        <v>3</v>
      </c>
      <c r="N28" s="199" t="str">
        <f t="shared" si="8"/>
        <v>a</v>
      </c>
      <c r="O28" s="199" t="str">
        <f t="shared" si="8"/>
        <v>n</v>
      </c>
      <c r="P28" s="199" t="str">
        <f t="shared" si="8"/>
        <v>;</v>
      </c>
      <c r="Q28" s="199" t="str">
        <f t="shared" si="8"/>
        <v>s</v>
      </c>
      <c r="R28" s="199" t="str">
        <f t="shared" si="8"/>
        <v/>
      </c>
      <c r="S28" s="199" t="str">
        <f t="shared" si="8"/>
        <v/>
      </c>
      <c r="T28" s="199" t="str">
        <f t="shared" si="8"/>
        <v/>
      </c>
      <c r="U28" s="199" t="str">
        <f t="shared" si="8"/>
        <v/>
      </c>
    </row>
    <row r="29" spans="2:21" ht="77.25">
      <c r="B29" s="201" t="s">
        <v>154</v>
      </c>
      <c r="C29" s="67"/>
      <c r="D29" s="66" t="str">
        <f t="shared" si="3"/>
        <v/>
      </c>
      <c r="E29" s="200" t="str">
        <f t="shared" si="0"/>
        <v/>
      </c>
      <c r="F29" s="200" t="str">
        <f xml:space="preserve"> IFERROR( _xlfn.XLOOKUP(RIGHT($C29), 十五音聲母表[十八音],十五音聲母表[台羅拼音]), "" )</f>
        <v/>
      </c>
      <c r="G29" s="200" t="str">
        <f xml:space="preserve"> IF($C29="", "", _xlfn.XLOOKUP(MID(C29,2,1), 音調表[八音調號], 音調表[台羅調號]) )</f>
        <v/>
      </c>
      <c r="H29" s="200" t="str">
        <f xml:space="preserve"> IF($C29="", "", _xlfn.XLOOKUP(MID($C29,2,1), 音調表[八音調號], 音調表[羅馬拼音聲調按鍵]) )</f>
        <v/>
      </c>
      <c r="I29" s="200" t="str">
        <f t="shared" si="6"/>
        <v/>
      </c>
      <c r="J29" s="200" t="str">
        <f xml:space="preserve"> IF($C29="", "", _xlfn.XLOOKUP($I29, 十五音韻母表[十五音],十五音韻母表[台羅拼音]) )</f>
        <v/>
      </c>
      <c r="K29" s="69" t="str">
        <f t="shared" si="4"/>
        <v/>
      </c>
      <c r="L29" s="70" t="str">
        <f t="shared" si="5"/>
        <v/>
      </c>
      <c r="M29" s="70" t="str">
        <f t="shared" si="1"/>
        <v/>
      </c>
      <c r="N29" s="199" t="str">
        <f t="shared" si="8"/>
        <v/>
      </c>
      <c r="O29" s="199" t="str">
        <f t="shared" si="8"/>
        <v/>
      </c>
      <c r="P29" s="199" t="str">
        <f t="shared" si="8"/>
        <v/>
      </c>
      <c r="Q29" s="199" t="str">
        <f t="shared" si="8"/>
        <v/>
      </c>
      <c r="R29" s="199" t="str">
        <f t="shared" si="8"/>
        <v/>
      </c>
      <c r="S29" s="199" t="str">
        <f t="shared" si="8"/>
        <v/>
      </c>
      <c r="T29" s="199" t="str">
        <f t="shared" si="8"/>
        <v/>
      </c>
      <c r="U29" s="199" t="str">
        <f t="shared" si="8"/>
        <v/>
      </c>
    </row>
    <row r="30" spans="2:21" ht="77.25">
      <c r="B30" s="201" t="s">
        <v>162</v>
      </c>
      <c r="C30" s="67" t="s">
        <v>306</v>
      </c>
      <c r="D30" s="66" t="str">
        <f t="shared" si="3"/>
        <v>khiang1</v>
      </c>
      <c r="E30" s="200" t="str">
        <f t="shared" si="0"/>
        <v>khiang1</v>
      </c>
      <c r="F30" s="200" t="str">
        <f xml:space="preserve"> IFERROR( _xlfn.XLOOKUP(RIGHT($C30), 十五音聲母表[十八音],十五音聲母表[台羅拼音]), "" )</f>
        <v>kh</v>
      </c>
      <c r="G30" s="200">
        <f xml:space="preserve"> IF($C30="", "", _xlfn.XLOOKUP(MID(C30,2,1), 音調表[八音調號], 音調表[台羅調號]) )</f>
        <v>1</v>
      </c>
      <c r="H30" s="200" t="str">
        <f xml:space="preserve"> IF($C30="", "", _xlfn.XLOOKUP(MID($C30,2,1), 音調表[八音調號], 音調表[羅馬拼音聲調按鍵]) )</f>
        <v>;</v>
      </c>
      <c r="I30" s="200" t="str">
        <f t="shared" si="6"/>
        <v>姜（舒）</v>
      </c>
      <c r="J30" s="200" t="str">
        <f xml:space="preserve"> IF($C30="", "", _xlfn.XLOOKUP($I30, 十五音韻母表[十五音],十五音韻母表[台羅拼音]) )</f>
        <v>iang</v>
      </c>
      <c r="K30" s="69" t="str">
        <f t="shared" si="4"/>
        <v>iang;kh</v>
      </c>
      <c r="L30" s="70">
        <f t="shared" si="5"/>
        <v>7</v>
      </c>
      <c r="M30" s="70">
        <f t="shared" si="1"/>
        <v>5</v>
      </c>
      <c r="N30" s="199" t="str">
        <f t="shared" si="8"/>
        <v>i</v>
      </c>
      <c r="O30" s="199" t="str">
        <f t="shared" si="8"/>
        <v>a</v>
      </c>
      <c r="P30" s="199" t="str">
        <f t="shared" si="8"/>
        <v>n</v>
      </c>
      <c r="Q30" s="199" t="str">
        <f t="shared" si="8"/>
        <v>g</v>
      </c>
      <c r="R30" s="199" t="str">
        <f t="shared" si="8"/>
        <v>;</v>
      </c>
      <c r="S30" s="199" t="str">
        <f t="shared" si="8"/>
        <v>k</v>
      </c>
      <c r="T30" s="199" t="str">
        <f t="shared" si="8"/>
        <v>h</v>
      </c>
      <c r="U30" s="199" t="str">
        <f t="shared" si="8"/>
        <v/>
      </c>
    </row>
    <row r="31" spans="2:21" ht="77.25">
      <c r="B31" s="201" t="s">
        <v>163</v>
      </c>
      <c r="C31" s="67" t="s">
        <v>307</v>
      </c>
      <c r="D31" s="66" t="str">
        <f t="shared" si="3"/>
        <v>tik8</v>
      </c>
      <c r="E31" s="200" t="str">
        <f t="shared" si="0"/>
        <v>tik8</v>
      </c>
      <c r="F31" s="200" t="str">
        <f xml:space="preserve"> IFERROR( _xlfn.XLOOKUP(RIGHT($C31), 十五音聲母表[十八音],十五音聲母表[台羅拼音]), "" )</f>
        <v>t</v>
      </c>
      <c r="G31" s="200">
        <f xml:space="preserve"> IF($C31="", "", _xlfn.XLOOKUP(MID(C31,2,1), 音調表[八音調號], 音調表[台羅調號]) )</f>
        <v>8</v>
      </c>
      <c r="H31" s="200" t="str">
        <f xml:space="preserve"> IF($C31="", "", _xlfn.XLOOKUP(MID($C31,2,1), 音調表[八音調號], 音調表[羅馬拼音聲調按鍵]) )</f>
        <v>]</v>
      </c>
      <c r="I31" s="200" t="str">
        <f t="shared" si="6"/>
        <v>經（促）</v>
      </c>
      <c r="J31" s="200" t="str">
        <f xml:space="preserve"> IF($C31="", "", _xlfn.XLOOKUP($I31, 十五音韻母表[十五音],十五音韻母表[台羅拼音]) )</f>
        <v>ik</v>
      </c>
      <c r="K31" s="69" t="str">
        <f t="shared" si="4"/>
        <v>ik]t</v>
      </c>
      <c r="L31" s="70">
        <f t="shared" si="5"/>
        <v>4</v>
      </c>
      <c r="M31" s="70">
        <f t="shared" si="1"/>
        <v>3</v>
      </c>
      <c r="N31" s="199" t="str">
        <f t="shared" si="8"/>
        <v>i</v>
      </c>
      <c r="O31" s="199" t="str">
        <f t="shared" si="8"/>
        <v>k</v>
      </c>
      <c r="P31" s="199" t="str">
        <f t="shared" si="8"/>
        <v>]</v>
      </c>
      <c r="Q31" s="199" t="str">
        <f t="shared" si="8"/>
        <v>t</v>
      </c>
      <c r="R31" s="199" t="str">
        <f t="shared" si="8"/>
        <v/>
      </c>
      <c r="S31" s="199" t="str">
        <f t="shared" si="8"/>
        <v/>
      </c>
      <c r="T31" s="199" t="str">
        <f t="shared" si="8"/>
        <v/>
      </c>
      <c r="U31" s="199" t="str">
        <f t="shared" si="8"/>
        <v/>
      </c>
    </row>
    <row r="32" spans="2:21" ht="77.25">
      <c r="B32" s="201" t="s">
        <v>164</v>
      </c>
      <c r="C32" s="67" t="s">
        <v>293</v>
      </c>
      <c r="D32" s="66" t="str">
        <f t="shared" si="3"/>
        <v>ho5</v>
      </c>
      <c r="E32" s="200" t="str">
        <f t="shared" si="0"/>
        <v>ho5</v>
      </c>
      <c r="F32" s="200" t="str">
        <f xml:space="preserve"> IFERROR( _xlfn.XLOOKUP(RIGHT($C32), 十五音聲母表[十八音],十五音聲母表[台羅拼音]), "" )</f>
        <v>h</v>
      </c>
      <c r="G32" s="200">
        <f xml:space="preserve"> IF($C32="", "", _xlfn.XLOOKUP(MID(C32,2,1), 音調表[八音調號], 音調表[台羅調號]) )</f>
        <v>5</v>
      </c>
      <c r="H32" s="200" t="str">
        <f xml:space="preserve"> IF($C32="", "", _xlfn.XLOOKUP(MID($C32,2,1), 音調表[八音調號], 音調表[羅馬拼音聲調按鍵]) )</f>
        <v>/</v>
      </c>
      <c r="I32" s="200" t="str">
        <f t="shared" si="6"/>
        <v>高（舒）</v>
      </c>
      <c r="J32" s="200" t="str">
        <f xml:space="preserve"> IF($C32="", "", _xlfn.XLOOKUP($I32, 十五音韻母表[十五音],十五音韻母表[台羅拼音]) )</f>
        <v>o</v>
      </c>
      <c r="K32" s="69" t="str">
        <f t="shared" si="4"/>
        <v>o/h</v>
      </c>
      <c r="L32" s="70">
        <f t="shared" si="5"/>
        <v>3</v>
      </c>
      <c r="M32" s="70">
        <f t="shared" si="1"/>
        <v>2</v>
      </c>
      <c r="N32" s="199" t="str">
        <f t="shared" si="8"/>
        <v>o</v>
      </c>
      <c r="O32" s="199" t="str">
        <f t="shared" si="8"/>
        <v>/</v>
      </c>
      <c r="P32" s="199" t="str">
        <f t="shared" si="8"/>
        <v>h</v>
      </c>
      <c r="Q32" s="199" t="str">
        <f t="shared" si="8"/>
        <v/>
      </c>
      <c r="R32" s="199" t="str">
        <f t="shared" si="8"/>
        <v/>
      </c>
      <c r="S32" s="199" t="str">
        <f t="shared" si="8"/>
        <v/>
      </c>
      <c r="T32" s="199" t="str">
        <f t="shared" si="8"/>
        <v/>
      </c>
      <c r="U32" s="199" t="str">
        <f t="shared" si="8"/>
        <v/>
      </c>
    </row>
    <row r="33" spans="2:21" ht="77.25">
      <c r="B33" s="201" t="s">
        <v>165</v>
      </c>
      <c r="C33" s="68" t="s">
        <v>308</v>
      </c>
      <c r="D33" s="66" t="str">
        <f t="shared" si="3"/>
        <v>su1</v>
      </c>
      <c r="E33" s="200" t="str">
        <f t="shared" si="0"/>
        <v>su1</v>
      </c>
      <c r="F33" s="200" t="str">
        <f xml:space="preserve"> IFERROR( _xlfn.XLOOKUP(RIGHT($C33), 十五音聲母表[十八音],十五音聲母表[台羅拼音]), "" )</f>
        <v>s</v>
      </c>
      <c r="G33" s="200">
        <f xml:space="preserve"> IF($C33="", "", _xlfn.XLOOKUP(MID(C33,2,1), 音調表[八音調號], 音調表[台羅調號]) )</f>
        <v>1</v>
      </c>
      <c r="H33" s="200" t="str">
        <f xml:space="preserve"> IF($C33="", "", _xlfn.XLOOKUP(MID($C33,2,1), 音調表[八音調號], 音調表[羅馬拼音聲調按鍵]) )</f>
        <v>;</v>
      </c>
      <c r="I33" s="200" t="str">
        <f t="shared" si="6"/>
        <v>艍（舒）</v>
      </c>
      <c r="J33" s="200" t="str">
        <f xml:space="preserve"> IF($C33="", "", _xlfn.XLOOKUP($I33, 十五音韻母表[十五音],十五音韻母表[台羅拼音]) )</f>
        <v>u</v>
      </c>
      <c r="K33" s="69" t="str">
        <f t="shared" si="4"/>
        <v>u;s</v>
      </c>
      <c r="L33" s="70">
        <f t="shared" si="5"/>
        <v>3</v>
      </c>
      <c r="M33" s="70">
        <f t="shared" si="1"/>
        <v>2</v>
      </c>
      <c r="N33" s="199" t="str">
        <f t="shared" si="8"/>
        <v>u</v>
      </c>
      <c r="O33" s="199" t="str">
        <f t="shared" si="8"/>
        <v>;</v>
      </c>
      <c r="P33" s="199" t="str">
        <f t="shared" si="8"/>
        <v>s</v>
      </c>
      <c r="Q33" s="199" t="str">
        <f t="shared" si="8"/>
        <v/>
      </c>
      <c r="R33" s="199" t="str">
        <f t="shared" si="8"/>
        <v/>
      </c>
      <c r="S33" s="199" t="str">
        <f t="shared" si="8"/>
        <v/>
      </c>
      <c r="T33" s="199" t="str">
        <f t="shared" si="8"/>
        <v/>
      </c>
      <c r="U33" s="199" t="str">
        <f t="shared" si="8"/>
        <v/>
      </c>
    </row>
    <row r="34" spans="2:21" ht="77.25">
      <c r="B34" s="201" t="s">
        <v>166</v>
      </c>
      <c r="C34" s="67" t="s">
        <v>309</v>
      </c>
      <c r="D34" s="66" t="str">
        <f t="shared" si="3"/>
        <v>uan3</v>
      </c>
      <c r="E34" s="200" t="str">
        <f t="shared" si="0"/>
        <v>Øuan3</v>
      </c>
      <c r="F34" s="200" t="str">
        <f xml:space="preserve"> IFERROR( _xlfn.XLOOKUP(RIGHT($C34), 十五音聲母表[十八音],十五音聲母表[台羅拼音]), "" )</f>
        <v>Ø</v>
      </c>
      <c r="G34" s="200">
        <f xml:space="preserve"> IF($C34="", "", _xlfn.XLOOKUP(MID(C34,2,1), 音調表[八音調號], 音調表[台羅調號]) )</f>
        <v>3</v>
      </c>
      <c r="H34" s="200" t="str">
        <f xml:space="preserve"> IF($C34="", "", _xlfn.XLOOKUP(MID($C34,2,1), 音調表[八音調號], 音調表[羅馬拼音聲調按鍵]) )</f>
        <v>_</v>
      </c>
      <c r="I34" s="200" t="str">
        <f t="shared" si="6"/>
        <v>觀（舒）</v>
      </c>
      <c r="J34" s="200" t="str">
        <f xml:space="preserve"> IF($C34="", "", _xlfn.XLOOKUP($I34, 十五音韻母表[十五音],十五音韻母表[台羅拼音]) )</f>
        <v>uan</v>
      </c>
      <c r="K34" s="69" t="str">
        <f t="shared" si="4"/>
        <v>uan_Ø</v>
      </c>
      <c r="L34" s="70">
        <f t="shared" si="5"/>
        <v>4</v>
      </c>
      <c r="M34" s="70">
        <f t="shared" si="1"/>
        <v>4</v>
      </c>
      <c r="N34" s="199" t="str">
        <f t="shared" si="8"/>
        <v>u</v>
      </c>
      <c r="O34" s="199" t="str">
        <f t="shared" si="8"/>
        <v>a</v>
      </c>
      <c r="P34" s="199" t="str">
        <f t="shared" si="8"/>
        <v>n</v>
      </c>
      <c r="Q34" s="199" t="str">
        <f t="shared" si="8"/>
        <v>_</v>
      </c>
      <c r="R34" s="199" t="str">
        <f t="shared" si="8"/>
        <v>q</v>
      </c>
      <c r="S34" s="199" t="str">
        <f t="shared" si="8"/>
        <v/>
      </c>
      <c r="T34" s="199" t="str">
        <f t="shared" si="8"/>
        <v/>
      </c>
      <c r="U34" s="199" t="str">
        <f t="shared" si="8"/>
        <v/>
      </c>
    </row>
    <row r="35" spans="2:21" ht="77.25">
      <c r="B35" s="201" t="s">
        <v>167</v>
      </c>
      <c r="C35" s="67" t="s">
        <v>310</v>
      </c>
      <c r="D35" s="66" t="str">
        <f t="shared" si="3"/>
        <v>iong5</v>
      </c>
      <c r="E35" s="200" t="str">
        <f t="shared" si="0"/>
        <v>Øiong5</v>
      </c>
      <c r="F35" s="200" t="str">
        <f xml:space="preserve"> IFERROR( _xlfn.XLOOKUP(RIGHT($C35), 十五音聲母表[十八音],十五音聲母表[台羅拼音]), "" )</f>
        <v>Ø</v>
      </c>
      <c r="G35" s="200">
        <f xml:space="preserve"> IF($C35="", "", _xlfn.XLOOKUP(MID(C35,2,1), 音調表[八音調號], 音調表[台羅調號]) )</f>
        <v>5</v>
      </c>
      <c r="H35" s="200" t="str">
        <f xml:space="preserve"> IF($C35="", "", _xlfn.XLOOKUP(MID($C35,2,1), 音調表[八音調號], 音調表[羅馬拼音聲調按鍵]) )</f>
        <v>/</v>
      </c>
      <c r="I35" s="200" t="str">
        <f t="shared" si="6"/>
        <v>恭（舒）</v>
      </c>
      <c r="J35" s="200" t="str">
        <f xml:space="preserve"> IF($C35="", "", _xlfn.XLOOKUP($I35, 十五音韻母表[十五音],十五音韻母表[台羅拼音]) )</f>
        <v>iong</v>
      </c>
      <c r="K35" s="69" t="str">
        <f t="shared" si="4"/>
        <v>iong/Ø</v>
      </c>
      <c r="L35" s="70">
        <f t="shared" si="5"/>
        <v>5</v>
      </c>
      <c r="M35" s="70">
        <f t="shared" si="1"/>
        <v>5</v>
      </c>
      <c r="N35" s="199" t="str">
        <f t="shared" ref="N35:U45" si="9" xml:space="preserve"> IF($M35="","", IF(MID($K35,N$4,1)="Ø", 零聲母, MID($K35,N$4,1)))</f>
        <v>i</v>
      </c>
      <c r="O35" s="199" t="str">
        <f t="shared" si="9"/>
        <v>o</v>
      </c>
      <c r="P35" s="199" t="str">
        <f t="shared" si="9"/>
        <v>n</v>
      </c>
      <c r="Q35" s="199" t="str">
        <f t="shared" si="9"/>
        <v>g</v>
      </c>
      <c r="R35" s="199" t="str">
        <f t="shared" si="9"/>
        <v>/</v>
      </c>
      <c r="S35" s="199" t="str">
        <f t="shared" si="9"/>
        <v>q</v>
      </c>
      <c r="T35" s="199" t="str">
        <f t="shared" si="9"/>
        <v/>
      </c>
      <c r="U35" s="199" t="str">
        <f t="shared" si="9"/>
        <v/>
      </c>
    </row>
    <row r="36" spans="2:21" ht="77.25">
      <c r="B36" s="201" t="s">
        <v>168</v>
      </c>
      <c r="C36" s="68" t="s">
        <v>311</v>
      </c>
      <c r="D36" s="66" t="str">
        <f t="shared" si="3"/>
        <v>liu2</v>
      </c>
      <c r="E36" s="200" t="str">
        <f t="shared" si="0"/>
        <v>liu2</v>
      </c>
      <c r="F36" s="200" t="str">
        <f xml:space="preserve"> IFERROR( _xlfn.XLOOKUP(RIGHT($C36), 十五音聲母表[十八音],十五音聲母表[台羅拼音]), "" )</f>
        <v>l</v>
      </c>
      <c r="G36" s="200">
        <f xml:space="preserve"> IF($C36="", "", _xlfn.XLOOKUP(MID(C36,2,1), 音調表[八音調號], 音調表[台羅調號]) )</f>
        <v>2</v>
      </c>
      <c r="H36" s="200" t="str">
        <f xml:space="preserve"> IF($C36="", "", _xlfn.XLOOKUP(MID($C36,2,1), 音調表[八音調號], 音調表[羅馬拼音聲調按鍵]) )</f>
        <v>\</v>
      </c>
      <c r="I36" s="200" t="str">
        <f t="shared" si="6"/>
        <v>丩（舒）</v>
      </c>
      <c r="J36" s="200" t="str">
        <f xml:space="preserve"> IF($C36="", "", _xlfn.XLOOKUP($I36, 十五音韻母表[十五音],十五音韻母表[台羅拼音]) )</f>
        <v>iu</v>
      </c>
      <c r="K36" s="69" t="str">
        <f t="shared" si="4"/>
        <v>iu\l</v>
      </c>
      <c r="L36" s="70">
        <f t="shared" si="5"/>
        <v>4</v>
      </c>
      <c r="M36" s="70">
        <f t="shared" si="1"/>
        <v>3</v>
      </c>
      <c r="N36" s="199" t="str">
        <f t="shared" si="9"/>
        <v>i</v>
      </c>
      <c r="O36" s="199" t="str">
        <f t="shared" si="9"/>
        <v>u</v>
      </c>
      <c r="P36" s="199" t="str">
        <f t="shared" si="9"/>
        <v>\</v>
      </c>
      <c r="Q36" s="199" t="str">
        <f t="shared" si="9"/>
        <v>l</v>
      </c>
      <c r="R36" s="199" t="str">
        <f t="shared" si="9"/>
        <v/>
      </c>
      <c r="S36" s="199" t="str">
        <f t="shared" si="9"/>
        <v/>
      </c>
      <c r="T36" s="199" t="str">
        <f t="shared" si="9"/>
        <v/>
      </c>
      <c r="U36" s="199" t="str">
        <f t="shared" si="9"/>
        <v/>
      </c>
    </row>
    <row r="37" spans="2:21" ht="77.25">
      <c r="B37" s="201" t="s">
        <v>139</v>
      </c>
      <c r="C37" s="67"/>
      <c r="D37" s="66" t="str">
        <f t="shared" si="3"/>
        <v/>
      </c>
      <c r="E37" s="200" t="str">
        <f t="shared" si="0"/>
        <v/>
      </c>
      <c r="F37" s="200" t="str">
        <f xml:space="preserve"> IFERROR( _xlfn.XLOOKUP(RIGHT($C37), 十五音聲母表[十八音],十五音聲母表[台羅拼音]), "" )</f>
        <v/>
      </c>
      <c r="G37" s="200" t="str">
        <f xml:space="preserve"> IF($C37="", "", _xlfn.XLOOKUP(MID(C37,2,1), 音調表[八音調號], 音調表[台羅調號]) )</f>
        <v/>
      </c>
      <c r="H37" s="200" t="str">
        <f xml:space="preserve"> IF($C37="", "", _xlfn.XLOOKUP(MID($C37,2,1), 音調表[八音調號], 音調表[羅馬拼音聲調按鍵]) )</f>
        <v/>
      </c>
      <c r="I37" s="200" t="str">
        <f t="shared" si="6"/>
        <v/>
      </c>
      <c r="J37" s="200" t="str">
        <f xml:space="preserve"> IF($C37="", "", _xlfn.XLOOKUP($I37, 十五音韻母表[十五音],十五音韻母表[台羅拼音]) )</f>
        <v/>
      </c>
      <c r="K37" s="69" t="str">
        <f t="shared" si="4"/>
        <v/>
      </c>
      <c r="L37" s="70" t="str">
        <f t="shared" si="5"/>
        <v/>
      </c>
      <c r="M37" s="70" t="str">
        <f t="shared" si="1"/>
        <v/>
      </c>
      <c r="N37" s="199" t="str">
        <f t="shared" si="9"/>
        <v/>
      </c>
      <c r="O37" s="199" t="str">
        <f t="shared" si="9"/>
        <v/>
      </c>
      <c r="P37" s="199" t="str">
        <f t="shared" si="9"/>
        <v/>
      </c>
      <c r="Q37" s="199" t="str">
        <f t="shared" si="9"/>
        <v/>
      </c>
      <c r="R37" s="199" t="str">
        <f t="shared" si="9"/>
        <v/>
      </c>
      <c r="S37" s="199" t="str">
        <f t="shared" si="9"/>
        <v/>
      </c>
      <c r="T37" s="199" t="str">
        <f t="shared" si="9"/>
        <v/>
      </c>
      <c r="U37" s="199" t="str">
        <f t="shared" si="9"/>
        <v/>
      </c>
    </row>
    <row r="38" spans="2:21" ht="77.25">
      <c r="B38" s="201" t="s">
        <v>175</v>
      </c>
      <c r="C38" s="67" t="s">
        <v>312</v>
      </c>
      <c r="D38" s="66" t="str">
        <f t="shared" si="3"/>
        <v>tshun1</v>
      </c>
      <c r="E38" s="200" t="str">
        <f t="shared" si="0"/>
        <v>tshun1</v>
      </c>
      <c r="F38" s="200" t="str">
        <f xml:space="preserve"> IFERROR( _xlfn.XLOOKUP(RIGHT($C38), 十五音聲母表[十八音],十五音聲母表[台羅拼音]), "" )</f>
        <v>tsh</v>
      </c>
      <c r="G38" s="200">
        <f xml:space="preserve"> IF($C38="", "", _xlfn.XLOOKUP(MID(C38,2,1), 音調表[八音調號], 音調表[台羅調號]) )</f>
        <v>1</v>
      </c>
      <c r="H38" s="200" t="str">
        <f xml:space="preserve"> IF($C38="", "", _xlfn.XLOOKUP(MID($C38,2,1), 音調表[八音調號], 音調表[羅馬拼音聲調按鍵]) )</f>
        <v>;</v>
      </c>
      <c r="I38" s="200" t="str">
        <f t="shared" si="6"/>
        <v>君（舒）</v>
      </c>
      <c r="J38" s="200" t="str">
        <f xml:space="preserve"> IF($C38="", "", _xlfn.XLOOKUP($I38, 十五音韻母表[十五音],十五音韻母表[台羅拼音]) )</f>
        <v>un</v>
      </c>
      <c r="K38" s="69" t="str">
        <f t="shared" si="4"/>
        <v>un;tsh</v>
      </c>
      <c r="L38" s="70">
        <f t="shared" si="5"/>
        <v>6</v>
      </c>
      <c r="M38" s="70">
        <f t="shared" si="1"/>
        <v>3</v>
      </c>
      <c r="N38" s="199" t="str">
        <f t="shared" si="9"/>
        <v>u</v>
      </c>
      <c r="O38" s="199" t="str">
        <f t="shared" si="9"/>
        <v>n</v>
      </c>
      <c r="P38" s="199" t="str">
        <f t="shared" si="9"/>
        <v>;</v>
      </c>
      <c r="Q38" s="199" t="str">
        <f t="shared" si="9"/>
        <v>t</v>
      </c>
      <c r="R38" s="199" t="str">
        <f t="shared" si="9"/>
        <v>s</v>
      </c>
      <c r="S38" s="199" t="str">
        <f t="shared" si="9"/>
        <v>h</v>
      </c>
      <c r="T38" s="199" t="str">
        <f t="shared" si="9"/>
        <v/>
      </c>
      <c r="U38" s="199" t="str">
        <f t="shared" si="9"/>
        <v/>
      </c>
    </row>
    <row r="39" spans="2:21" ht="77.25">
      <c r="B39" s="201" t="s">
        <v>176</v>
      </c>
      <c r="C39" s="67" t="s">
        <v>313</v>
      </c>
      <c r="D39" s="66" t="str">
        <f t="shared" si="3"/>
        <v>hong1</v>
      </c>
      <c r="E39" s="200" t="str">
        <f t="shared" si="0"/>
        <v>hong1</v>
      </c>
      <c r="F39" s="200" t="str">
        <f xml:space="preserve"> IFERROR( _xlfn.XLOOKUP(RIGHT($C39), 十五音聲母表[十八音],十五音聲母表[台羅拼音]), "" )</f>
        <v>h</v>
      </c>
      <c r="G39" s="200">
        <f xml:space="preserve"> IF($C39="", "", _xlfn.XLOOKUP(MID(C39,2,1), 音調表[八音調號], 音調表[台羅調號]) )</f>
        <v>1</v>
      </c>
      <c r="H39" s="200" t="str">
        <f xml:space="preserve"> IF($C39="", "", _xlfn.XLOOKUP(MID($C39,2,1), 音調表[八音調號], 音調表[羅馬拼音聲調按鍵]) )</f>
        <v>;</v>
      </c>
      <c r="I39" s="200" t="str">
        <f t="shared" si="6"/>
        <v>公（舒）</v>
      </c>
      <c r="J39" s="200" t="str">
        <f xml:space="preserve"> IF($C39="", "", _xlfn.XLOOKUP($I39, 十五音韻母表[十五音],十五音韻母表[台羅拼音]) )</f>
        <v>ong</v>
      </c>
      <c r="K39" s="69" t="str">
        <f t="shared" si="4"/>
        <v>ong;h</v>
      </c>
      <c r="L39" s="70">
        <f t="shared" si="5"/>
        <v>5</v>
      </c>
      <c r="M39" s="70">
        <f t="shared" si="1"/>
        <v>4</v>
      </c>
      <c r="N39" s="199" t="str">
        <f t="shared" si="9"/>
        <v>o</v>
      </c>
      <c r="O39" s="199" t="str">
        <f t="shared" si="9"/>
        <v>n</v>
      </c>
      <c r="P39" s="199" t="str">
        <f t="shared" si="9"/>
        <v>g</v>
      </c>
      <c r="Q39" s="199" t="str">
        <f t="shared" si="9"/>
        <v>;</v>
      </c>
      <c r="R39" s="199" t="str">
        <f t="shared" si="9"/>
        <v>h</v>
      </c>
      <c r="S39" s="199" t="str">
        <f t="shared" si="9"/>
        <v/>
      </c>
      <c r="T39" s="199" t="str">
        <f t="shared" si="9"/>
        <v/>
      </c>
      <c r="U39" s="199" t="str">
        <f t="shared" si="9"/>
        <v/>
      </c>
    </row>
    <row r="40" spans="2:21" ht="77.25">
      <c r="B40" s="201" t="s">
        <v>177</v>
      </c>
      <c r="C40" s="67" t="s">
        <v>314</v>
      </c>
      <c r="D40" s="66" t="str">
        <f t="shared" si="3"/>
        <v>put4</v>
      </c>
      <c r="E40" s="200" t="str">
        <f t="shared" si="0"/>
        <v>put4</v>
      </c>
      <c r="F40" s="200" t="str">
        <f xml:space="preserve"> IFERROR( _xlfn.XLOOKUP(RIGHT($C40), 十五音聲母表[十八音],十五音聲母表[台羅拼音]), "" )</f>
        <v>p</v>
      </c>
      <c r="G40" s="200">
        <f xml:space="preserve"> IF($C40="", "", _xlfn.XLOOKUP(MID(C40,2,1), 音調表[八音調號], 音調表[台羅調號]) )</f>
        <v>4</v>
      </c>
      <c r="H40" s="200" t="str">
        <f xml:space="preserve"> IF($C40="", "", _xlfn.XLOOKUP(MID($C40,2,1), 音調表[八音調號], 音調表[羅馬拼音聲調按鍵]) )</f>
        <v>[</v>
      </c>
      <c r="I40" s="200" t="str">
        <f t="shared" si="6"/>
        <v>君（促）</v>
      </c>
      <c r="J40" s="200" t="str">
        <f xml:space="preserve"> IF($C40="", "", _xlfn.XLOOKUP($I40, 十五音韻母表[十五音],十五音韻母表[台羅拼音]) )</f>
        <v>ut</v>
      </c>
      <c r="K40" s="69" t="str">
        <f t="shared" si="4"/>
        <v>ut[p</v>
      </c>
      <c r="L40" s="70">
        <f t="shared" si="5"/>
        <v>4</v>
      </c>
      <c r="M40" s="70">
        <f t="shared" si="1"/>
        <v>3</v>
      </c>
      <c r="N40" s="199" t="str">
        <f t="shared" si="9"/>
        <v>u</v>
      </c>
      <c r="O40" s="199" t="str">
        <f t="shared" si="9"/>
        <v>t</v>
      </c>
      <c r="P40" s="199" t="str">
        <f t="shared" si="9"/>
        <v>[</v>
      </c>
      <c r="Q40" s="199" t="str">
        <f t="shared" si="9"/>
        <v>p</v>
      </c>
      <c r="R40" s="199" t="str">
        <f t="shared" si="9"/>
        <v/>
      </c>
      <c r="S40" s="199" t="str">
        <f t="shared" si="9"/>
        <v/>
      </c>
      <c r="T40" s="199" t="str">
        <f t="shared" si="9"/>
        <v/>
      </c>
      <c r="U40" s="199" t="str">
        <f t="shared" si="9"/>
        <v/>
      </c>
    </row>
    <row r="41" spans="2:21" ht="77.25">
      <c r="B41" s="201" t="s">
        <v>178</v>
      </c>
      <c r="C41" s="67" t="s">
        <v>315</v>
      </c>
      <c r="D41" s="66" t="str">
        <f t="shared" si="3"/>
        <v>too7</v>
      </c>
      <c r="E41" s="200" t="str">
        <f t="shared" si="0"/>
        <v>too7</v>
      </c>
      <c r="F41" s="200" t="str">
        <f xml:space="preserve"> IFERROR( _xlfn.XLOOKUP(RIGHT($C41), 十五音聲母表[十八音],十五音聲母表[台羅拼音]), "" )</f>
        <v>t</v>
      </c>
      <c r="G41" s="200">
        <f xml:space="preserve"> IF($C41="", "", _xlfn.XLOOKUP(MID(C41,2,1), 音調表[八音調號], 音調表[台羅調號]) )</f>
        <v>7</v>
      </c>
      <c r="H41" s="200" t="str">
        <f xml:space="preserve"> IF($C41="", "", _xlfn.XLOOKUP(MID($C41,2,1), 音調表[八音調號], 音調表[羅馬拼音聲調按鍵]) )</f>
        <v>-</v>
      </c>
      <c r="I41" s="200" t="str">
        <f t="shared" si="6"/>
        <v>沽（舒）</v>
      </c>
      <c r="J41" s="200" t="str">
        <f xml:space="preserve"> IF($C41="", "", _xlfn.XLOOKUP($I41, 十五音韻母表[十五音],十五音韻母表[台羅拼音]) )</f>
        <v>oo</v>
      </c>
      <c r="K41" s="69" t="str">
        <f t="shared" si="4"/>
        <v>oo-t</v>
      </c>
      <c r="L41" s="70">
        <f t="shared" si="5"/>
        <v>4</v>
      </c>
      <c r="M41" s="70">
        <f t="shared" si="1"/>
        <v>3</v>
      </c>
      <c r="N41" s="199" t="str">
        <f t="shared" si="9"/>
        <v>o</v>
      </c>
      <c r="O41" s="199" t="str">
        <f t="shared" si="9"/>
        <v>o</v>
      </c>
      <c r="P41" s="199" t="str">
        <f t="shared" si="9"/>
        <v>-</v>
      </c>
      <c r="Q41" s="199" t="str">
        <f t="shared" si="9"/>
        <v>t</v>
      </c>
      <c r="R41" s="199" t="str">
        <f t="shared" si="9"/>
        <v/>
      </c>
      <c r="S41" s="199" t="str">
        <f t="shared" si="9"/>
        <v/>
      </c>
      <c r="T41" s="199" t="str">
        <f t="shared" si="9"/>
        <v/>
      </c>
      <c r="U41" s="199" t="str">
        <f t="shared" si="9"/>
        <v/>
      </c>
    </row>
    <row r="42" spans="2:21" ht="77.25">
      <c r="B42" s="201" t="s">
        <v>179</v>
      </c>
      <c r="C42" s="67" t="s">
        <v>316</v>
      </c>
      <c r="D42" s="66" t="str">
        <f t="shared" si="3"/>
        <v>giok8</v>
      </c>
      <c r="E42" s="200" t="str">
        <f t="shared" si="0"/>
        <v>giok8</v>
      </c>
      <c r="F42" s="200" t="str">
        <f xml:space="preserve"> IFERROR( _xlfn.XLOOKUP(RIGHT($C42), 十五音聲母表[十八音],十五音聲母表[台羅拼音]), "" )</f>
        <v>g</v>
      </c>
      <c r="G42" s="200">
        <f xml:space="preserve"> IF($C42="", "", _xlfn.XLOOKUP(MID(C42,2,1), 音調表[八音調號], 音調表[台羅調號]) )</f>
        <v>8</v>
      </c>
      <c r="H42" s="200" t="str">
        <f xml:space="preserve"> IF($C42="", "", _xlfn.XLOOKUP(MID($C42,2,1), 音調表[八音調號], 音調表[羅馬拼音聲調按鍵]) )</f>
        <v>]</v>
      </c>
      <c r="I42" s="200" t="str">
        <f t="shared" si="6"/>
        <v>恭（促）</v>
      </c>
      <c r="J42" s="200" t="str">
        <f xml:space="preserve"> IF($C42="", "", _xlfn.XLOOKUP($I42, 十五音韻母表[十五音],十五音韻母表[台羅拼音]) )</f>
        <v>iok</v>
      </c>
      <c r="K42" s="69" t="str">
        <f t="shared" si="4"/>
        <v>iok]g</v>
      </c>
      <c r="L42" s="70">
        <f t="shared" si="5"/>
        <v>5</v>
      </c>
      <c r="M42" s="70">
        <f t="shared" si="1"/>
        <v>4</v>
      </c>
      <c r="N42" s="199" t="str">
        <f t="shared" si="9"/>
        <v>i</v>
      </c>
      <c r="O42" s="199" t="str">
        <f t="shared" si="9"/>
        <v>o</v>
      </c>
      <c r="P42" s="199" t="str">
        <f t="shared" si="9"/>
        <v>k</v>
      </c>
      <c r="Q42" s="199" t="str">
        <f t="shared" si="9"/>
        <v>]</v>
      </c>
      <c r="R42" s="199" t="str">
        <f t="shared" si="9"/>
        <v>g</v>
      </c>
      <c r="S42" s="199" t="str">
        <f t="shared" si="9"/>
        <v/>
      </c>
      <c r="T42" s="199" t="str">
        <f t="shared" si="9"/>
        <v/>
      </c>
      <c r="U42" s="199" t="str">
        <f t="shared" si="9"/>
        <v/>
      </c>
    </row>
    <row r="43" spans="2:21" ht="77.25">
      <c r="B43" s="201" t="s">
        <v>180</v>
      </c>
      <c r="C43" s="67" t="s">
        <v>317</v>
      </c>
      <c r="D43" s="66" t="str">
        <f t="shared" si="3"/>
        <v>bun5</v>
      </c>
      <c r="E43" s="200" t="str">
        <f t="shared" si="0"/>
        <v>bun5</v>
      </c>
      <c r="F43" s="200" t="str">
        <f xml:space="preserve"> IFERROR( _xlfn.XLOOKUP(RIGHT($C43), 十五音聲母表[十八音],十五音聲母表[台羅拼音]), "" )</f>
        <v>b</v>
      </c>
      <c r="G43" s="200">
        <f xml:space="preserve"> IF($C43="", "", _xlfn.XLOOKUP(MID(C43,2,1), 音調表[八音調號], 音調表[台羅調號]) )</f>
        <v>5</v>
      </c>
      <c r="H43" s="200" t="str">
        <f xml:space="preserve"> IF($C43="", "", _xlfn.XLOOKUP(MID($C43,2,1), 音調表[八音調號], 音調表[羅馬拼音聲調按鍵]) )</f>
        <v>/</v>
      </c>
      <c r="I43" s="200" t="str">
        <f t="shared" si="6"/>
        <v>君（舒）</v>
      </c>
      <c r="J43" s="200" t="str">
        <f xml:space="preserve"> IF($C43="", "", _xlfn.XLOOKUP($I43, 十五音韻母表[十五音],十五音韻母表[台羅拼音]) )</f>
        <v>un</v>
      </c>
      <c r="K43" s="69" t="str">
        <f t="shared" si="4"/>
        <v>un/b</v>
      </c>
      <c r="L43" s="70">
        <f t="shared" si="5"/>
        <v>4</v>
      </c>
      <c r="M43" s="70">
        <f t="shared" si="1"/>
        <v>3</v>
      </c>
      <c r="N43" s="199" t="str">
        <f t="shared" si="9"/>
        <v>u</v>
      </c>
      <c r="O43" s="199" t="str">
        <f t="shared" si="9"/>
        <v>n</v>
      </c>
      <c r="P43" s="199" t="str">
        <f t="shared" si="9"/>
        <v>/</v>
      </c>
      <c r="Q43" s="199" t="str">
        <f t="shared" si="9"/>
        <v>b</v>
      </c>
      <c r="R43" s="199" t="str">
        <f t="shared" si="9"/>
        <v/>
      </c>
      <c r="S43" s="199" t="str">
        <f t="shared" si="9"/>
        <v/>
      </c>
      <c r="T43" s="199" t="str">
        <f t="shared" si="9"/>
        <v/>
      </c>
      <c r="U43" s="199" t="str">
        <f t="shared" si="9"/>
        <v/>
      </c>
    </row>
    <row r="44" spans="2:21" ht="77.25">
      <c r="B44" s="201" t="s">
        <v>181</v>
      </c>
      <c r="C44" s="67" t="s">
        <v>318</v>
      </c>
      <c r="D44" s="66" t="str">
        <f t="shared" si="3"/>
        <v>kuan1</v>
      </c>
      <c r="E44" s="200" t="str">
        <f t="shared" si="0"/>
        <v>kuan1</v>
      </c>
      <c r="F44" s="200" t="str">
        <f xml:space="preserve"> IFERROR( _xlfn.XLOOKUP(RIGHT($C44), 十五音聲母表[十八音],十五音聲母表[台羅拼音]), "" )</f>
        <v>k</v>
      </c>
      <c r="G44" s="200">
        <f xml:space="preserve"> IF($C44="", "", _xlfn.XLOOKUP(MID(C44,2,1), 音調表[八音調號], 音調表[台羅調號]) )</f>
        <v>1</v>
      </c>
      <c r="H44" s="200" t="str">
        <f xml:space="preserve"> IF($C44="", "", _xlfn.XLOOKUP(MID($C44,2,1), 音調表[八音調號], 音調表[羅馬拼音聲調按鍵]) )</f>
        <v>;</v>
      </c>
      <c r="I44" s="200" t="str">
        <f t="shared" si="6"/>
        <v>觀（舒）</v>
      </c>
      <c r="J44" s="200" t="str">
        <f xml:space="preserve"> IF($C44="", "", _xlfn.XLOOKUP($I44, 十五音韻母表[十五音],十五音韻母表[台羅拼音]) )</f>
        <v>uan</v>
      </c>
      <c r="K44" s="69" t="str">
        <f t="shared" si="4"/>
        <v>uan;k</v>
      </c>
      <c r="L44" s="70">
        <f t="shared" si="5"/>
        <v>5</v>
      </c>
      <c r="M44" s="70">
        <f t="shared" si="1"/>
        <v>4</v>
      </c>
      <c r="N44" s="199" t="str">
        <f t="shared" si="9"/>
        <v>u</v>
      </c>
      <c r="O44" s="199" t="str">
        <f t="shared" si="9"/>
        <v>a</v>
      </c>
      <c r="P44" s="199" t="str">
        <f t="shared" si="9"/>
        <v>n</v>
      </c>
      <c r="Q44" s="199" t="str">
        <f t="shared" si="9"/>
        <v>;</v>
      </c>
      <c r="R44" s="199" t="str">
        <f t="shared" si="9"/>
        <v>k</v>
      </c>
      <c r="S44" s="199" t="str">
        <f t="shared" si="9"/>
        <v/>
      </c>
      <c r="T44" s="199" t="str">
        <f t="shared" si="9"/>
        <v/>
      </c>
      <c r="U44" s="199" t="str">
        <f t="shared" si="9"/>
        <v/>
      </c>
    </row>
    <row r="45" spans="2:21" ht="77.25">
      <c r="B45" s="201" t="s">
        <v>154</v>
      </c>
      <c r="C45" s="67"/>
      <c r="D45" s="66" t="str">
        <f t="shared" si="3"/>
        <v/>
      </c>
      <c r="E45" s="200" t="str">
        <f t="shared" si="0"/>
        <v/>
      </c>
      <c r="F45" s="200" t="str">
        <f xml:space="preserve"> IFERROR( _xlfn.XLOOKUP(RIGHT($C45), 十五音聲母表[十八音],十五音聲母表[台羅拼音]), "" )</f>
        <v/>
      </c>
      <c r="G45" s="200" t="str">
        <f xml:space="preserve"> IF($C45="", "", _xlfn.XLOOKUP(MID(C45,2,1), 音調表[八音調號], 音調表[台羅調號]) )</f>
        <v/>
      </c>
      <c r="H45" s="200" t="str">
        <f xml:space="preserve"> IF($C45="", "", _xlfn.XLOOKUP(MID($C45,2,1), 音調表[八音調號], 音調表[羅馬拼音聲調按鍵]) )</f>
        <v/>
      </c>
      <c r="I45" s="200" t="str">
        <f t="shared" si="6"/>
        <v/>
      </c>
      <c r="J45" s="200" t="str">
        <f xml:space="preserve"> IF($C45="", "", _xlfn.XLOOKUP($I45, 十五音韻母表[十五音],十五音韻母表[台羅拼音]) )</f>
        <v/>
      </c>
      <c r="K45" s="69" t="str">
        <f t="shared" si="4"/>
        <v/>
      </c>
      <c r="L45" s="70" t="str">
        <f t="shared" si="5"/>
        <v/>
      </c>
      <c r="M45" s="70" t="str">
        <f t="shared" si="1"/>
        <v/>
      </c>
      <c r="N45" s="199" t="str">
        <f t="shared" si="9"/>
        <v/>
      </c>
      <c r="O45" s="199" t="str">
        <f t="shared" si="9"/>
        <v/>
      </c>
      <c r="P45" s="199" t="str">
        <f t="shared" si="9"/>
        <v/>
      </c>
      <c r="Q45" s="199" t="str">
        <f t="shared" si="9"/>
        <v/>
      </c>
      <c r="R45" s="199" t="str">
        <f t="shared" si="9"/>
        <v/>
      </c>
      <c r="S45" s="199" t="str">
        <f t="shared" si="9"/>
        <v/>
      </c>
      <c r="T45" s="199" t="str">
        <f t="shared" si="9"/>
        <v/>
      </c>
      <c r="U45" s="199" t="str">
        <f t="shared" si="9"/>
        <v/>
      </c>
    </row>
    <row r="46" spans="2:21">
      <c r="B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2:21">
      <c r="B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2:21">
      <c r="B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2:21">
      <c r="B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2:21">
      <c r="B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2:21">
      <c r="B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2:21">
      <c r="B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2:21">
      <c r="B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1">
      <c r="B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1">
      <c r="B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1">
      <c r="B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1">
      <c r="B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2:21">
      <c r="B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2:21">
      <c r="B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2:21">
      <c r="B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2:21">
      <c r="B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2:21">
      <c r="B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2:21">
      <c r="B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2:21">
      <c r="B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2:21">
      <c r="B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2:21">
      <c r="B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2:21">
      <c r="B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2:21">
      <c r="B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2:21">
      <c r="B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2:21">
      <c r="B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2:21">
      <c r="B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2:21">
      <c r="B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2:21">
      <c r="B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2:21">
      <c r="B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2:21">
      <c r="B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2:21">
      <c r="B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2:21">
      <c r="B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2:21">
      <c r="B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2:21">
      <c r="B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2:21">
      <c r="B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2:21">
      <c r="B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2:21">
      <c r="B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2:21">
      <c r="B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2:21">
      <c r="B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2:21">
      <c r="B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2:21">
      <c r="B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2:21">
      <c r="B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2:21">
      <c r="B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2:21">
      <c r="B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2:21">
      <c r="B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2:21">
      <c r="B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2:21">
      <c r="B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2:21">
      <c r="B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2:21">
      <c r="B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2:21">
      <c r="B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2:21">
      <c r="B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2:21">
      <c r="B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2:21">
      <c r="B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2:21">
      <c r="B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2:21">
      <c r="B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2:21">
      <c r="B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2:21">
      <c r="B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2:21">
      <c r="B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2:21">
      <c r="B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2:21">
      <c r="B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2:21">
      <c r="B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2:21">
      <c r="B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2:21">
      <c r="B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2:21">
      <c r="B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2:21">
      <c r="B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2:21">
      <c r="B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2:21">
      <c r="B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2:21">
      <c r="B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2:21">
      <c r="B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2:21">
      <c r="B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2:21">
      <c r="B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2:21">
      <c r="B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2:21">
      <c r="B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2:21">
      <c r="B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2:21">
      <c r="B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2:21">
      <c r="B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2:21">
      <c r="B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2:21">
      <c r="B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2:21">
      <c r="B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2:21">
      <c r="B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2:21">
      <c r="B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2:21">
      <c r="B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2:21">
      <c r="B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2:21">
      <c r="B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2:21">
      <c r="B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2:21">
      <c r="B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2:21">
      <c r="B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2:21">
      <c r="B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2:21">
      <c r="B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2:21">
      <c r="B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2:21">
      <c r="B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2:21">
      <c r="B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2:21">
      <c r="B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2:21">
      <c r="B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2:21">
      <c r="B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2:21">
      <c r="B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2:21">
      <c r="B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2:21">
      <c r="B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2:21">
      <c r="B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2:21">
      <c r="B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2:21">
      <c r="B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2:21">
      <c r="B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2:21">
      <c r="B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2:21">
      <c r="B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2:21">
      <c r="B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2:21">
      <c r="B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2:21">
      <c r="B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2:21">
      <c r="B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2:21">
      <c r="B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2:21">
      <c r="B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2:21">
      <c r="B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2:21">
      <c r="B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2:21">
      <c r="B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2:21">
      <c r="B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2:21">
      <c r="B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2:21">
      <c r="B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2:21">
      <c r="B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2:21">
      <c r="B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2:21">
      <c r="B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2:21">
      <c r="B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2:21">
      <c r="B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2:21">
      <c r="B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2:21">
      <c r="B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2:21">
      <c r="B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2:21">
      <c r="B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2:21">
      <c r="B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2:21">
      <c r="B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2:21">
      <c r="B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2:21">
      <c r="B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2:21">
      <c r="B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2:21">
      <c r="B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2:21">
      <c r="B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2:21">
      <c r="B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2:21">
      <c r="B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2:21">
      <c r="B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2:21">
      <c r="B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2:21">
      <c r="B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2:21">
      <c r="B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2:21">
      <c r="B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2:21">
      <c r="B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2:21">
      <c r="B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2:21">
      <c r="B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2:21">
      <c r="B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2:21">
      <c r="B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2:21">
      <c r="B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2:21">
      <c r="B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2:21">
      <c r="B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2:21">
      <c r="B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2:21">
      <c r="B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2:21">
      <c r="B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2:21">
      <c r="B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2:21">
      <c r="B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2:21">
      <c r="B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2:21">
      <c r="B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2:21">
      <c r="B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2:21">
      <c r="B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2:21">
      <c r="B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2:21">
      <c r="B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2:21">
      <c r="B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2:21">
      <c r="B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2:21">
      <c r="B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2:21">
      <c r="B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2:21">
      <c r="B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2:21">
      <c r="B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2:21">
      <c r="B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2:21">
      <c r="B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2:21">
      <c r="B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2:21">
      <c r="B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2:21">
      <c r="B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2:21">
      <c r="B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2:21">
      <c r="B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2:21">
      <c r="B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2:21">
      <c r="B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2:21">
      <c r="B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2:21">
      <c r="B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2:21">
      <c r="B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2:21">
      <c r="B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2:21">
      <c r="B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2:21">
      <c r="B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2:21">
      <c r="B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2:21">
      <c r="B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2:21">
      <c r="B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2:21">
      <c r="B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2:21">
      <c r="B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2:21">
      <c r="B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2:21">
      <c r="B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2:21">
      <c r="B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2:21">
      <c r="B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2:21">
      <c r="B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2:21">
      <c r="B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2:21">
      <c r="B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2:21">
      <c r="B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2:21">
      <c r="B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2:21">
      <c r="B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2:21">
      <c r="B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2:21">
      <c r="B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2:21">
      <c r="B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2:21">
      <c r="B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2:21">
      <c r="B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2:21">
      <c r="B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2:21">
      <c r="B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2:21">
      <c r="B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2:21">
      <c r="B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2:21">
      <c r="B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2:21">
      <c r="B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2:21">
      <c r="B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2:21">
      <c r="B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2:21">
      <c r="B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2:21">
      <c r="B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2:21">
      <c r="B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2:21">
      <c r="B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2:21">
      <c r="B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2:21">
      <c r="B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2:21">
      <c r="B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2:21">
      <c r="B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2:21">
      <c r="B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2:21">
      <c r="B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2:21">
      <c r="B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2:21">
      <c r="B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2:21">
      <c r="B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2:21">
      <c r="B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2:21">
      <c r="B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2:21">
      <c r="B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2:21">
      <c r="B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2:21">
      <c r="B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2:21">
      <c r="B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2:21">
      <c r="B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2:21">
      <c r="B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2:21">
      <c r="B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2:21">
      <c r="B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2:21">
      <c r="B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2:21">
      <c r="B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2:21">
      <c r="B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2:21">
      <c r="B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2:21">
      <c r="B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2:21">
      <c r="B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2:21">
      <c r="B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2:21">
      <c r="B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2:21">
      <c r="B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2:21">
      <c r="B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2:21">
      <c r="B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2:21">
      <c r="B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2:21">
      <c r="B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2:21">
      <c r="B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2:21">
      <c r="B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2:21">
      <c r="B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2:21">
      <c r="B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2:21">
      <c r="B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2:21">
      <c r="B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2:21">
      <c r="B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2:21">
      <c r="B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2:21">
      <c r="B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2:21">
      <c r="B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2:21">
      <c r="B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2:21">
      <c r="B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2:21">
      <c r="B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2:21">
      <c r="B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2:21">
      <c r="B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2:21">
      <c r="B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2:21">
      <c r="B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2:21">
      <c r="B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2:21">
      <c r="B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2:21">
      <c r="B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2:21">
      <c r="B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2:21">
      <c r="B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2:21">
      <c r="B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2:21">
      <c r="B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2:21">
      <c r="B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2:21">
      <c r="B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2:21">
      <c r="B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2:21">
      <c r="B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2:21">
      <c r="B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2:21">
      <c r="B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2:21">
      <c r="B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2:21">
      <c r="B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2:21">
      <c r="B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2:21">
      <c r="B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2:21">
      <c r="B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2:21">
      <c r="B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2:21">
      <c r="B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2:21">
      <c r="B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2:21">
      <c r="B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2:21">
      <c r="B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2:21">
      <c r="B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2:21">
      <c r="B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2:21">
      <c r="B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2:21">
      <c r="B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2:21">
      <c r="B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2:21">
      <c r="B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2:21">
      <c r="B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2:21">
      <c r="B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2:21">
      <c r="B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2:21">
      <c r="B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2:21">
      <c r="B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2:21">
      <c r="B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2:21">
      <c r="B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2:21">
      <c r="B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2:21">
      <c r="B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2:21">
      <c r="B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2:21">
      <c r="B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2:21">
      <c r="B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2:21">
      <c r="B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2:21">
      <c r="B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2:21">
      <c r="B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2:21">
      <c r="B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2:21">
      <c r="B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2:21">
      <c r="B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2:21">
      <c r="B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2:21">
      <c r="B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2:21">
      <c r="B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2:21">
      <c r="B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2:21">
      <c r="B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2:21">
      <c r="B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2:21">
      <c r="B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2:21">
      <c r="B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2:21">
      <c r="B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2:21">
      <c r="B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2:21">
      <c r="B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2:21">
      <c r="B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2:21">
      <c r="B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2:21">
      <c r="B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2:21">
      <c r="B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2:21">
      <c r="B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2:21">
      <c r="B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2:21">
      <c r="B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2:21">
      <c r="B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2:21">
      <c r="B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2:21">
      <c r="B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2:21">
      <c r="B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2:21">
      <c r="B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2:21">
      <c r="B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2:21">
      <c r="B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2:21">
      <c r="B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2:21">
      <c r="B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2:21">
      <c r="B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2:21">
      <c r="B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2:21">
      <c r="B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2:21">
      <c r="B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2:21">
      <c r="B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2:21">
      <c r="B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2:21">
      <c r="B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2:21">
      <c r="B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2:21">
      <c r="B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2:21">
      <c r="B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2:21">
      <c r="B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2:21">
      <c r="B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2:21">
      <c r="B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2:21">
      <c r="B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2:21">
      <c r="B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2:21">
      <c r="B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2:21">
      <c r="B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2:21">
      <c r="B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2:21">
      <c r="B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2:21">
      <c r="B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2:21">
      <c r="B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2:21">
      <c r="B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2:21">
      <c r="B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2:21">
      <c r="B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2:21">
      <c r="B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2:21">
      <c r="B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2:21">
      <c r="B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2:21">
      <c r="B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2:21">
      <c r="B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2:21">
      <c r="B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2:21">
      <c r="B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2:21">
      <c r="B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2:21">
      <c r="B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2:21">
      <c r="B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2:21">
      <c r="B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2:21">
      <c r="B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2:21">
      <c r="B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2:21">
      <c r="B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2:21">
      <c r="B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2:21">
      <c r="B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2:21">
      <c r="B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2:21">
      <c r="B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2:21">
      <c r="B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2:21">
      <c r="B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2:21">
      <c r="B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2:21">
      <c r="B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2:21">
      <c r="B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2:21">
      <c r="B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2:21">
      <c r="B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2:21">
      <c r="B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2:21">
      <c r="B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2:21">
      <c r="B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2:21">
      <c r="B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2:21">
      <c r="B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2:21">
      <c r="B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2:21">
      <c r="B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2:21">
      <c r="B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2:21">
      <c r="B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2:21">
      <c r="B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2:21">
      <c r="B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2:21">
      <c r="B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2:21">
      <c r="B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2:21">
      <c r="B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2:21">
      <c r="B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2:21">
      <c r="B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2:21">
      <c r="B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2:21">
      <c r="B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2:21">
      <c r="B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2:21">
      <c r="B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2:21">
      <c r="B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2:21">
      <c r="B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2:21">
      <c r="B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2:21">
      <c r="B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2:21">
      <c r="B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2:21">
      <c r="B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2:21">
      <c r="B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2:21">
      <c r="B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2:21">
      <c r="B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2:21">
      <c r="B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2:21">
      <c r="B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2:21">
      <c r="B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2:21">
      <c r="B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2:21">
      <c r="B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2:21">
      <c r="B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2:21">
      <c r="B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2:21">
      <c r="B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2:21">
      <c r="B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2:21">
      <c r="B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2:21">
      <c r="B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2:21">
      <c r="B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2:21">
      <c r="B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2:21">
      <c r="B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2:21">
      <c r="B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2:21">
      <c r="B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2:21">
      <c r="B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2:21">
      <c r="B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2:21">
      <c r="B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2:21">
      <c r="B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2:21">
      <c r="B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2:21">
      <c r="B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2:21">
      <c r="B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2:21">
      <c r="B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2:21">
      <c r="B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2:21">
      <c r="B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2:21">
      <c r="B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2:21">
      <c r="B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2:21">
      <c r="B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2:21">
      <c r="B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2:21">
      <c r="B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2:21">
      <c r="B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2:21">
      <c r="B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2:21">
      <c r="B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2:21">
      <c r="B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2:21">
      <c r="B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2:21">
      <c r="B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2:21">
      <c r="B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2:21">
      <c r="B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2:21">
      <c r="B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2:21">
      <c r="B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2:21">
      <c r="B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2:21">
      <c r="B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2:21">
      <c r="B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2:21">
      <c r="B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2:21">
      <c r="B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2:21">
      <c r="B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2:21">
      <c r="B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2:21">
      <c r="B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2:21">
      <c r="B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2:21">
      <c r="B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2:21">
      <c r="B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2:21">
      <c r="B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2:21">
      <c r="B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2:21">
      <c r="B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2:21">
      <c r="B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2:21">
      <c r="B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2:21">
      <c r="B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2:21">
      <c r="B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2:21">
      <c r="B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2:21">
      <c r="B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2:21">
      <c r="B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2:21">
      <c r="B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2:21">
      <c r="B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2:21">
      <c r="B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2:21">
      <c r="B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2:21">
      <c r="B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2:21">
      <c r="B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2:21">
      <c r="B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2:21">
      <c r="B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2:21">
      <c r="B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2:21">
      <c r="B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2:21">
      <c r="B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2:21">
      <c r="B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2:21">
      <c r="B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2:21">
      <c r="B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2:21">
      <c r="B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2:21">
      <c r="B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2:21">
      <c r="B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2:21">
      <c r="B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2:21">
      <c r="B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2:21">
      <c r="B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2:21">
      <c r="B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2:21">
      <c r="B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2:21">
      <c r="B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2:21">
      <c r="B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2:21">
      <c r="B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2:21">
      <c r="B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2:21">
      <c r="B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2:21">
      <c r="B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2:21">
      <c r="B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2:21">
      <c r="B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2:21">
      <c r="B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2:21">
      <c r="B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2:21">
      <c r="B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2:21">
      <c r="B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2:21">
      <c r="B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2:21">
      <c r="B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2:21">
      <c r="B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2:21">
      <c r="B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2:21">
      <c r="B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2:21">
      <c r="B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2:21">
      <c r="B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2:21">
      <c r="B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2:21">
      <c r="B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2:21">
      <c r="B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2:21">
      <c r="B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2:21">
      <c r="B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2:21">
      <c r="B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2:21">
      <c r="B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2:21">
      <c r="B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2:21">
      <c r="B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2:21">
      <c r="B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2:21">
      <c r="B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2:21">
      <c r="B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2:21">
      <c r="B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2:21">
      <c r="B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2:21">
      <c r="B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2:21">
      <c r="B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2:21">
      <c r="B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2:21">
      <c r="B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2:21">
      <c r="B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2:21">
      <c r="B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2:21">
      <c r="B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2:21">
      <c r="B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2:21">
      <c r="B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2:21">
      <c r="B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2:21">
      <c r="B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2:21">
      <c r="B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2:21">
      <c r="B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2:21">
      <c r="B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2:21">
      <c r="B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2:21">
      <c r="B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2:21">
      <c r="B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2:21">
      <c r="B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2:21">
      <c r="B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2:21">
      <c r="B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2:21">
      <c r="B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2:21">
      <c r="B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2:21">
      <c r="B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2:21">
      <c r="B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2:21">
      <c r="B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2:21">
      <c r="B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2:21">
      <c r="B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2:21">
      <c r="B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2:21">
      <c r="B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2:21">
      <c r="B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2:21">
      <c r="B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2:21">
      <c r="B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2:21">
      <c r="B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2:21">
      <c r="B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2:21">
      <c r="B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2:21">
      <c r="B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2:21">
      <c r="B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2:21">
      <c r="B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2:21">
      <c r="B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2:21">
      <c r="B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2:21">
      <c r="B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2:21">
      <c r="B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2:21">
      <c r="B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2:21">
      <c r="B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2:21">
      <c r="B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2:21">
      <c r="B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2:21">
      <c r="B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2:21">
      <c r="B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2:21">
      <c r="B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2:21">
      <c r="B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2:21">
      <c r="B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2:21">
      <c r="B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2:21">
      <c r="B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2:21">
      <c r="B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2:21">
      <c r="B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2:21">
      <c r="B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2:21">
      <c r="B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2:21">
      <c r="B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2:21">
      <c r="B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2:21">
      <c r="B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2:21">
      <c r="B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2:21">
      <c r="B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2:21">
      <c r="B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2:21">
      <c r="B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2:21">
      <c r="B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2:21">
      <c r="B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2:21">
      <c r="B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2:21">
      <c r="B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2:21">
      <c r="B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2:21">
      <c r="B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2:21">
      <c r="B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2:21">
      <c r="B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2:21">
      <c r="B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2:21">
      <c r="B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2:21">
      <c r="B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2:21">
      <c r="B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2:21">
      <c r="B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2:21">
      <c r="B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2:21">
      <c r="B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2:21">
      <c r="B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2:21">
      <c r="B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2:21">
      <c r="B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2:21">
      <c r="B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2:21">
      <c r="B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2:21">
      <c r="B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2:21">
      <c r="B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2:21">
      <c r="B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2:21">
      <c r="B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2:21">
      <c r="B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2:21">
      <c r="B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2:21">
      <c r="B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2:21">
      <c r="B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2:21">
      <c r="B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2:21">
      <c r="B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2:21">
      <c r="B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2:21">
      <c r="B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2:21">
      <c r="B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2:21">
      <c r="B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2:21">
      <c r="B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2:21">
      <c r="B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2:21">
      <c r="B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2:21">
      <c r="B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2:21">
      <c r="B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2:21">
      <c r="B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2:21">
      <c r="B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2:21">
      <c r="B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2:21">
      <c r="B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2:21">
      <c r="B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2:21">
      <c r="B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2:21">
      <c r="B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2:21">
      <c r="B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2:21">
      <c r="B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2:21">
      <c r="B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2:21">
      <c r="B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2:21">
      <c r="B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2:21">
      <c r="B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2:21">
      <c r="B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2:21">
      <c r="B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2:21">
      <c r="B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2:21">
      <c r="B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2:21">
      <c r="B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2:21">
      <c r="B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2:21">
      <c r="B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2:21">
      <c r="B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2:21">
      <c r="B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2:21">
      <c r="B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2:21">
      <c r="B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2:21">
      <c r="B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2:21">
      <c r="B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2:21">
      <c r="B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2:21">
      <c r="B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2:21">
      <c r="B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2:21">
      <c r="B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2:21">
      <c r="B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2:21">
      <c r="B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2:21">
      <c r="B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2:21">
      <c r="B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2:21">
      <c r="B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2:21">
      <c r="B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2:21">
      <c r="B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2:21">
      <c r="B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2:21">
      <c r="B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2:21">
      <c r="B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2:21">
      <c r="B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2:21">
      <c r="B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2:21">
      <c r="B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2:21">
      <c r="B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2:21">
      <c r="B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2:21">
      <c r="B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2:21">
      <c r="B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2:21">
      <c r="B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2:21">
      <c r="B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2:21">
      <c r="B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2:21">
      <c r="B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2:21">
      <c r="B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2:21">
      <c r="B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2:21">
      <c r="B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2:21">
      <c r="B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2:21">
      <c r="B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2:21">
      <c r="B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2:21">
      <c r="B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2:21">
      <c r="B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2:21">
      <c r="B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2:21">
      <c r="B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2:21">
      <c r="B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2:21">
      <c r="B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2:21">
      <c r="B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2:21">
      <c r="B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2:21">
      <c r="B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2:21">
      <c r="B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2:21">
      <c r="B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2:21">
      <c r="B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2:21">
      <c r="B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2:21">
      <c r="B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2:21">
      <c r="B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2:21">
      <c r="B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2:21">
      <c r="B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2:21">
      <c r="B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2:21">
      <c r="B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2:21">
      <c r="B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2:21">
      <c r="B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2:21">
      <c r="B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2:21">
      <c r="B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2:21">
      <c r="B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2:21">
      <c r="B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2:21">
      <c r="B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2:21">
      <c r="B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2:21">
      <c r="B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2:21">
      <c r="B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2:21">
      <c r="B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2:21">
      <c r="B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2:21">
      <c r="B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2:21">
      <c r="B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2:21">
      <c r="B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2:21">
      <c r="B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2:21">
      <c r="B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2:21">
      <c r="B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2:21">
      <c r="B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2:21">
      <c r="B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2:21">
      <c r="B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2:21">
      <c r="B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2:21">
      <c r="B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2:21">
      <c r="B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2:21">
      <c r="B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2:21">
      <c r="B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2:21">
      <c r="B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2:21">
      <c r="B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2:21">
      <c r="B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2:21">
      <c r="B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2:21">
      <c r="B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2:21">
      <c r="B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2:21">
      <c r="B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2:21">
      <c r="B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2:21">
      <c r="B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2:21">
      <c r="B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2:21">
      <c r="B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2:21">
      <c r="B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2:21">
      <c r="B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2:21">
      <c r="B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2:21">
      <c r="B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2:21">
      <c r="B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2:21">
      <c r="B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2:21">
      <c r="B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2:21">
      <c r="B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2:21">
      <c r="B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2:21">
      <c r="B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2:21">
      <c r="B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2:21">
      <c r="B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2:21">
      <c r="B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2:21">
      <c r="B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2:21">
      <c r="B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2:21">
      <c r="B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2:21">
      <c r="B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2:21">
      <c r="B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2:21">
      <c r="B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2:21">
      <c r="B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2:21">
      <c r="B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2:21">
      <c r="B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2:21">
      <c r="B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2:21">
      <c r="B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2:21">
      <c r="B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2:21">
      <c r="B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2:21">
      <c r="B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2:21">
      <c r="B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2:21">
      <c r="B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2:21">
      <c r="B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2:21">
      <c r="B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2:21">
      <c r="B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2:21">
      <c r="B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2:21">
      <c r="B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2:21">
      <c r="B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2:21">
      <c r="B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2:21">
      <c r="B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2:21">
      <c r="B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2:21">
      <c r="B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2:21">
      <c r="B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2:21">
      <c r="B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2:21">
      <c r="B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2:21">
      <c r="B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2:21">
      <c r="B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2:21">
      <c r="B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2:21">
      <c r="B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2:21">
      <c r="B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2:21">
      <c r="B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2:21">
      <c r="B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2:21">
      <c r="B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2:21">
      <c r="B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2:21">
      <c r="B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2:21">
      <c r="B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2:21">
      <c r="B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2:21">
      <c r="B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2:21">
      <c r="B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2:21">
      <c r="B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2:21">
      <c r="B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2:21">
      <c r="B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2:21">
      <c r="B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2:21">
      <c r="B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2:21">
      <c r="B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2:21">
      <c r="B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2:21">
      <c r="B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2:21">
      <c r="B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2:21">
      <c r="B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2:21">
      <c r="B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2:21">
      <c r="B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2:21">
      <c r="B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2:21">
      <c r="B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2:21">
      <c r="B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2:21">
      <c r="B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2:21">
      <c r="B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2:21">
      <c r="B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2:21">
      <c r="B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2:21">
      <c r="B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2:21">
      <c r="B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2:21">
      <c r="B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2:21">
      <c r="B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2:21">
      <c r="B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2:21">
      <c r="B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2:21">
      <c r="B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2:21">
      <c r="B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2:21">
      <c r="B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2:21">
      <c r="B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2:21">
      <c r="B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2:21">
      <c r="B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2:21">
      <c r="B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2:21">
      <c r="B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2:21">
      <c r="B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2:21">
      <c r="B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2:21">
      <c r="B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2:21">
      <c r="B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2:21">
      <c r="B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2:21">
      <c r="B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2:21">
      <c r="B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2:21">
      <c r="B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2:21">
      <c r="B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2:21">
      <c r="B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2:21">
      <c r="B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2:21">
      <c r="B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2:21">
      <c r="B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2:21">
      <c r="B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2:21">
      <c r="B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2:21">
      <c r="B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2:21">
      <c r="B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2:21">
      <c r="B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2:21">
      <c r="B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2:21">
      <c r="B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2:21">
      <c r="B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2:21">
      <c r="B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2:21">
      <c r="B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2:21">
      <c r="B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2:21">
      <c r="B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2:21">
      <c r="B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2:21">
      <c r="B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2:21">
      <c r="B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2:21">
      <c r="B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2:21">
      <c r="B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2:21">
      <c r="B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2:21">
      <c r="B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2:21">
      <c r="B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2:21">
      <c r="B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2:21">
      <c r="B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2:21">
      <c r="B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2:21">
      <c r="B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2:21">
      <c r="B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2:21">
      <c r="B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2:21">
      <c r="B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2:21">
      <c r="B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2:21">
      <c r="B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2:21">
      <c r="B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2:21">
      <c r="B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2:21">
      <c r="B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2:21">
      <c r="B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2:21">
      <c r="B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2:21">
      <c r="B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2:21">
      <c r="B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2:21">
      <c r="B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2:21">
      <c r="B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2:21">
      <c r="B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2:21">
      <c r="B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2:21">
      <c r="B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2:21">
      <c r="B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2:21">
      <c r="B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2:21">
      <c r="B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2:21">
      <c r="B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2:21">
      <c r="B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2:21">
      <c r="B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2:21">
      <c r="B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2:21">
      <c r="B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2:21">
      <c r="B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2:21">
      <c r="B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2:21">
      <c r="B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2:21">
      <c r="B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2:21">
      <c r="B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2:21">
      <c r="B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2:21">
      <c r="B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2:21">
      <c r="B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2:21">
      <c r="B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2:21">
      <c r="B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2:21">
      <c r="B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2:21">
      <c r="B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2:21">
      <c r="B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2:21">
      <c r="B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2:21">
      <c r="B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2:21">
      <c r="B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2:21">
      <c r="B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2:21">
      <c r="B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2:21">
      <c r="B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2:21">
      <c r="B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2:21">
      <c r="B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2:21">
      <c r="B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2:21">
      <c r="B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2:21">
      <c r="B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2:21">
      <c r="B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2:21">
      <c r="B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2:21">
      <c r="B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2:21">
      <c r="B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2:21">
      <c r="B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2:21">
      <c r="B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2:21">
      <c r="B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2:21">
      <c r="B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2:21">
      <c r="B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2:21">
      <c r="B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2:21">
      <c r="B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2:21">
      <c r="B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2:21">
      <c r="B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2:21">
      <c r="B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2:21">
      <c r="B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2:21">
      <c r="B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2:21">
      <c r="B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2:21">
      <c r="B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2:21">
      <c r="B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2:21">
      <c r="B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2:21">
      <c r="B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2:21">
      <c r="B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2:21">
      <c r="B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2:21">
      <c r="B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2:21">
      <c r="B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2:21">
      <c r="B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2:21">
      <c r="B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2:21">
      <c r="B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2:21">
      <c r="B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2:21">
      <c r="B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2:21">
      <c r="B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2:21">
      <c r="B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2:21">
      <c r="B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2:21">
      <c r="B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2:21">
      <c r="B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2:21">
      <c r="B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2:21">
      <c r="B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2:21">
      <c r="B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2:21">
      <c r="B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2:21">
      <c r="B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2:21">
      <c r="B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2:21">
      <c r="B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2:21">
      <c r="B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2:21">
      <c r="B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2:21">
      <c r="B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2:21">
      <c r="B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2:21">
      <c r="B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2:21">
      <c r="B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2:21">
      <c r="B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2:21">
      <c r="B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2:21">
      <c r="B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2:21">
      <c r="B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2:21">
      <c r="B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2:21">
      <c r="B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2:21">
      <c r="B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2:21">
      <c r="B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2:21">
      <c r="B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2:21">
      <c r="B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2:21">
      <c r="B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2:21">
      <c r="B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2:21">
      <c r="B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2:21">
      <c r="B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2:21">
      <c r="B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2:21">
      <c r="B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2:21">
      <c r="B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2:21">
      <c r="B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2:21">
      <c r="B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2:21">
      <c r="B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2:21">
      <c r="B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2:21">
      <c r="B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2:21">
      <c r="B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2:21">
      <c r="B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2:21">
      <c r="B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2:21">
      <c r="B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2:21">
      <c r="B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2:21">
      <c r="B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2:21">
      <c r="B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2:21">
      <c r="B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2:21">
      <c r="B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2:21">
      <c r="B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2:21">
      <c r="B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2:21">
      <c r="B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2:21">
      <c r="B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2:21">
      <c r="B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2:21">
      <c r="B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2:21">
      <c r="B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2:21">
      <c r="B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2:21">
      <c r="B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2:21">
      <c r="B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2:21">
      <c r="B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2:21">
      <c r="B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2:21">
      <c r="B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2:21">
      <c r="B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2:21">
      <c r="B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2:21">
      <c r="B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2:21">
      <c r="B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2:21">
      <c r="B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2:21">
      <c r="B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2:21">
      <c r="B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2:21">
      <c r="B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2:21">
      <c r="B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2:21">
      <c r="B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2:21">
      <c r="B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2:21">
      <c r="B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2:21">
      <c r="B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2:21">
      <c r="B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2:21">
      <c r="B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2:21">
      <c r="B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2:21">
      <c r="B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2:21">
      <c r="B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2:21">
      <c r="B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2:21">
      <c r="B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2:21">
      <c r="B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2:21">
      <c r="B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2:21">
      <c r="B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2:21">
      <c r="B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2:21">
      <c r="B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2:21">
      <c r="B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2:21">
      <c r="B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2:21">
      <c r="B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2:21">
      <c r="B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2:21">
      <c r="B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2:21">
      <c r="B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2:21">
      <c r="B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2:21">
      <c r="B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2:21">
      <c r="B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2:21">
      <c r="B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2:21">
      <c r="B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2:21">
      <c r="B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2:21">
      <c r="B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2:21">
      <c r="B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2:21">
      <c r="B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2:21">
      <c r="B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2:21">
      <c r="B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2:21">
      <c r="B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2:21">
      <c r="B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2:21">
      <c r="B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2:21">
      <c r="B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2:21">
      <c r="B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2:21">
      <c r="B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2:21">
      <c r="B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2:21">
      <c r="B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2:21">
      <c r="B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2:21">
      <c r="B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2:21">
      <c r="B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2:21">
      <c r="B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2:21">
      <c r="B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2:21">
      <c r="B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2:21">
      <c r="B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2:21">
      <c r="B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2:21">
      <c r="B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2:21">
      <c r="B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2:21">
      <c r="B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2:21">
      <c r="B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2:21">
      <c r="B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2:21">
      <c r="B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2:21">
      <c r="B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2:21">
      <c r="B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2:21">
      <c r="B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2:21">
      <c r="B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2:21">
      <c r="B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2:21">
      <c r="B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2:21">
      <c r="B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2:21">
      <c r="B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2:21">
      <c r="B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2:21">
      <c r="B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2:21">
      <c r="B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2:21">
      <c r="B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2:21">
      <c r="B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2:21">
      <c r="B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2:21">
      <c r="B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2:21">
      <c r="B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2:21">
      <c r="B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2:21">
      <c r="B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2:21">
      <c r="B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2:21">
      <c r="B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2:21">
      <c r="B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2:21">
      <c r="B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2:21">
      <c r="B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2:21">
      <c r="B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2:21">
      <c r="B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2:21">
      <c r="B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2:21">
      <c r="B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2:21">
      <c r="B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2:21">
      <c r="B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2:21">
      <c r="B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2:21">
      <c r="B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2:21">
      <c r="B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2:21">
      <c r="B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2:21">
      <c r="B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2:21">
      <c r="B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2:21">
      <c r="B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2:21">
      <c r="B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2:21">
      <c r="B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2:21">
      <c r="B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2:21">
      <c r="B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2:21">
      <c r="B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2:21">
      <c r="B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2:21">
      <c r="B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2:21">
      <c r="B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2:21">
      <c r="B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2:21">
      <c r="B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2:21">
      <c r="B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2:21">
      <c r="B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2:21">
      <c r="B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2:21">
      <c r="B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2:21">
      <c r="B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2:21">
      <c r="B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2:21">
      <c r="B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2:21">
      <c r="B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2:21">
      <c r="B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2:21">
      <c r="B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2:21">
      <c r="B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2:21">
      <c r="B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2:21">
      <c r="B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2:21">
      <c r="B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2:21">
      <c r="B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2:21">
      <c r="B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2:21">
      <c r="B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2:21">
      <c r="B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2:21">
      <c r="B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2:21">
      <c r="B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2:21">
      <c r="B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2:21">
      <c r="B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2:21">
      <c r="B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2:21">
      <c r="B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2:21">
      <c r="B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2:21">
      <c r="B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2:21">
      <c r="B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2:21">
      <c r="B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2:21">
      <c r="B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2:21">
      <c r="B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2:21">
      <c r="B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2:21">
      <c r="B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2:21">
      <c r="B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2:21">
      <c r="B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2:21">
      <c r="B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2:21">
      <c r="B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2:21">
      <c r="B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2:21">
      <c r="B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2:21">
      <c r="B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2:21">
      <c r="B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2:21">
      <c r="B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2:21">
      <c r="B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2:21">
      <c r="B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2:21">
      <c r="B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2:21">
      <c r="B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2:21">
      <c r="B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2:21">
      <c r="B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2:21">
      <c r="B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2:21">
      <c r="B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2:21">
      <c r="B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2:21">
      <c r="B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2:21">
      <c r="B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2:21">
      <c r="B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2:21">
      <c r="B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2:21">
      <c r="B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2:21">
      <c r="B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2:21">
      <c r="B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2:21">
      <c r="B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2:21">
      <c r="B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2:21">
      <c r="B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2:21">
      <c r="B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2:21">
      <c r="B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2:21">
      <c r="B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2:21">
      <c r="B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2:21">
      <c r="B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2:21">
      <c r="B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2:21">
      <c r="B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2:21">
      <c r="B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2:21">
      <c r="B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2:21">
      <c r="B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2:21">
      <c r="B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2:21">
      <c r="B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2:21">
      <c r="B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2:21">
      <c r="B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2:21">
      <c r="B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2:21">
      <c r="B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2:21">
      <c r="B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2:21">
      <c r="B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2:21">
      <c r="B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2:21">
      <c r="B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2:21">
      <c r="B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2:21">
      <c r="B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2:21">
      <c r="B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2:21">
      <c r="B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2:21">
      <c r="B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2:21">
      <c r="B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2:21">
      <c r="B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2:21">
      <c r="B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2:21">
      <c r="B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2:21">
      <c r="B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2:21">
      <c r="B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2:21">
      <c r="B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2:21">
      <c r="B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2:21">
      <c r="B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2:21">
      <c r="B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2:21">
      <c r="B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2:21">
      <c r="B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2:21">
      <c r="B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2:21">
      <c r="B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2:21">
      <c r="B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2:21">
      <c r="B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2:21">
      <c r="B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2:21">
      <c r="B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2:21">
      <c r="B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2:21">
      <c r="B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2:21">
      <c r="B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2:21">
      <c r="B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2:21">
      <c r="B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2:21">
      <c r="B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2:21">
      <c r="B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2:21">
      <c r="B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2:21">
      <c r="B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2:21">
      <c r="B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2:21">
      <c r="B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2:21">
      <c r="B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2:21">
      <c r="B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  <row r="1284" spans="2:21">
      <c r="B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</row>
    <row r="1285" spans="2:21">
      <c r="B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</row>
    <row r="1286" spans="2:21">
      <c r="B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</row>
    <row r="1287" spans="2:21">
      <c r="B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</row>
    <row r="1288" spans="2:21">
      <c r="B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</row>
    <row r="1289" spans="2:21">
      <c r="B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</row>
    <row r="1290" spans="2:21">
      <c r="B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</row>
    <row r="1291" spans="2:21">
      <c r="B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</row>
    <row r="1292" spans="2:21">
      <c r="B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</row>
    <row r="1293" spans="2:21">
      <c r="B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</row>
    <row r="1294" spans="2:21">
      <c r="B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</row>
    <row r="1295" spans="2:21">
      <c r="B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</row>
    <row r="1296" spans="2:21">
      <c r="B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</row>
    <row r="1297" spans="2:21">
      <c r="B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</row>
    <row r="1298" spans="2:21">
      <c r="B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</row>
    <row r="1299" spans="2:21">
      <c r="B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</row>
    <row r="1300" spans="2:21">
      <c r="B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</row>
    <row r="1301" spans="2:21">
      <c r="B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</row>
    <row r="1302" spans="2:21">
      <c r="B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</row>
    <row r="1303" spans="2:21">
      <c r="B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</row>
    <row r="1304" spans="2:21">
      <c r="B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</row>
    <row r="1305" spans="2:21">
      <c r="B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</row>
    <row r="1306" spans="2:21">
      <c r="B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</row>
    <row r="1307" spans="2:21">
      <c r="B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</row>
    <row r="1308" spans="2:21">
      <c r="B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</row>
    <row r="1309" spans="2:21">
      <c r="B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</row>
    <row r="1310" spans="2:21">
      <c r="B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</row>
    <row r="1311" spans="2:21">
      <c r="B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</row>
    <row r="1312" spans="2:21">
      <c r="B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</row>
    <row r="1313" spans="2:21">
      <c r="B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</row>
    <row r="1314" spans="2:21">
      <c r="B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</row>
    <row r="1315" spans="2:21">
      <c r="B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</row>
    <row r="1316" spans="2:21">
      <c r="B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</row>
    <row r="1317" spans="2:21">
      <c r="B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</row>
    <row r="1318" spans="2:21">
      <c r="B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</row>
    <row r="1319" spans="2:21">
      <c r="B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</row>
    <row r="1320" spans="2:21">
      <c r="B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</row>
    <row r="1321" spans="2:21">
      <c r="B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</row>
    <row r="1322" spans="2:21">
      <c r="B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</row>
    <row r="1323" spans="2:21">
      <c r="B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</row>
    <row r="1324" spans="2:21">
      <c r="B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</row>
    <row r="1325" spans="2:21">
      <c r="B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</row>
    <row r="1326" spans="2:21">
      <c r="B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</row>
    <row r="1327" spans="2:21">
      <c r="B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</row>
    <row r="1328" spans="2:21">
      <c r="B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</row>
    <row r="1329" spans="2:21">
      <c r="B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</row>
    <row r="1330" spans="2:21">
      <c r="B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</row>
    <row r="1331" spans="2:21">
      <c r="B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</row>
    <row r="1332" spans="2:21">
      <c r="B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</row>
    <row r="1333" spans="2:21">
      <c r="B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</row>
    <row r="1334" spans="2:21">
      <c r="B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</row>
    <row r="1335" spans="2:21">
      <c r="B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</row>
    <row r="1336" spans="2:21">
      <c r="B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</row>
    <row r="1337" spans="2:21">
      <c r="B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</row>
    <row r="1338" spans="2:21">
      <c r="B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</row>
    <row r="1339" spans="2:21">
      <c r="B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</row>
    <row r="1340" spans="2:21">
      <c r="B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</row>
    <row r="1341" spans="2:21">
      <c r="B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</row>
    <row r="1342" spans="2:21">
      <c r="B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</row>
    <row r="1343" spans="2:21">
      <c r="B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</row>
    <row r="1344" spans="2:21">
      <c r="B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</row>
    <row r="1345" spans="2:21">
      <c r="B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</row>
    <row r="1346" spans="2:21">
      <c r="B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</row>
    <row r="1347" spans="2:21">
      <c r="B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</row>
    <row r="1348" spans="2:21">
      <c r="B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</row>
    <row r="1349" spans="2:21">
      <c r="B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</row>
    <row r="1350" spans="2:21">
      <c r="B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</row>
    <row r="1351" spans="2:21">
      <c r="B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</row>
    <row r="1352" spans="2:21">
      <c r="B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</row>
    <row r="1353" spans="2:21">
      <c r="B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</row>
    <row r="1354" spans="2:21">
      <c r="B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</row>
    <row r="1355" spans="2:21">
      <c r="B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</row>
    <row r="1356" spans="2:21">
      <c r="B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</row>
    <row r="1357" spans="2:21">
      <c r="B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</row>
    <row r="1358" spans="2:21">
      <c r="B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</row>
    <row r="1359" spans="2:21">
      <c r="B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</row>
    <row r="1360" spans="2:21">
      <c r="B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</row>
    <row r="1361" spans="2:21">
      <c r="B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</row>
    <row r="1362" spans="2:21">
      <c r="B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</row>
    <row r="1363" spans="2:21">
      <c r="B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</row>
    <row r="1364" spans="2:21">
      <c r="B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</row>
    <row r="1365" spans="2:21">
      <c r="B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</row>
    <row r="1366" spans="2:21">
      <c r="B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</row>
    <row r="1367" spans="2:21">
      <c r="B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</row>
    <row r="1368" spans="2:21">
      <c r="B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</row>
    <row r="1369" spans="2:21">
      <c r="B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</row>
    <row r="1370" spans="2:21">
      <c r="B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</row>
    <row r="1371" spans="2:21">
      <c r="B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</row>
    <row r="1372" spans="2:21">
      <c r="B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</row>
    <row r="1373" spans="2:21">
      <c r="B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</row>
    <row r="1374" spans="2:21">
      <c r="B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</row>
    <row r="1375" spans="2:21">
      <c r="B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</row>
    <row r="1376" spans="2:21">
      <c r="B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</row>
    <row r="1377" spans="2:21">
      <c r="B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</row>
    <row r="1378" spans="2:21">
      <c r="B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</row>
    <row r="1379" spans="2:21">
      <c r="B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</row>
    <row r="1380" spans="2:21">
      <c r="B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</row>
    <row r="1381" spans="2:21">
      <c r="B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</row>
    <row r="1382" spans="2:21">
      <c r="B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</row>
    <row r="1383" spans="2:21">
      <c r="B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</row>
    <row r="1384" spans="2:21">
      <c r="B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</row>
    <row r="1385" spans="2:21">
      <c r="B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</row>
    <row r="1386" spans="2:21">
      <c r="B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</row>
    <row r="1387" spans="2:21">
      <c r="B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</row>
    <row r="1388" spans="2:21">
      <c r="B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</row>
    <row r="1389" spans="2:21">
      <c r="B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</row>
    <row r="1390" spans="2:21">
      <c r="B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</row>
    <row r="1391" spans="2:21">
      <c r="B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</row>
    <row r="1392" spans="2:21">
      <c r="B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</row>
    <row r="1393" spans="2:21">
      <c r="B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</row>
    <row r="1394" spans="2:21">
      <c r="B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</row>
    <row r="1395" spans="2:21">
      <c r="B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</row>
    <row r="1396" spans="2:21">
      <c r="B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</row>
    <row r="1397" spans="2:21">
      <c r="B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</row>
    <row r="1398" spans="2:21">
      <c r="B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</row>
    <row r="1399" spans="2:21">
      <c r="B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</row>
    <row r="1400" spans="2:21">
      <c r="B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</row>
    <row r="1401" spans="2:21">
      <c r="B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</row>
    <row r="1402" spans="2:21">
      <c r="B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</row>
    <row r="1403" spans="2:21">
      <c r="B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</row>
    <row r="1404" spans="2:21">
      <c r="B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</row>
    <row r="1405" spans="2:21">
      <c r="B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</row>
    <row r="1406" spans="2:21">
      <c r="B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</row>
    <row r="1407" spans="2:21">
      <c r="B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</row>
    <row r="1408" spans="2:21">
      <c r="B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</row>
    <row r="1409" spans="2:21">
      <c r="B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</row>
    <row r="1410" spans="2:21">
      <c r="B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</row>
    <row r="1411" spans="2:21">
      <c r="B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</row>
    <row r="1412" spans="2:21">
      <c r="B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</row>
    <row r="1413" spans="2:21">
      <c r="B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</row>
    <row r="1414" spans="2:21">
      <c r="B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</row>
    <row r="1415" spans="2:21">
      <c r="B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</row>
    <row r="1416" spans="2:21">
      <c r="B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</row>
    <row r="1417" spans="2:21">
      <c r="B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</row>
    <row r="1418" spans="2:21">
      <c r="B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</row>
    <row r="1419" spans="2:21">
      <c r="B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</row>
    <row r="1420" spans="2:21">
      <c r="B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</row>
    <row r="1421" spans="2:21">
      <c r="B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</row>
    <row r="1422" spans="2:21">
      <c r="B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</row>
    <row r="1423" spans="2:21">
      <c r="B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</row>
    <row r="1424" spans="2:21">
      <c r="B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</row>
    <row r="1425" spans="2:21">
      <c r="B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</row>
    <row r="1426" spans="2:21">
      <c r="B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</row>
    <row r="1427" spans="2:21">
      <c r="B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</row>
    <row r="1428" spans="2:21">
      <c r="B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</row>
    <row r="1429" spans="2:21">
      <c r="B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</row>
    <row r="1430" spans="2:21">
      <c r="B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</row>
    <row r="1431" spans="2:21">
      <c r="B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</row>
    <row r="1432" spans="2:21">
      <c r="B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</row>
    <row r="1433" spans="2:21">
      <c r="B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</row>
    <row r="1434" spans="2:21">
      <c r="B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</row>
    <row r="1435" spans="2:21">
      <c r="B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</row>
    <row r="1436" spans="2:21">
      <c r="B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</row>
    <row r="1437" spans="2:21">
      <c r="B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</row>
    <row r="1438" spans="2:21">
      <c r="B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</row>
    <row r="1439" spans="2:21">
      <c r="B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</row>
    <row r="1440" spans="2:21">
      <c r="B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</row>
    <row r="1441" spans="2:21">
      <c r="B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</row>
    <row r="1442" spans="2:21">
      <c r="B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</row>
    <row r="1443" spans="2:21">
      <c r="B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</row>
    <row r="1444" spans="2:21">
      <c r="B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</row>
    <row r="1445" spans="2:21">
      <c r="B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</row>
    <row r="1446" spans="2:21">
      <c r="B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</row>
    <row r="1447" spans="2:21">
      <c r="B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</row>
    <row r="1448" spans="2:21">
      <c r="B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</row>
    <row r="1449" spans="2:21">
      <c r="B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</row>
    <row r="1450" spans="2:21">
      <c r="B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</row>
    <row r="1451" spans="2:21">
      <c r="B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</row>
    <row r="1452" spans="2:21">
      <c r="B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</row>
    <row r="1453" spans="2:21">
      <c r="B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</row>
    <row r="1454" spans="2:21">
      <c r="B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</row>
    <row r="1455" spans="2:21">
      <c r="B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</row>
    <row r="1456" spans="2:21">
      <c r="B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</row>
    <row r="1457" spans="2:21">
      <c r="B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</row>
    <row r="1458" spans="2:21">
      <c r="B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</row>
    <row r="1459" spans="2:21">
      <c r="B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</row>
    <row r="1460" spans="2:21">
      <c r="B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</row>
    <row r="1461" spans="2:21">
      <c r="B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</row>
    <row r="1462" spans="2:21">
      <c r="B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</row>
    <row r="1463" spans="2:21">
      <c r="B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</row>
    <row r="1464" spans="2:21">
      <c r="B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</row>
    <row r="1465" spans="2:21">
      <c r="B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</row>
    <row r="1466" spans="2:21">
      <c r="B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</row>
    <row r="1467" spans="2:21">
      <c r="B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</row>
    <row r="1468" spans="2:21">
      <c r="B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</row>
    <row r="1469" spans="2:21">
      <c r="B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</row>
    <row r="1470" spans="2:21">
      <c r="B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</row>
    <row r="1471" spans="2:21">
      <c r="B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</row>
    <row r="1472" spans="2:21">
      <c r="B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</row>
    <row r="1473" spans="2:21">
      <c r="B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</row>
    <row r="1474" spans="2:21">
      <c r="B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</row>
    <row r="1475" spans="2:21">
      <c r="B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</row>
    <row r="1476" spans="2:21">
      <c r="B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</row>
    <row r="1477" spans="2:21">
      <c r="B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</row>
    <row r="1478" spans="2:21">
      <c r="B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</row>
    <row r="1479" spans="2:21">
      <c r="B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</row>
    <row r="1480" spans="2:21">
      <c r="B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</row>
    <row r="1481" spans="2:21">
      <c r="B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</row>
    <row r="1482" spans="2:21">
      <c r="B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</row>
    <row r="1483" spans="2:21">
      <c r="B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</row>
    <row r="1484" spans="2:21">
      <c r="B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</row>
    <row r="1485" spans="2:21">
      <c r="B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</row>
    <row r="1486" spans="2:21">
      <c r="B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</row>
    <row r="1487" spans="2:21">
      <c r="B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</row>
    <row r="1488" spans="2:21">
      <c r="B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</row>
    <row r="1489" spans="2:21">
      <c r="B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</row>
    <row r="1490" spans="2:21">
      <c r="B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</row>
    <row r="1491" spans="2:21">
      <c r="B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</row>
    <row r="1492" spans="2:21">
      <c r="B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</row>
    <row r="1493" spans="2:21">
      <c r="B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</row>
    <row r="1494" spans="2:21">
      <c r="B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</row>
    <row r="1495" spans="2:21">
      <c r="B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</row>
    <row r="1496" spans="2:21">
      <c r="B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</row>
    <row r="1497" spans="2:21">
      <c r="B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</row>
    <row r="1498" spans="2:21">
      <c r="B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</row>
    <row r="1499" spans="2:21">
      <c r="B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</row>
    <row r="1500" spans="2:21">
      <c r="B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</row>
    <row r="1501" spans="2:21">
      <c r="B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</row>
    <row r="1502" spans="2:21">
      <c r="B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</row>
    <row r="1503" spans="2:21">
      <c r="B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</row>
    <row r="1504" spans="2:21">
      <c r="B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</row>
    <row r="1505" spans="2:21">
      <c r="B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</row>
    <row r="1506" spans="2:21">
      <c r="B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</row>
    <row r="1507" spans="2:21">
      <c r="B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</row>
    <row r="1508" spans="2:21">
      <c r="B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</row>
    <row r="1509" spans="2:21">
      <c r="B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</row>
    <row r="1510" spans="2:21">
      <c r="B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</row>
    <row r="1511" spans="2:21">
      <c r="B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</row>
    <row r="1512" spans="2:21">
      <c r="B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</row>
    <row r="1513" spans="2:21">
      <c r="B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</row>
    <row r="1514" spans="2:21">
      <c r="B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</row>
    <row r="1515" spans="2:21">
      <c r="B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</row>
    <row r="1516" spans="2:21">
      <c r="B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</row>
    <row r="1517" spans="2:21">
      <c r="B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</row>
    <row r="1518" spans="2:21">
      <c r="B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</row>
    <row r="1519" spans="2:21">
      <c r="B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</row>
    <row r="1520" spans="2:21">
      <c r="B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</row>
    <row r="1521" spans="2:21">
      <c r="B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</row>
    <row r="1522" spans="2:21">
      <c r="B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</row>
    <row r="1523" spans="2:21">
      <c r="B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</row>
    <row r="1524" spans="2:21">
      <c r="B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</row>
    <row r="1525" spans="2:21">
      <c r="B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</row>
    <row r="1526" spans="2:21">
      <c r="B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</row>
    <row r="1527" spans="2:21">
      <c r="B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</row>
    <row r="1528" spans="2:21">
      <c r="B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</row>
    <row r="1529" spans="2:21">
      <c r="B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</row>
    <row r="1530" spans="2:21">
      <c r="B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</row>
    <row r="1531" spans="2:21">
      <c r="B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</row>
    <row r="1532" spans="2:21">
      <c r="B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</row>
    <row r="1533" spans="2:21">
      <c r="B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</row>
    <row r="1534" spans="2:21">
      <c r="B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</row>
    <row r="1535" spans="2:21">
      <c r="B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</row>
    <row r="1536" spans="2:21">
      <c r="B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</row>
    <row r="1537" spans="2:21">
      <c r="B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</row>
    <row r="1538" spans="2:21">
      <c r="B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</row>
    <row r="1539" spans="2:21">
      <c r="B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</row>
    <row r="1540" spans="2:21">
      <c r="B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</row>
    <row r="1541" spans="2:21">
      <c r="B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</row>
    <row r="1542" spans="2:21">
      <c r="B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</row>
    <row r="1543" spans="2:21">
      <c r="B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</row>
    <row r="1544" spans="2:21">
      <c r="B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</row>
    <row r="1545" spans="2:21">
      <c r="B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</row>
    <row r="1546" spans="2:21">
      <c r="B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</row>
    <row r="1547" spans="2:21">
      <c r="B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</row>
    <row r="1548" spans="2:21">
      <c r="B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</row>
    <row r="1549" spans="2:21">
      <c r="B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</row>
    <row r="1550" spans="2:21">
      <c r="B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</row>
    <row r="1551" spans="2:21">
      <c r="B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</row>
    <row r="1552" spans="2:21">
      <c r="B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</row>
    <row r="1553" spans="2:21">
      <c r="B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</row>
    <row r="1554" spans="2:21">
      <c r="B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</row>
    <row r="1555" spans="2:21">
      <c r="B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</row>
    <row r="1556" spans="2:21">
      <c r="B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</row>
    <row r="1557" spans="2:21">
      <c r="B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</row>
    <row r="1558" spans="2:21">
      <c r="B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</row>
    <row r="1559" spans="2:21">
      <c r="B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</row>
    <row r="1560" spans="2:21">
      <c r="B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</row>
    <row r="1561" spans="2:21">
      <c r="B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</row>
    <row r="1562" spans="2:21">
      <c r="B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</row>
    <row r="1563" spans="2:21">
      <c r="B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</row>
    <row r="1564" spans="2:21">
      <c r="B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</row>
    <row r="1565" spans="2:21">
      <c r="B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</row>
    <row r="1566" spans="2:21">
      <c r="B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</row>
    <row r="1567" spans="2:21">
      <c r="B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</row>
    <row r="1568" spans="2:21">
      <c r="B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</row>
    <row r="1569" spans="2:21">
      <c r="B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</row>
    <row r="1570" spans="2:21">
      <c r="B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</row>
    <row r="1571" spans="2:21">
      <c r="B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</row>
    <row r="1572" spans="2:21">
      <c r="B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</row>
    <row r="1573" spans="2:21">
      <c r="B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</row>
    <row r="1574" spans="2:21">
      <c r="B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</row>
    <row r="1575" spans="2:21">
      <c r="B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</row>
    <row r="1576" spans="2:21">
      <c r="B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</row>
    <row r="1577" spans="2:21">
      <c r="B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</row>
    <row r="1578" spans="2:21">
      <c r="B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</row>
    <row r="1579" spans="2:21">
      <c r="B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</row>
    <row r="1580" spans="2:21">
      <c r="B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</row>
    <row r="1581" spans="2:21">
      <c r="B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</row>
    <row r="1582" spans="2:21">
      <c r="B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</row>
    <row r="1583" spans="2:21">
      <c r="B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</row>
    <row r="1584" spans="2:21">
      <c r="B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</row>
    <row r="1585" spans="2:21">
      <c r="B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</row>
    <row r="1586" spans="2:21">
      <c r="B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</row>
    <row r="1587" spans="2:21">
      <c r="B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</row>
    <row r="1588" spans="2:21">
      <c r="B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</row>
    <row r="1589" spans="2:21">
      <c r="B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</row>
    <row r="1590" spans="2:21">
      <c r="B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</row>
    <row r="1591" spans="2:21">
      <c r="B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</row>
    <row r="1592" spans="2:21">
      <c r="B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</row>
    <row r="1593" spans="2:21">
      <c r="B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</row>
    <row r="1594" spans="2:21">
      <c r="B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</row>
    <row r="1595" spans="2:21">
      <c r="B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</row>
    <row r="1596" spans="2:21">
      <c r="B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</row>
    <row r="1597" spans="2:21">
      <c r="B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</row>
    <row r="1598" spans="2:21">
      <c r="B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</row>
    <row r="1599" spans="2:21">
      <c r="B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</row>
    <row r="1600" spans="2:21">
      <c r="B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</row>
    <row r="1601" spans="2:21">
      <c r="B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</row>
    <row r="1602" spans="2:21">
      <c r="B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</row>
    <row r="1603" spans="2:21">
      <c r="B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</row>
    <row r="1604" spans="2:21">
      <c r="B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</row>
    <row r="1605" spans="2:21">
      <c r="B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</row>
    <row r="1606" spans="2:21">
      <c r="B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</row>
    <row r="1607" spans="2:21">
      <c r="B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</row>
    <row r="1608" spans="2:21">
      <c r="B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</row>
    <row r="1609" spans="2:21">
      <c r="B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</row>
    <row r="1610" spans="2:21">
      <c r="B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</row>
    <row r="1611" spans="2:21">
      <c r="B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</row>
    <row r="1612" spans="2:21">
      <c r="B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</row>
    <row r="1613" spans="2:21">
      <c r="B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</row>
    <row r="1614" spans="2:21">
      <c r="B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</row>
    <row r="1615" spans="2:21">
      <c r="B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</row>
    <row r="1616" spans="2:21">
      <c r="B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</row>
    <row r="1617" spans="2:21">
      <c r="B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</row>
    <row r="1618" spans="2:21">
      <c r="B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</row>
    <row r="1619" spans="2:21">
      <c r="B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</row>
    <row r="1620" spans="2:21">
      <c r="B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</row>
    <row r="1621" spans="2:21">
      <c r="B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</row>
    <row r="1622" spans="2:21">
      <c r="B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</row>
    <row r="1623" spans="2:21">
      <c r="B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</row>
    <row r="1624" spans="2:21">
      <c r="B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</row>
    <row r="1625" spans="2:21">
      <c r="B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</row>
    <row r="1626" spans="2:21">
      <c r="B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</row>
    <row r="1627" spans="2:21">
      <c r="B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</row>
    <row r="1628" spans="2:21">
      <c r="B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</row>
    <row r="1629" spans="2:21">
      <c r="B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</row>
    <row r="1630" spans="2:21">
      <c r="B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</row>
    <row r="1631" spans="2:21">
      <c r="B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</row>
    <row r="1632" spans="2:21">
      <c r="B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</row>
    <row r="1633" spans="2:21">
      <c r="B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</row>
    <row r="1634" spans="2:21">
      <c r="B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</row>
    <row r="1635" spans="2:21">
      <c r="B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</row>
    <row r="1636" spans="2:21">
      <c r="B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</row>
    <row r="1637" spans="2:21">
      <c r="B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</row>
    <row r="1638" spans="2:21">
      <c r="B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</row>
    <row r="1639" spans="2:21">
      <c r="B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</row>
    <row r="1640" spans="2:21">
      <c r="B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</row>
    <row r="1641" spans="2:21">
      <c r="B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</row>
    <row r="1642" spans="2:21">
      <c r="B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</row>
    <row r="1643" spans="2:21">
      <c r="B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</row>
    <row r="1644" spans="2:21">
      <c r="B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</row>
    <row r="1645" spans="2:21">
      <c r="B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</row>
    <row r="1646" spans="2:21">
      <c r="B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</row>
    <row r="1647" spans="2:21">
      <c r="B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</row>
    <row r="1648" spans="2:21">
      <c r="B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</row>
    <row r="1649" spans="2:21">
      <c r="B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</row>
    <row r="1650" spans="2:21">
      <c r="B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</row>
    <row r="1651" spans="2:21">
      <c r="B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</row>
    <row r="1652" spans="2:21">
      <c r="B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</row>
    <row r="1653" spans="2:21">
      <c r="B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</row>
    <row r="1654" spans="2:21">
      <c r="B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</row>
    <row r="1655" spans="2:21">
      <c r="B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</row>
    <row r="1656" spans="2:21">
      <c r="B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</row>
    <row r="1657" spans="2:21">
      <c r="B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</row>
    <row r="1658" spans="2:21">
      <c r="B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</row>
    <row r="1659" spans="2:21">
      <c r="B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</row>
    <row r="1660" spans="2:21">
      <c r="B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</row>
    <row r="1661" spans="2:21">
      <c r="B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</row>
    <row r="1662" spans="2:21">
      <c r="B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</row>
    <row r="1663" spans="2:21">
      <c r="B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</row>
    <row r="1664" spans="2:21">
      <c r="B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</row>
    <row r="1665" spans="2:21">
      <c r="B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</row>
    <row r="1666" spans="2:21">
      <c r="B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</row>
    <row r="1667" spans="2:21">
      <c r="B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</row>
    <row r="1668" spans="2:21">
      <c r="B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</row>
    <row r="1669" spans="2:21">
      <c r="B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</row>
    <row r="1670" spans="2:21">
      <c r="B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</row>
    <row r="1671" spans="2:21">
      <c r="B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</row>
    <row r="1672" spans="2:21">
      <c r="B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</row>
    <row r="1673" spans="2:21">
      <c r="B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</row>
    <row r="1674" spans="2:21">
      <c r="B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</row>
    <row r="1675" spans="2:21">
      <c r="B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</row>
    <row r="1676" spans="2:21">
      <c r="B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</row>
    <row r="1677" spans="2:21">
      <c r="B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</row>
    <row r="1678" spans="2:21">
      <c r="B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</row>
    <row r="1679" spans="2:21">
      <c r="B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</row>
    <row r="1680" spans="2:21">
      <c r="B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</row>
    <row r="1681" spans="2:21">
      <c r="B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</row>
    <row r="1682" spans="2:21">
      <c r="B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</row>
    <row r="1683" spans="2:21">
      <c r="B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</row>
    <row r="1684" spans="2:21">
      <c r="B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</row>
    <row r="1685" spans="2:21">
      <c r="B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</row>
    <row r="1686" spans="2:21">
      <c r="B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</row>
    <row r="1687" spans="2:21">
      <c r="B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</row>
    <row r="1688" spans="2:21">
      <c r="B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</row>
    <row r="1689" spans="2:21">
      <c r="B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</row>
    <row r="1690" spans="2:21">
      <c r="B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</row>
    <row r="1691" spans="2:21">
      <c r="B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</row>
    <row r="1692" spans="2:21">
      <c r="B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</row>
    <row r="1693" spans="2:21">
      <c r="B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</row>
    <row r="1694" spans="2:21">
      <c r="B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</row>
    <row r="1695" spans="2:21">
      <c r="B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</row>
    <row r="1696" spans="2:21">
      <c r="B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</row>
    <row r="1697" spans="2:21">
      <c r="B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</row>
    <row r="1698" spans="2:21">
      <c r="B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</row>
    <row r="1699" spans="2:21">
      <c r="B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</row>
    <row r="1700" spans="2:21">
      <c r="B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</row>
    <row r="1701" spans="2:21">
      <c r="B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</row>
    <row r="1702" spans="2:21">
      <c r="B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</row>
    <row r="1703" spans="2:21">
      <c r="B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</row>
    <row r="1704" spans="2:21">
      <c r="B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</row>
    <row r="1705" spans="2:21">
      <c r="B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</row>
    <row r="1706" spans="2:21">
      <c r="B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</row>
    <row r="1707" spans="2:21">
      <c r="B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</row>
    <row r="1708" spans="2:21">
      <c r="B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</row>
    <row r="1709" spans="2:21">
      <c r="B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</row>
    <row r="1710" spans="2:21">
      <c r="B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</row>
    <row r="1711" spans="2:21">
      <c r="B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</row>
    <row r="1712" spans="2:21">
      <c r="B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</row>
    <row r="1713" spans="2:21">
      <c r="B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</row>
    <row r="1714" spans="2:21">
      <c r="B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</row>
    <row r="1715" spans="2:21">
      <c r="B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</row>
    <row r="1716" spans="2:21">
      <c r="B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</row>
    <row r="1717" spans="2:21">
      <c r="B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</row>
    <row r="1718" spans="2:21">
      <c r="B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</row>
    <row r="1719" spans="2:21">
      <c r="B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</row>
    <row r="1720" spans="2:21">
      <c r="B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</row>
    <row r="1721" spans="2:21">
      <c r="B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</row>
    <row r="1722" spans="2:21">
      <c r="B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</row>
    <row r="1723" spans="2:21">
      <c r="B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</row>
    <row r="1724" spans="2:21">
      <c r="B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</row>
    <row r="1725" spans="2:21">
      <c r="B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</row>
    <row r="1726" spans="2:21">
      <c r="B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</row>
    <row r="1727" spans="2:21">
      <c r="B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</row>
    <row r="1728" spans="2:21">
      <c r="B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</row>
    <row r="1729" spans="2:21">
      <c r="B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</row>
    <row r="1730" spans="2:21">
      <c r="B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</row>
    <row r="1731" spans="2:21">
      <c r="B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</row>
    <row r="1732" spans="2:21">
      <c r="B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</row>
    <row r="1733" spans="2:21">
      <c r="B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</row>
    <row r="1734" spans="2:21">
      <c r="B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</row>
    <row r="1735" spans="2:21">
      <c r="B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</row>
    <row r="1736" spans="2:21">
      <c r="B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</row>
    <row r="1737" spans="2:21">
      <c r="B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</row>
    <row r="1738" spans="2:21">
      <c r="B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</row>
    <row r="1739" spans="2:21">
      <c r="B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</row>
    <row r="1740" spans="2:21">
      <c r="B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</row>
    <row r="1741" spans="2:21">
      <c r="B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</row>
    <row r="1742" spans="2:21">
      <c r="B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</row>
    <row r="1743" spans="2:21">
      <c r="B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</row>
    <row r="1744" spans="2:21">
      <c r="B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</row>
    <row r="1745" spans="2:21">
      <c r="B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</row>
    <row r="1746" spans="2:21">
      <c r="B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</row>
    <row r="1747" spans="2:21">
      <c r="B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</row>
    <row r="1748" spans="2:21">
      <c r="B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</row>
    <row r="1749" spans="2:21">
      <c r="B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</row>
    <row r="1750" spans="2:21">
      <c r="B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</row>
    <row r="1751" spans="2:21">
      <c r="B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</row>
    <row r="1752" spans="2:21">
      <c r="B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</row>
    <row r="1753" spans="2:21">
      <c r="B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</row>
    <row r="1754" spans="2:21">
      <c r="B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</row>
    <row r="1755" spans="2:21">
      <c r="B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</row>
    <row r="1756" spans="2:21">
      <c r="B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</row>
    <row r="1757" spans="2:21">
      <c r="B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</row>
    <row r="1758" spans="2:21">
      <c r="B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</row>
    <row r="1759" spans="2:21">
      <c r="B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</row>
    <row r="1760" spans="2:21">
      <c r="B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</row>
    <row r="1761" spans="2:21">
      <c r="B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</row>
    <row r="1762" spans="2:21">
      <c r="B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</row>
    <row r="1763" spans="2:21">
      <c r="B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</row>
    <row r="1764" spans="2:21">
      <c r="B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</row>
    <row r="1765" spans="2:21">
      <c r="B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</row>
    <row r="1766" spans="2:21">
      <c r="B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</row>
    <row r="1767" spans="2:21">
      <c r="B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</row>
    <row r="1768" spans="2:21">
      <c r="B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</row>
    <row r="1769" spans="2:21">
      <c r="B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</row>
    <row r="1770" spans="2:21">
      <c r="B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</row>
    <row r="1771" spans="2:21">
      <c r="B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</row>
    <row r="1772" spans="2:21">
      <c r="B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</row>
    <row r="1773" spans="2:21">
      <c r="B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</row>
    <row r="1774" spans="2:21">
      <c r="B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</row>
    <row r="1775" spans="2:21">
      <c r="B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</row>
    <row r="1776" spans="2:21">
      <c r="B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</row>
    <row r="1777" spans="2:21">
      <c r="B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</row>
    <row r="1778" spans="2:21">
      <c r="B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</row>
    <row r="1779" spans="2:21">
      <c r="B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</row>
    <row r="1780" spans="2:21">
      <c r="B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</row>
    <row r="1781" spans="2:21">
      <c r="B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</row>
    <row r="1782" spans="2:21">
      <c r="B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</row>
    <row r="1783" spans="2:21">
      <c r="B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</row>
    <row r="1784" spans="2:21">
      <c r="B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</row>
    <row r="1785" spans="2:21">
      <c r="B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</row>
    <row r="1786" spans="2:21">
      <c r="B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</row>
    <row r="1787" spans="2:21">
      <c r="B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</row>
    <row r="1788" spans="2:21">
      <c r="B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</row>
    <row r="1789" spans="2:21">
      <c r="B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</row>
    <row r="1790" spans="2:21">
      <c r="B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</row>
    <row r="1791" spans="2:21">
      <c r="B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</row>
    <row r="1792" spans="2:21">
      <c r="B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</row>
    <row r="1793" spans="2:21">
      <c r="B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</row>
    <row r="1794" spans="2:21">
      <c r="B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</row>
    <row r="1795" spans="2:21">
      <c r="B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</row>
    <row r="1796" spans="2:21">
      <c r="B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</row>
    <row r="1797" spans="2:21">
      <c r="B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</row>
    <row r="1798" spans="2:21">
      <c r="B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</row>
    <row r="1799" spans="2:21">
      <c r="B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</row>
    <row r="1800" spans="2:21">
      <c r="B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</row>
    <row r="1801" spans="2:21">
      <c r="B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</row>
    <row r="1802" spans="2:21">
      <c r="B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</row>
    <row r="1803" spans="2:21">
      <c r="B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</row>
    <row r="1804" spans="2:21">
      <c r="B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</row>
    <row r="1805" spans="2:21">
      <c r="B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</row>
    <row r="1806" spans="2:21">
      <c r="B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</row>
    <row r="1807" spans="2:21">
      <c r="B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</row>
    <row r="1808" spans="2:21">
      <c r="B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</row>
    <row r="1809" spans="2:21">
      <c r="B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</row>
    <row r="1810" spans="2:21">
      <c r="B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</row>
    <row r="1811" spans="2:21">
      <c r="B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</row>
    <row r="1812" spans="2:21">
      <c r="B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</row>
    <row r="1813" spans="2:21">
      <c r="B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</row>
    <row r="1814" spans="2:21">
      <c r="B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</row>
    <row r="1815" spans="2:21">
      <c r="B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</row>
    <row r="1816" spans="2:21">
      <c r="B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</row>
    <row r="1817" spans="2:21">
      <c r="B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</row>
    <row r="1818" spans="2:21">
      <c r="B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</row>
    <row r="1819" spans="2:21">
      <c r="B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</row>
    <row r="1820" spans="2:21">
      <c r="B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</row>
    <row r="1821" spans="2:21">
      <c r="B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</row>
    <row r="1822" spans="2:21">
      <c r="B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</row>
    <row r="1823" spans="2:21">
      <c r="B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</row>
    <row r="1824" spans="2:21">
      <c r="B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</row>
    <row r="1825" spans="2:21">
      <c r="B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</row>
    <row r="1826" spans="2:21">
      <c r="B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</row>
    <row r="1827" spans="2:21">
      <c r="B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</row>
    <row r="1828" spans="2:21">
      <c r="B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</row>
    <row r="1829" spans="2:21">
      <c r="B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</row>
    <row r="1830" spans="2:21">
      <c r="B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</row>
    <row r="1831" spans="2:21">
      <c r="B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</row>
    <row r="1832" spans="2:21">
      <c r="B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</row>
    <row r="1833" spans="2:21">
      <c r="B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</row>
    <row r="1834" spans="2:21">
      <c r="B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</row>
    <row r="1835" spans="2:21">
      <c r="B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</row>
    <row r="1836" spans="2:21">
      <c r="B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</row>
    <row r="1837" spans="2:21">
      <c r="B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</row>
    <row r="1838" spans="2:21">
      <c r="B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</row>
    <row r="1839" spans="2:21">
      <c r="B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</row>
    <row r="1840" spans="2:21">
      <c r="B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</row>
    <row r="1841" spans="2:21">
      <c r="B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</row>
    <row r="1842" spans="2:21">
      <c r="B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</row>
    <row r="1843" spans="2:21">
      <c r="B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</row>
    <row r="1844" spans="2:21">
      <c r="B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</row>
    <row r="1845" spans="2:21">
      <c r="B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</row>
    <row r="1846" spans="2:21">
      <c r="B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</row>
    <row r="1847" spans="2:21">
      <c r="B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</row>
    <row r="1848" spans="2:21">
      <c r="B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</row>
    <row r="1849" spans="2:21">
      <c r="B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</row>
    <row r="1850" spans="2:21">
      <c r="B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</row>
    <row r="1851" spans="2:21">
      <c r="B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</row>
    <row r="1852" spans="2:21">
      <c r="B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</row>
    <row r="1853" spans="2:21">
      <c r="B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</row>
    <row r="1854" spans="2:21">
      <c r="B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</row>
    <row r="1855" spans="2:21">
      <c r="B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</row>
    <row r="1856" spans="2:21">
      <c r="B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</row>
    <row r="1857" spans="2:21">
      <c r="B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</row>
    <row r="1858" spans="2:21">
      <c r="B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</row>
    <row r="1859" spans="2:21">
      <c r="B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</row>
    <row r="1860" spans="2:21">
      <c r="B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</row>
    <row r="1861" spans="2:21">
      <c r="B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</row>
    <row r="1862" spans="2:21">
      <c r="B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</row>
    <row r="1863" spans="2:21">
      <c r="B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</row>
    <row r="1864" spans="2:21">
      <c r="B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</row>
    <row r="1865" spans="2:21">
      <c r="B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</row>
    <row r="1866" spans="2:21">
      <c r="B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</row>
    <row r="1867" spans="2:21">
      <c r="B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</row>
    <row r="1868" spans="2:21">
      <c r="B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</row>
    <row r="1869" spans="2:21">
      <c r="B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</row>
    <row r="1870" spans="2:21">
      <c r="B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</row>
    <row r="1871" spans="2:21">
      <c r="B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</row>
    <row r="1872" spans="2:21">
      <c r="B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</row>
    <row r="1873" spans="2:21">
      <c r="B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</row>
    <row r="1874" spans="2:21">
      <c r="B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</row>
    <row r="1875" spans="2:21">
      <c r="B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</row>
    <row r="1876" spans="2:21">
      <c r="B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</row>
    <row r="1877" spans="2:21">
      <c r="B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</row>
    <row r="1878" spans="2:21">
      <c r="B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</row>
    <row r="1879" spans="2:21">
      <c r="B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</row>
    <row r="1880" spans="2:21">
      <c r="B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</row>
    <row r="1881" spans="2:21">
      <c r="B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</row>
    <row r="1882" spans="2:21">
      <c r="B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</row>
    <row r="1883" spans="2:21">
      <c r="B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</row>
    <row r="1884" spans="2:21">
      <c r="B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</row>
    <row r="1885" spans="2:21">
      <c r="B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</row>
    <row r="1886" spans="2:21">
      <c r="B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</row>
    <row r="1887" spans="2:21">
      <c r="B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</row>
    <row r="1888" spans="2:21">
      <c r="B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</row>
    <row r="1889" spans="2:21">
      <c r="B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</row>
    <row r="1890" spans="2:21">
      <c r="B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</row>
    <row r="1891" spans="2:21">
      <c r="B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</row>
    <row r="1892" spans="2:21">
      <c r="B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</row>
    <row r="1893" spans="2:21">
      <c r="B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</row>
    <row r="1894" spans="2:21">
      <c r="B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</row>
    <row r="1895" spans="2:21">
      <c r="B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</row>
    <row r="1896" spans="2:21">
      <c r="B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</row>
    <row r="1897" spans="2:21">
      <c r="B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</row>
    <row r="1898" spans="2:21">
      <c r="B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</row>
    <row r="1899" spans="2:21">
      <c r="B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</row>
    <row r="1900" spans="2:21">
      <c r="B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</row>
    <row r="1901" spans="2:21">
      <c r="B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</row>
    <row r="1902" spans="2:21">
      <c r="B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</row>
    <row r="1903" spans="2:21">
      <c r="B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</row>
    <row r="1904" spans="2:21">
      <c r="B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</row>
    <row r="1905" spans="2:21">
      <c r="B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</row>
    <row r="1906" spans="2:21">
      <c r="B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</row>
    <row r="1907" spans="2:21">
      <c r="B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</row>
    <row r="1908" spans="2:21">
      <c r="B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</row>
    <row r="1909" spans="2:21">
      <c r="B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</row>
    <row r="1910" spans="2:21">
      <c r="B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</row>
    <row r="1911" spans="2:21">
      <c r="B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</row>
    <row r="1912" spans="2:21">
      <c r="B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</row>
    <row r="1913" spans="2:21">
      <c r="B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</row>
    <row r="1914" spans="2:21">
      <c r="B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</row>
    <row r="1915" spans="2:21">
      <c r="B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</row>
    <row r="1916" spans="2:21">
      <c r="B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</row>
    <row r="1917" spans="2:21">
      <c r="B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</row>
    <row r="1918" spans="2:21">
      <c r="B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</row>
    <row r="1919" spans="2:21">
      <c r="B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</row>
    <row r="1920" spans="2:21">
      <c r="B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</row>
    <row r="1921" spans="2:21">
      <c r="B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</row>
    <row r="1922" spans="2:21">
      <c r="B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</row>
    <row r="1923" spans="2:21">
      <c r="B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</row>
    <row r="1924" spans="2:21">
      <c r="B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</row>
    <row r="1925" spans="2:21">
      <c r="B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</row>
    <row r="1926" spans="2:21">
      <c r="B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</row>
    <row r="1927" spans="2:21">
      <c r="B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</row>
    <row r="1928" spans="2:21">
      <c r="B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</row>
    <row r="1929" spans="2:21">
      <c r="B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</row>
    <row r="1930" spans="2:21">
      <c r="B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</row>
    <row r="1931" spans="2:21">
      <c r="B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</row>
    <row r="1932" spans="2:21">
      <c r="B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</row>
    <row r="1933" spans="2:21">
      <c r="B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</row>
    <row r="1934" spans="2:21">
      <c r="B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</row>
    <row r="1935" spans="2:21">
      <c r="B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</row>
    <row r="1936" spans="2:21">
      <c r="B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</row>
    <row r="1937" spans="2:21">
      <c r="B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</row>
    <row r="1938" spans="2:21">
      <c r="B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</row>
    <row r="1939" spans="2:21">
      <c r="B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</row>
    <row r="1940" spans="2:21">
      <c r="B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</row>
    <row r="1941" spans="2:21">
      <c r="B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</row>
    <row r="1942" spans="2:21">
      <c r="B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</row>
    <row r="1943" spans="2:21">
      <c r="B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</row>
    <row r="1944" spans="2:21">
      <c r="B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</row>
    <row r="1945" spans="2:21">
      <c r="B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</row>
    <row r="1946" spans="2:21">
      <c r="B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</row>
    <row r="1947" spans="2:21">
      <c r="B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</row>
    <row r="1948" spans="2:21">
      <c r="B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</row>
    <row r="1949" spans="2:21">
      <c r="B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</row>
    <row r="1950" spans="2:21">
      <c r="B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</row>
    <row r="1951" spans="2:21">
      <c r="B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</row>
    <row r="1952" spans="2:21">
      <c r="B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</row>
    <row r="1953" spans="2:21">
      <c r="B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</row>
    <row r="1954" spans="2:21">
      <c r="B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</row>
    <row r="1955" spans="2:21">
      <c r="B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</row>
    <row r="1956" spans="2:21">
      <c r="B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</row>
    <row r="1957" spans="2:21">
      <c r="B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</row>
    <row r="1958" spans="2:21">
      <c r="B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</row>
    <row r="1959" spans="2:21">
      <c r="B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</row>
    <row r="1960" spans="2:21">
      <c r="B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</row>
    <row r="1961" spans="2:21">
      <c r="B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</row>
    <row r="1962" spans="2:21">
      <c r="B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</row>
    <row r="1963" spans="2:21">
      <c r="B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</row>
    <row r="1964" spans="2:21">
      <c r="B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</row>
    <row r="1965" spans="2:21">
      <c r="B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</row>
    <row r="1966" spans="2:21">
      <c r="B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</row>
    <row r="1967" spans="2:21">
      <c r="B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</row>
    <row r="1968" spans="2:21">
      <c r="B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</row>
    <row r="1969" spans="2:21">
      <c r="B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</row>
    <row r="1970" spans="2:21">
      <c r="B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</row>
    <row r="1971" spans="2:21">
      <c r="B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</row>
    <row r="1972" spans="2:21">
      <c r="B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</row>
    <row r="1973" spans="2:21">
      <c r="B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</row>
    <row r="1974" spans="2:21">
      <c r="B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</row>
    <row r="1975" spans="2:21">
      <c r="B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</row>
    <row r="1976" spans="2:21">
      <c r="B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</row>
    <row r="1977" spans="2:21">
      <c r="B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</row>
    <row r="1978" spans="2:21">
      <c r="B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</row>
    <row r="1979" spans="2:21">
      <c r="B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</row>
    <row r="1980" spans="2:21">
      <c r="B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</row>
    <row r="1981" spans="2:21">
      <c r="B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</row>
    <row r="1982" spans="2:21">
      <c r="B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</row>
    <row r="1983" spans="2:21">
      <c r="B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</row>
    <row r="1984" spans="2:21">
      <c r="B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</row>
    <row r="1985" spans="2:21">
      <c r="B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</row>
    <row r="1986" spans="2:21">
      <c r="B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</row>
    <row r="1987" spans="2:21">
      <c r="B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</row>
    <row r="1988" spans="2:21">
      <c r="B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</row>
    <row r="1989" spans="2:21">
      <c r="B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</row>
    <row r="1990" spans="2:21">
      <c r="B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</row>
    <row r="1991" spans="2:21">
      <c r="B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</row>
    <row r="1992" spans="2:21">
      <c r="B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</row>
    <row r="1993" spans="2:21">
      <c r="B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</row>
    <row r="1994" spans="2:21">
      <c r="B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</row>
    <row r="1995" spans="2:21">
      <c r="B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</row>
    <row r="1996" spans="2:21">
      <c r="B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</row>
    <row r="1997" spans="2:21">
      <c r="B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</row>
  </sheetData>
  <mergeCells count="13">
    <mergeCell ref="B3:B4"/>
    <mergeCell ref="D3:D4"/>
    <mergeCell ref="M3:M4"/>
    <mergeCell ref="C3:C4"/>
    <mergeCell ref="N3:U3"/>
    <mergeCell ref="K3:K4"/>
    <mergeCell ref="F3:F4"/>
    <mergeCell ref="J3:J4"/>
    <mergeCell ref="H3:H4"/>
    <mergeCell ref="G3:G4"/>
    <mergeCell ref="L3:L4"/>
    <mergeCell ref="I3:I4"/>
    <mergeCell ref="E3:E4"/>
  </mergeCells>
  <phoneticPr fontId="1" type="noConversion"/>
  <conditionalFormatting sqref="N5:U45">
    <cfRule type="expression" dxfId="23" priority="1">
      <formula>AND($M5&gt;0, VALUE($M5)=VALUE(N$4))</formula>
    </cfRule>
    <cfRule type="expression" dxfId="22" priority="2">
      <formula>AND($M5&gt;0, VALUE(N$4)&lt;VALUE($M5))</formula>
    </cfRule>
    <cfRule type="expression" dxfId="21" priority="3">
      <formula>AND($M5&gt;0, VALUE($M5)&lt;VALUE(N$4))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B640-C4E3-41FB-BAB1-7C1D50AFAA87}">
  <dimension ref="B1:U1997"/>
  <sheetViews>
    <sheetView showGridLines="0" zoomScale="90" zoomScaleNormal="90" workbookViewId="0">
      <selection activeCell="N5" sqref="N5:U5"/>
    </sheetView>
  </sheetViews>
  <sheetFormatPr defaultRowHeight="114" outlineLevelCol="1"/>
  <cols>
    <col min="1" max="1" width="2.75" style="1" customWidth="1"/>
    <col min="2" max="2" width="15.875" style="1" customWidth="1"/>
    <col min="3" max="4" width="17" style="64" customWidth="1"/>
    <col min="5" max="11" width="20" style="1" customWidth="1" outlineLevel="1"/>
    <col min="12" max="13" width="10.625" style="1" customWidth="1" outlineLevel="1"/>
    <col min="14" max="21" width="10.625" style="1" customWidth="1"/>
    <col min="22" max="16384" width="9" style="1"/>
  </cols>
  <sheetData>
    <row r="1" spans="2:21" s="71" customFormat="1" ht="30">
      <c r="B1" s="71" t="s">
        <v>283</v>
      </c>
      <c r="C1" s="72" t="s">
        <v>324</v>
      </c>
      <c r="D1" s="72"/>
      <c r="H1" s="71" t="s">
        <v>1022</v>
      </c>
      <c r="I1" s="71" t="s">
        <v>1023</v>
      </c>
    </row>
    <row r="2" spans="2:21" ht="21.75" customHeight="1">
      <c r="C2" s="63"/>
      <c r="D2" s="63"/>
    </row>
    <row r="3" spans="2:21" ht="39" customHeight="1">
      <c r="B3" s="210" t="s">
        <v>4</v>
      </c>
      <c r="C3" s="210" t="s">
        <v>285</v>
      </c>
      <c r="D3" s="209" t="s">
        <v>319</v>
      </c>
      <c r="E3" s="210" t="s">
        <v>1021</v>
      </c>
      <c r="F3" s="210" t="s">
        <v>283</v>
      </c>
      <c r="G3" s="210" t="s">
        <v>1005</v>
      </c>
      <c r="H3" s="210" t="s">
        <v>1016</v>
      </c>
      <c r="I3" s="210" t="s">
        <v>8</v>
      </c>
      <c r="J3" s="210" t="s">
        <v>484</v>
      </c>
      <c r="K3" s="209" t="s">
        <v>1013</v>
      </c>
      <c r="L3" s="210" t="s">
        <v>1014</v>
      </c>
      <c r="M3" s="209" t="s">
        <v>1015</v>
      </c>
      <c r="N3" s="210" t="s">
        <v>34</v>
      </c>
      <c r="O3" s="210"/>
      <c r="P3" s="210"/>
      <c r="Q3" s="210"/>
      <c r="R3" s="210"/>
      <c r="S3" s="210"/>
      <c r="T3" s="210"/>
      <c r="U3" s="210"/>
    </row>
    <row r="4" spans="2:21" s="2" customFormat="1" ht="30"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09"/>
      <c r="N4" s="65">
        <v>1</v>
      </c>
      <c r="O4" s="65">
        <v>2</v>
      </c>
      <c r="P4" s="65">
        <v>3</v>
      </c>
      <c r="Q4" s="65">
        <v>4</v>
      </c>
      <c r="R4" s="65">
        <v>5</v>
      </c>
      <c r="S4" s="65">
        <v>6</v>
      </c>
      <c r="T4" s="65">
        <v>7</v>
      </c>
      <c r="U4" s="65">
        <v>8</v>
      </c>
    </row>
    <row r="5" spans="2:21" ht="77.25">
      <c r="B5" s="201" t="s">
        <v>120</v>
      </c>
      <c r="C5" s="66"/>
      <c r="D5" s="66" t="str">
        <f xml:space="preserve"> IF(LEFT($E5)="Ø",SUBSTITUTE($E5, "Ø", ""), $E5)</f>
        <v/>
      </c>
      <c r="E5" s="200" t="str">
        <f t="shared" ref="E5:E45" si="0" xml:space="preserve"> IF($C5="","", _xlfn.CONCAT($F5, $J5, $G5))</f>
        <v/>
      </c>
      <c r="F5" s="200" t="str">
        <f xml:space="preserve"> IFERROR( _xlfn.XLOOKUP(RIGHT($C5), 十五音聲母表[十八音],十五音聲母表[注音二式]), "" )</f>
        <v/>
      </c>
      <c r="G5" s="200" t="str">
        <f xml:space="preserve"> IF($C5="", "", _xlfn.XLOOKUP(MID(C5,2,1), 音調表[八音調號], 音調表[台羅調號]) )</f>
        <v/>
      </c>
      <c r="H5" s="200" t="str">
        <f xml:space="preserve"> IF($C5="", "", _xlfn.XLOOKUP(MID($C5,2,1), 音調表[八音調號], 音調表[羅馬拼音聲調按鍵]) )</f>
        <v/>
      </c>
      <c r="I5" s="200" t="str">
        <f xml:space="preserve"> IF($C5="", "",  IF(OR($G5=4,$G5=8), _xlfn.CONCAT(LEFT($C5),"（促）"), _xlfn.CONCAT(LEFT($C5),"（舒）")))</f>
        <v/>
      </c>
      <c r="J5" s="200" t="str">
        <f xml:space="preserve"> IF($C5="", "", _xlfn.XLOOKUP($I5, 十五音韻母表[十五音],十五音韻母表[注音二式]) )</f>
        <v/>
      </c>
      <c r="K5" s="69" t="str">
        <f xml:space="preserve"> IF($C5="","",_xlfn.CONCAT(J5,H5,F5))</f>
        <v/>
      </c>
      <c r="L5" s="70" t="str">
        <f xml:space="preserve"> IF($C5="", "", LEN($E5))</f>
        <v/>
      </c>
      <c r="M5" s="70" t="str">
        <f xml:space="preserve"> IF($C5="", "", LEN($J5)+1)</f>
        <v/>
      </c>
      <c r="N5" s="199" t="str">
        <f t="shared" ref="N5:U14" si="1" xml:space="preserve"> IF($M5="","", IF(MID($K5,N$4,1)="Ø", 零聲母, MID($K5,N$4,1)))</f>
        <v/>
      </c>
      <c r="O5" s="199" t="str">
        <f t="shared" si="1"/>
        <v/>
      </c>
      <c r="P5" s="199" t="str">
        <f t="shared" si="1"/>
        <v/>
      </c>
      <c r="Q5" s="199" t="str">
        <f t="shared" si="1"/>
        <v/>
      </c>
      <c r="R5" s="199" t="str">
        <f t="shared" si="1"/>
        <v/>
      </c>
      <c r="S5" s="199" t="str">
        <f t="shared" si="1"/>
        <v/>
      </c>
      <c r="T5" s="199" t="str">
        <f t="shared" si="1"/>
        <v/>
      </c>
      <c r="U5" s="199" t="str">
        <f t="shared" si="1"/>
        <v/>
      </c>
    </row>
    <row r="6" spans="2:21" ht="77.25">
      <c r="B6" s="201" t="s">
        <v>121</v>
      </c>
      <c r="C6" s="67" t="s">
        <v>286</v>
      </c>
      <c r="D6" s="66" t="str">
        <f xml:space="preserve"> IF(LEFT($E6)="Ø",SUBSTITUTE($E6, "Ø", ""), $E6)</f>
        <v>liang5</v>
      </c>
      <c r="E6" s="200" t="str">
        <f t="shared" si="0"/>
        <v>liang5</v>
      </c>
      <c r="F6" s="200" t="str">
        <f xml:space="preserve"> IFERROR( _xlfn.XLOOKUP(RIGHT($C6), 十五音聲母表[十八音],十五音聲母表[注音二式]), "" )</f>
        <v>l</v>
      </c>
      <c r="G6" s="200">
        <f xml:space="preserve"> IF($C6="", "", _xlfn.XLOOKUP(MID(C6,2,1), 音調表[八音調號], 音調表[台羅調號]) )</f>
        <v>5</v>
      </c>
      <c r="H6" s="200" t="str">
        <f xml:space="preserve"> IF($C6="", "", _xlfn.XLOOKUP(MID($C6,2,1), 音調表[八音調號], 音調表[羅馬拼音聲調按鍵]) )</f>
        <v>/</v>
      </c>
      <c r="I6" s="200" t="str">
        <f xml:space="preserve"> IF($C6="", "",  IF(OR($G6=4,$G6=8), _xlfn.CONCAT(LEFT($C6),"（促）"), _xlfn.CONCAT(LEFT($C6),"（舒）")))</f>
        <v>姜（舒）</v>
      </c>
      <c r="J6" s="200" t="str">
        <f xml:space="preserve"> IF($C6="", "", _xlfn.XLOOKUP($I6, 十五音韻母表[十五音],十五音韻母表[注音二式]) )</f>
        <v>iang</v>
      </c>
      <c r="K6" s="69" t="str">
        <f xml:space="preserve"> IF($C6="","",_xlfn.CONCAT(J6,H6,F6))</f>
        <v>iang/l</v>
      </c>
      <c r="L6" s="70">
        <f xml:space="preserve"> IF($C6="", "", LEN($E6))</f>
        <v>6</v>
      </c>
      <c r="M6" s="70">
        <f xml:space="preserve"> IF($C6="", "", LEN($J6)+1)</f>
        <v>5</v>
      </c>
      <c r="N6" s="199" t="str">
        <f t="shared" si="1"/>
        <v>i</v>
      </c>
      <c r="O6" s="199" t="str">
        <f t="shared" si="1"/>
        <v>a</v>
      </c>
      <c r="P6" s="199" t="str">
        <f t="shared" si="1"/>
        <v>n</v>
      </c>
      <c r="Q6" s="199" t="str">
        <f t="shared" si="1"/>
        <v>g</v>
      </c>
      <c r="R6" s="199" t="str">
        <f t="shared" si="1"/>
        <v>/</v>
      </c>
      <c r="S6" s="199" t="str">
        <f t="shared" si="1"/>
        <v>l</v>
      </c>
      <c r="T6" s="199" t="str">
        <f t="shared" si="1"/>
        <v/>
      </c>
      <c r="U6" s="199" t="str">
        <f t="shared" si="1"/>
        <v/>
      </c>
    </row>
    <row r="7" spans="2:21" ht="77.25">
      <c r="B7" s="201" t="s">
        <v>1</v>
      </c>
      <c r="C7" s="68" t="s">
        <v>287</v>
      </c>
      <c r="D7" s="66" t="str">
        <f t="shared" ref="D7:D45" si="2" xml:space="preserve"> IF(LEFT($E7)="Ø",SUBSTITUTE($E7, "Ø", ""), $E7)</f>
        <v>ziu1</v>
      </c>
      <c r="E7" s="200" t="str">
        <f t="shared" si="0"/>
        <v>ziu1</v>
      </c>
      <c r="F7" s="200" t="str">
        <f xml:space="preserve"> IFERROR( _xlfn.XLOOKUP(RIGHT($C7), 十五音聲母表[十八音],十五音聲母表[注音二式]), "" )</f>
        <v>z</v>
      </c>
      <c r="G7" s="200">
        <f xml:space="preserve"> IF($C7="", "", _xlfn.XLOOKUP(MID(C7,2,1), 音調表[八音調號], 音調表[台羅調號]) )</f>
        <v>1</v>
      </c>
      <c r="H7" s="200" t="str">
        <f xml:space="preserve"> IF($C7="", "", _xlfn.XLOOKUP(MID($C7,2,1), 音調表[八音調號], 音調表[羅馬拼音聲調按鍵]) )</f>
        <v>;</v>
      </c>
      <c r="I7" s="200" t="str">
        <f t="shared" ref="I7:I45" si="3" xml:space="preserve"> IF($C7="", "",  IF(OR($G7=4,$G7=8), _xlfn.CONCAT(LEFT($C7),"（促）"), _xlfn.CONCAT(LEFT($C7),"（舒）")))</f>
        <v>丩（舒）</v>
      </c>
      <c r="J7" s="200" t="str">
        <f xml:space="preserve"> IF($C7="", "", _xlfn.XLOOKUP($I7, 十五音韻母表[十五音],十五音韻母表[注音二式]) )</f>
        <v>iu</v>
      </c>
      <c r="K7" s="69" t="str">
        <f t="shared" ref="K7:K45" si="4" xml:space="preserve"> IF($C7="","",_xlfn.CONCAT(J7,H7,F7))</f>
        <v>iu;z</v>
      </c>
      <c r="L7" s="70">
        <f t="shared" ref="L7:L45" si="5" xml:space="preserve"> IF($C7="", "", LEN($E7))</f>
        <v>4</v>
      </c>
      <c r="M7" s="70">
        <f t="shared" ref="M7:M45" si="6" xml:space="preserve"> IF($C7="", "", LEN($J7)+1)</f>
        <v>3</v>
      </c>
      <c r="N7" s="199" t="str">
        <f t="shared" si="1"/>
        <v>i</v>
      </c>
      <c r="O7" s="199" t="str">
        <f t="shared" si="1"/>
        <v>u</v>
      </c>
      <c r="P7" s="199" t="str">
        <f t="shared" si="1"/>
        <v>;</v>
      </c>
      <c r="Q7" s="199" t="str">
        <f t="shared" si="1"/>
        <v>z</v>
      </c>
      <c r="R7" s="199" t="str">
        <f t="shared" si="1"/>
        <v/>
      </c>
      <c r="S7" s="199" t="str">
        <f t="shared" si="1"/>
        <v/>
      </c>
      <c r="T7" s="199" t="str">
        <f t="shared" si="1"/>
        <v/>
      </c>
      <c r="U7" s="199" t="str">
        <f t="shared" si="1"/>
        <v/>
      </c>
    </row>
    <row r="8" spans="2:21" ht="77.25">
      <c r="B8" s="201" t="s">
        <v>2</v>
      </c>
      <c r="C8" s="68" t="s">
        <v>288</v>
      </c>
      <c r="D8" s="66" t="str">
        <f t="shared" si="2"/>
        <v>su5</v>
      </c>
      <c r="E8" s="200" t="str">
        <f t="shared" si="0"/>
        <v>su5</v>
      </c>
      <c r="F8" s="200" t="str">
        <f xml:space="preserve"> IFERROR( _xlfn.XLOOKUP(RIGHT($C8), 十五音聲母表[十八音],十五音聲母表[注音二式]), "" )</f>
        <v>s</v>
      </c>
      <c r="G8" s="200">
        <f xml:space="preserve"> IF($C8="", "", _xlfn.XLOOKUP(MID(C8,2,1), 音調表[八音調號], 音調表[台羅調號]) )</f>
        <v>5</v>
      </c>
      <c r="H8" s="200" t="str">
        <f xml:space="preserve"> IF($C8="", "", _xlfn.XLOOKUP(MID($C8,2,1), 音調表[八音調號], 音調表[羅馬拼音聲調按鍵]) )</f>
        <v>/</v>
      </c>
      <c r="I8" s="200" t="str">
        <f t="shared" si="3"/>
        <v>艍（舒）</v>
      </c>
      <c r="J8" s="200" t="str">
        <f xml:space="preserve"> IF($C8="", "", _xlfn.XLOOKUP($I8, 十五音韻母表[十五音],十五音韻母表[注音二式]) )</f>
        <v>u</v>
      </c>
      <c r="K8" s="69" t="str">
        <f t="shared" si="4"/>
        <v>u/s</v>
      </c>
      <c r="L8" s="70">
        <f t="shared" si="5"/>
        <v>3</v>
      </c>
      <c r="M8" s="70">
        <f t="shared" si="6"/>
        <v>2</v>
      </c>
      <c r="N8" s="199" t="str">
        <f t="shared" si="1"/>
        <v>u</v>
      </c>
      <c r="O8" s="199" t="str">
        <f t="shared" si="1"/>
        <v>/</v>
      </c>
      <c r="P8" s="199" t="str">
        <f t="shared" si="1"/>
        <v>s</v>
      </c>
      <c r="Q8" s="199" t="str">
        <f t="shared" si="1"/>
        <v/>
      </c>
      <c r="R8" s="199" t="str">
        <f t="shared" si="1"/>
        <v/>
      </c>
      <c r="S8" s="199" t="str">
        <f t="shared" si="1"/>
        <v/>
      </c>
      <c r="T8" s="199" t="str">
        <f t="shared" si="1"/>
        <v/>
      </c>
      <c r="U8" s="199" t="str">
        <f t="shared" si="1"/>
        <v/>
      </c>
    </row>
    <row r="9" spans="2:21" ht="77.25">
      <c r="B9" s="201" t="s">
        <v>122</v>
      </c>
      <c r="C9" s="67"/>
      <c r="D9" s="66" t="str">
        <f t="shared" si="2"/>
        <v/>
      </c>
      <c r="E9" s="200" t="str">
        <f t="shared" si="0"/>
        <v/>
      </c>
      <c r="F9" s="200" t="str">
        <f xml:space="preserve"> IFERROR( _xlfn.XLOOKUP(RIGHT($C9), 十五音聲母表[十八音],十五音聲母表[注音二式]), "" )</f>
        <v/>
      </c>
      <c r="G9" s="200" t="str">
        <f xml:space="preserve"> IF($C9="", "", _xlfn.XLOOKUP(MID(C9,2,1), 音調表[八音調號], 音調表[台羅調號]) )</f>
        <v/>
      </c>
      <c r="H9" s="200" t="str">
        <f xml:space="preserve"> IF($C9="", "", _xlfn.XLOOKUP(MID($C9,2,1), 音調表[八音調號], 音調表[羅馬拼音聲調按鍵]) )</f>
        <v/>
      </c>
      <c r="I9" s="200" t="str">
        <f t="shared" si="3"/>
        <v/>
      </c>
      <c r="J9" s="200" t="str">
        <f xml:space="preserve"> IF($C9="", "", _xlfn.XLOOKUP($I9, 十五音韻母表[十五音],十五音韻母表[注音二式]) )</f>
        <v/>
      </c>
      <c r="K9" s="69" t="str">
        <f t="shared" si="4"/>
        <v/>
      </c>
      <c r="L9" s="70" t="str">
        <f t="shared" si="5"/>
        <v/>
      </c>
      <c r="M9" s="70" t="str">
        <f t="shared" si="6"/>
        <v/>
      </c>
      <c r="N9" s="199" t="str">
        <f t="shared" si="1"/>
        <v/>
      </c>
      <c r="O9" s="199" t="str">
        <f t="shared" si="1"/>
        <v/>
      </c>
      <c r="P9" s="199" t="str">
        <f t="shared" si="1"/>
        <v/>
      </c>
      <c r="Q9" s="199" t="str">
        <f t="shared" si="1"/>
        <v/>
      </c>
      <c r="R9" s="199" t="str">
        <f t="shared" si="1"/>
        <v/>
      </c>
      <c r="S9" s="199" t="str">
        <f t="shared" si="1"/>
        <v/>
      </c>
      <c r="T9" s="199" t="str">
        <f t="shared" si="1"/>
        <v/>
      </c>
      <c r="U9" s="199" t="str">
        <f t="shared" si="1"/>
        <v/>
      </c>
    </row>
    <row r="10" spans="2:21" ht="77.25">
      <c r="B10" s="201" t="s">
        <v>123</v>
      </c>
      <c r="C10" s="67" t="s">
        <v>289</v>
      </c>
      <c r="D10" s="66" t="str">
        <f t="shared" si="2"/>
        <v>ong5</v>
      </c>
      <c r="E10" s="200" t="str">
        <f t="shared" si="0"/>
        <v>Øong5</v>
      </c>
      <c r="F10" s="200" t="str">
        <f xml:space="preserve"> IFERROR( _xlfn.XLOOKUP(RIGHT($C10), 十五音聲母表[十八音],十五音聲母表[注音二式]), "" )</f>
        <v>Ø</v>
      </c>
      <c r="G10" s="200">
        <f xml:space="preserve"> IF($C10="", "", _xlfn.XLOOKUP(MID(C10,2,1), 音調表[八音調號], 音調表[台羅調號]) )</f>
        <v>5</v>
      </c>
      <c r="H10" s="200" t="str">
        <f xml:space="preserve"> IF($C10="", "", _xlfn.XLOOKUP(MID($C10,2,1), 音調表[八音調號], 音調表[羅馬拼音聲調按鍵]) )</f>
        <v>/</v>
      </c>
      <c r="I10" s="200" t="str">
        <f t="shared" si="3"/>
        <v>公（舒）</v>
      </c>
      <c r="J10" s="200" t="str">
        <f xml:space="preserve"> IF($C10="", "", _xlfn.XLOOKUP($I10, 十五音韻母表[十五音],十五音韻母表[注音二式]) )</f>
        <v>ong</v>
      </c>
      <c r="K10" s="69" t="str">
        <f t="shared" si="4"/>
        <v>ong/Ø</v>
      </c>
      <c r="L10" s="70">
        <f t="shared" si="5"/>
        <v>5</v>
      </c>
      <c r="M10" s="70">
        <f t="shared" si="6"/>
        <v>4</v>
      </c>
      <c r="N10" s="199" t="str">
        <f t="shared" si="1"/>
        <v>o</v>
      </c>
      <c r="O10" s="199" t="str">
        <f t="shared" si="1"/>
        <v>n</v>
      </c>
      <c r="P10" s="199" t="str">
        <f t="shared" si="1"/>
        <v>g</v>
      </c>
      <c r="Q10" s="199" t="str">
        <f t="shared" si="1"/>
        <v>/</v>
      </c>
      <c r="R10" s="199" t="str">
        <f t="shared" si="1"/>
        <v>q</v>
      </c>
      <c r="S10" s="199" t="str">
        <f t="shared" si="1"/>
        <v/>
      </c>
      <c r="T10" s="199" t="str">
        <f t="shared" si="1"/>
        <v/>
      </c>
      <c r="U10" s="199" t="str">
        <f t="shared" si="1"/>
        <v/>
      </c>
    </row>
    <row r="11" spans="2:21" ht="77.25">
      <c r="B11" s="201" t="s">
        <v>124</v>
      </c>
      <c r="C11" s="67" t="s">
        <v>290</v>
      </c>
      <c r="D11" s="66" t="str">
        <f t="shared" si="2"/>
        <v>zi1</v>
      </c>
      <c r="E11" s="200" t="str">
        <f t="shared" si="0"/>
        <v>zi1</v>
      </c>
      <c r="F11" s="200" t="str">
        <f xml:space="preserve"> IFERROR( _xlfn.XLOOKUP(RIGHT($C11), 十五音聲母表[十八音],十五音聲母表[注音二式]), "" )</f>
        <v>z</v>
      </c>
      <c r="G11" s="200">
        <f xml:space="preserve"> IF($C11="", "", _xlfn.XLOOKUP(MID(C11,2,1), 音調表[八音調號], 音調表[台羅調號]) )</f>
        <v>1</v>
      </c>
      <c r="H11" s="200" t="str">
        <f xml:space="preserve"> IF($C11="", "", _xlfn.XLOOKUP(MID($C11,2,1), 音調表[八音調號], 音調表[羅馬拼音聲調按鍵]) )</f>
        <v>;</v>
      </c>
      <c r="I11" s="200" t="str">
        <f t="shared" si="3"/>
        <v>居（舒）</v>
      </c>
      <c r="J11" s="200" t="str">
        <f xml:space="preserve"> IF($C11="", "", _xlfn.XLOOKUP($I11, 十五音韻母表[十五音],十五音韻母表[注音二式]) )</f>
        <v>i</v>
      </c>
      <c r="K11" s="69" t="str">
        <f t="shared" si="4"/>
        <v>i;z</v>
      </c>
      <c r="L11" s="70">
        <f t="shared" si="5"/>
        <v>3</v>
      </c>
      <c r="M11" s="70">
        <f t="shared" si="6"/>
        <v>2</v>
      </c>
      <c r="N11" s="199" t="str">
        <f t="shared" si="1"/>
        <v>i</v>
      </c>
      <c r="O11" s="199" t="str">
        <f t="shared" si="1"/>
        <v>;</v>
      </c>
      <c r="P11" s="199" t="str">
        <f t="shared" si="1"/>
        <v>z</v>
      </c>
      <c r="Q11" s="199" t="str">
        <f t="shared" si="1"/>
        <v/>
      </c>
      <c r="R11" s="199" t="str">
        <f t="shared" si="1"/>
        <v/>
      </c>
      <c r="S11" s="199" t="str">
        <f t="shared" si="1"/>
        <v/>
      </c>
      <c r="T11" s="199" t="str">
        <f t="shared" si="1"/>
        <v/>
      </c>
      <c r="U11" s="199" t="str">
        <f t="shared" si="1"/>
        <v/>
      </c>
    </row>
    <row r="12" spans="2:21" ht="77.25">
      <c r="B12" s="201" t="s">
        <v>125</v>
      </c>
      <c r="C12" s="67" t="s">
        <v>291</v>
      </c>
      <c r="D12" s="66" t="str">
        <f t="shared" si="2"/>
        <v>huan3</v>
      </c>
      <c r="E12" s="200" t="str">
        <f t="shared" si="0"/>
        <v>huan3</v>
      </c>
      <c r="F12" s="200" t="str">
        <f xml:space="preserve"> IFERROR( _xlfn.XLOOKUP(RIGHT($C12), 十五音聲母表[十八音],十五音聲母表[注音二式]), "" )</f>
        <v>h</v>
      </c>
      <c r="G12" s="200">
        <f xml:space="preserve"> IF($C12="", "", _xlfn.XLOOKUP(MID(C12,2,1), 音調表[八音調號], 音調表[台羅調號]) )</f>
        <v>3</v>
      </c>
      <c r="H12" s="200" t="str">
        <f xml:space="preserve"> IF($C12="", "", _xlfn.XLOOKUP(MID($C12,2,1), 音調表[八音調號], 音調表[羅馬拼音聲調按鍵]) )</f>
        <v>_</v>
      </c>
      <c r="I12" s="200" t="str">
        <f t="shared" si="3"/>
        <v>觀（舒）</v>
      </c>
      <c r="J12" s="200" t="str">
        <f xml:space="preserve"> IF($C12="", "", _xlfn.XLOOKUP($I12, 十五音韻母表[十五音],十五音韻母表[注音二式]) )</f>
        <v>uan</v>
      </c>
      <c r="K12" s="69" t="str">
        <f t="shared" si="4"/>
        <v>uan_h</v>
      </c>
      <c r="L12" s="70">
        <f t="shared" si="5"/>
        <v>5</v>
      </c>
      <c r="M12" s="70">
        <f t="shared" si="6"/>
        <v>4</v>
      </c>
      <c r="N12" s="199" t="str">
        <f t="shared" si="1"/>
        <v>u</v>
      </c>
      <c r="O12" s="199" t="str">
        <f t="shared" si="1"/>
        <v>a</v>
      </c>
      <c r="P12" s="199" t="str">
        <f t="shared" si="1"/>
        <v>n</v>
      </c>
      <c r="Q12" s="199" t="str">
        <f t="shared" si="1"/>
        <v>_</v>
      </c>
      <c r="R12" s="199" t="str">
        <f t="shared" si="1"/>
        <v>h</v>
      </c>
      <c r="S12" s="199" t="str">
        <f t="shared" si="1"/>
        <v/>
      </c>
      <c r="T12" s="199" t="str">
        <f t="shared" si="1"/>
        <v/>
      </c>
      <c r="U12" s="199" t="str">
        <f t="shared" si="1"/>
        <v/>
      </c>
    </row>
    <row r="13" spans="2:21" ht="77.25">
      <c r="B13" s="201"/>
      <c r="C13" s="67"/>
      <c r="D13" s="66" t="str">
        <f t="shared" si="2"/>
        <v/>
      </c>
      <c r="E13" s="200" t="str">
        <f t="shared" si="0"/>
        <v/>
      </c>
      <c r="F13" s="200" t="str">
        <f xml:space="preserve"> IFERROR( _xlfn.XLOOKUP(RIGHT($C13), 十五音聲母表[十八音],十五音聲母表[注音二式]), "" )</f>
        <v/>
      </c>
      <c r="G13" s="200" t="str">
        <f xml:space="preserve"> IF($C13="", "", _xlfn.XLOOKUP(MID(C13,2,1), 音調表[八音調號], 音調表[台羅調號]) )</f>
        <v/>
      </c>
      <c r="H13" s="200" t="str">
        <f xml:space="preserve"> IF($C13="", "", _xlfn.XLOOKUP(MID($C13,2,1), 音調表[八音調號], 音調表[羅馬拼音聲調按鍵]) )</f>
        <v/>
      </c>
      <c r="I13" s="200" t="str">
        <f t="shared" si="3"/>
        <v/>
      </c>
      <c r="J13" s="200" t="str">
        <f xml:space="preserve"> IF($C13="", "", _xlfn.XLOOKUP($I13, 十五音韻母表[十五音],十五音韻母表[注音二式]) )</f>
        <v/>
      </c>
      <c r="K13" s="69" t="str">
        <f t="shared" si="4"/>
        <v/>
      </c>
      <c r="L13" s="70" t="str">
        <f t="shared" si="5"/>
        <v/>
      </c>
      <c r="M13" s="70" t="str">
        <f t="shared" si="6"/>
        <v/>
      </c>
      <c r="N13" s="199" t="str">
        <f t="shared" si="1"/>
        <v/>
      </c>
      <c r="O13" s="199" t="str">
        <f t="shared" si="1"/>
        <v/>
      </c>
      <c r="P13" s="199" t="str">
        <f t="shared" si="1"/>
        <v/>
      </c>
      <c r="Q13" s="199" t="str">
        <f t="shared" si="1"/>
        <v/>
      </c>
      <c r="R13" s="199" t="str">
        <f t="shared" si="1"/>
        <v/>
      </c>
      <c r="S13" s="199" t="str">
        <f t="shared" si="1"/>
        <v/>
      </c>
      <c r="T13" s="199" t="str">
        <f t="shared" si="1"/>
        <v/>
      </c>
      <c r="U13" s="199" t="str">
        <f t="shared" si="1"/>
        <v/>
      </c>
    </row>
    <row r="14" spans="2:21" ht="77.25">
      <c r="B14" s="201" t="s">
        <v>132</v>
      </c>
      <c r="C14" s="67" t="s">
        <v>292</v>
      </c>
      <c r="D14" s="66" t="str">
        <f t="shared" si="2"/>
        <v>hong5</v>
      </c>
      <c r="E14" s="200" t="str">
        <f t="shared" si="0"/>
        <v>hong5</v>
      </c>
      <c r="F14" s="200" t="str">
        <f xml:space="preserve"> IFERROR( _xlfn.XLOOKUP(RIGHT($C14), 十五音聲母表[十八音],十五音聲母表[注音二式]), "" )</f>
        <v>h</v>
      </c>
      <c r="G14" s="200">
        <f xml:space="preserve"> IF($C14="", "", _xlfn.XLOOKUP(MID(C14,2,1), 音調表[八音調號], 音調表[台羅調號]) )</f>
        <v>5</v>
      </c>
      <c r="H14" s="200" t="str">
        <f xml:space="preserve"> IF($C14="", "", _xlfn.XLOOKUP(MID($C14,2,1), 音調表[八音調號], 音調表[羅馬拼音聲調按鍵]) )</f>
        <v>/</v>
      </c>
      <c r="I14" s="200" t="str">
        <f t="shared" si="3"/>
        <v>公（舒）</v>
      </c>
      <c r="J14" s="200" t="str">
        <f xml:space="preserve"> IF($C14="", "", _xlfn.XLOOKUP($I14, 十五音韻母表[十五音],十五音韻母表[注音二式]) )</f>
        <v>ong</v>
      </c>
      <c r="K14" s="69" t="str">
        <f t="shared" si="4"/>
        <v>ong/h</v>
      </c>
      <c r="L14" s="70">
        <f t="shared" si="5"/>
        <v>5</v>
      </c>
      <c r="M14" s="70">
        <f t="shared" si="6"/>
        <v>4</v>
      </c>
      <c r="N14" s="199" t="str">
        <f t="shared" si="1"/>
        <v>o</v>
      </c>
      <c r="O14" s="199" t="str">
        <f t="shared" si="1"/>
        <v>n</v>
      </c>
      <c r="P14" s="199" t="str">
        <f t="shared" si="1"/>
        <v>g</v>
      </c>
      <c r="Q14" s="199" t="str">
        <f t="shared" si="1"/>
        <v>/</v>
      </c>
      <c r="R14" s="199" t="str">
        <f t="shared" si="1"/>
        <v>h</v>
      </c>
      <c r="S14" s="199" t="str">
        <f t="shared" si="1"/>
        <v/>
      </c>
      <c r="T14" s="199" t="str">
        <f t="shared" si="1"/>
        <v/>
      </c>
      <c r="U14" s="199" t="str">
        <f t="shared" si="1"/>
        <v/>
      </c>
    </row>
    <row r="15" spans="2:21" ht="77.25">
      <c r="B15" s="201" t="s">
        <v>133</v>
      </c>
      <c r="C15" s="67" t="s">
        <v>293</v>
      </c>
      <c r="D15" s="66" t="str">
        <f t="shared" si="2"/>
        <v>hor5</v>
      </c>
      <c r="E15" s="200" t="str">
        <f t="shared" si="0"/>
        <v>hor5</v>
      </c>
      <c r="F15" s="200" t="str">
        <f xml:space="preserve"> IFERROR( _xlfn.XLOOKUP(RIGHT($C15), 十五音聲母表[十八音],十五音聲母表[注音二式]), "" )</f>
        <v>h</v>
      </c>
      <c r="G15" s="200">
        <f xml:space="preserve"> IF($C15="", "", _xlfn.XLOOKUP(MID(C15,2,1), 音調表[八音調號], 音調表[台羅調號]) )</f>
        <v>5</v>
      </c>
      <c r="H15" s="200" t="str">
        <f xml:space="preserve"> IF($C15="", "", _xlfn.XLOOKUP(MID($C15,2,1), 音調表[八音調號], 音調表[羅馬拼音聲調按鍵]) )</f>
        <v>/</v>
      </c>
      <c r="I15" s="200" t="str">
        <f t="shared" si="3"/>
        <v>高（舒）</v>
      </c>
      <c r="J15" s="200" t="str">
        <f xml:space="preserve"> IF($C15="", "", _xlfn.XLOOKUP($I15, 十五音韻母表[十五音],十五音韻母表[注音二式]) )</f>
        <v>or</v>
      </c>
      <c r="K15" s="69" t="str">
        <f t="shared" si="4"/>
        <v>or/h</v>
      </c>
      <c r="L15" s="70">
        <f t="shared" si="5"/>
        <v>4</v>
      </c>
      <c r="M15" s="70">
        <f t="shared" si="6"/>
        <v>3</v>
      </c>
      <c r="N15" s="199" t="str">
        <f t="shared" ref="N15:U24" si="7" xml:space="preserve"> IF($M15="","", IF(MID($K15,N$4,1)="Ø", 零聲母, MID($K15,N$4,1)))</f>
        <v>o</v>
      </c>
      <c r="O15" s="199" t="str">
        <f t="shared" si="7"/>
        <v>r</v>
      </c>
      <c r="P15" s="199" t="str">
        <f t="shared" si="7"/>
        <v>/</v>
      </c>
      <c r="Q15" s="199" t="str">
        <f t="shared" si="7"/>
        <v>h</v>
      </c>
      <c r="R15" s="199" t="str">
        <f t="shared" si="7"/>
        <v/>
      </c>
      <c r="S15" s="199" t="str">
        <f t="shared" si="7"/>
        <v/>
      </c>
      <c r="T15" s="199" t="str">
        <f t="shared" si="7"/>
        <v/>
      </c>
      <c r="U15" s="199" t="str">
        <f t="shared" si="7"/>
        <v/>
      </c>
    </row>
    <row r="16" spans="2:21" ht="77.25">
      <c r="B16" s="201" t="s">
        <v>134</v>
      </c>
      <c r="C16" s="67" t="s">
        <v>294</v>
      </c>
      <c r="D16" s="66" t="str">
        <f t="shared" si="2"/>
        <v>uan2</v>
      </c>
      <c r="E16" s="200" t="str">
        <f t="shared" si="0"/>
        <v>Øuan2</v>
      </c>
      <c r="F16" s="200" t="str">
        <f xml:space="preserve"> IFERROR( _xlfn.XLOOKUP(RIGHT($C16), 十五音聲母表[十八音],十五音聲母表[注音二式]), "" )</f>
        <v>Ø</v>
      </c>
      <c r="G16" s="200">
        <f xml:space="preserve"> IF($C16="", "", _xlfn.XLOOKUP(MID(C16,2,1), 音調表[八音調號], 音調表[台羅調號]) )</f>
        <v>2</v>
      </c>
      <c r="H16" s="200" t="str">
        <f xml:space="preserve"> IF($C16="", "", _xlfn.XLOOKUP(MID($C16,2,1), 音調表[八音調號], 音調表[羅馬拼音聲調按鍵]) )</f>
        <v>\</v>
      </c>
      <c r="I16" s="200" t="str">
        <f t="shared" si="3"/>
        <v>觀（舒）</v>
      </c>
      <c r="J16" s="200" t="str">
        <f xml:space="preserve"> IF($C16="", "", _xlfn.XLOOKUP($I16, 十五音韻母表[十五音],十五音韻母表[注音二式]) )</f>
        <v>uan</v>
      </c>
      <c r="K16" s="69" t="str">
        <f t="shared" si="4"/>
        <v>uan\Ø</v>
      </c>
      <c r="L16" s="70">
        <f t="shared" si="5"/>
        <v>5</v>
      </c>
      <c r="M16" s="70">
        <f t="shared" si="6"/>
        <v>4</v>
      </c>
      <c r="N16" s="199" t="str">
        <f t="shared" si="7"/>
        <v>u</v>
      </c>
      <c r="O16" s="199" t="str">
        <f t="shared" si="7"/>
        <v>a</v>
      </c>
      <c r="P16" s="199" t="str">
        <f t="shared" si="7"/>
        <v>n</v>
      </c>
      <c r="Q16" s="199" t="str">
        <f t="shared" si="7"/>
        <v>\</v>
      </c>
      <c r="R16" s="199" t="str">
        <f t="shared" si="7"/>
        <v>q</v>
      </c>
      <c r="S16" s="199" t="str">
        <f t="shared" si="7"/>
        <v/>
      </c>
      <c r="T16" s="199" t="str">
        <f t="shared" si="7"/>
        <v/>
      </c>
      <c r="U16" s="199" t="str">
        <f t="shared" si="7"/>
        <v/>
      </c>
    </row>
    <row r="17" spans="2:21" ht="77.25">
      <c r="B17" s="201" t="s">
        <v>135</v>
      </c>
      <c r="C17" s="67" t="s">
        <v>295</v>
      </c>
      <c r="D17" s="66" t="str">
        <f t="shared" si="2"/>
        <v>siong2</v>
      </c>
      <c r="E17" s="200" t="str">
        <f t="shared" si="0"/>
        <v>siong2</v>
      </c>
      <c r="F17" s="200" t="str">
        <f xml:space="preserve"> IFERROR( _xlfn.XLOOKUP(RIGHT($C17), 十五音聲母表[十八音],十五音聲母表[注音二式]), "" )</f>
        <v>s</v>
      </c>
      <c r="G17" s="200">
        <f xml:space="preserve"> IF($C17="", "", _xlfn.XLOOKUP(MID(C17,2,1), 音調表[八音調號], 音調表[台羅調號]) )</f>
        <v>2</v>
      </c>
      <c r="H17" s="200" t="str">
        <f xml:space="preserve"> IF($C17="", "", _xlfn.XLOOKUP(MID($C17,2,1), 音調表[八音調號], 音調表[羅馬拼音聲調按鍵]) )</f>
        <v>\</v>
      </c>
      <c r="I17" s="200" t="str">
        <f t="shared" si="3"/>
        <v>恭（舒）</v>
      </c>
      <c r="J17" s="200" t="str">
        <f xml:space="preserve"> IF($C17="", "", _xlfn.XLOOKUP($I17, 十五音韻母表[十五音],十五音韻母表[注音二式]) )</f>
        <v>iong</v>
      </c>
      <c r="K17" s="69" t="str">
        <f t="shared" si="4"/>
        <v>iong\s</v>
      </c>
      <c r="L17" s="70">
        <f t="shared" si="5"/>
        <v>6</v>
      </c>
      <c r="M17" s="70">
        <f t="shared" si="6"/>
        <v>5</v>
      </c>
      <c r="N17" s="199" t="str">
        <f t="shared" si="7"/>
        <v>i</v>
      </c>
      <c r="O17" s="199" t="str">
        <f t="shared" si="7"/>
        <v>o</v>
      </c>
      <c r="P17" s="199" t="str">
        <f t="shared" si="7"/>
        <v>n</v>
      </c>
      <c r="Q17" s="199" t="str">
        <f t="shared" si="7"/>
        <v>g</v>
      </c>
      <c r="R17" s="199" t="str">
        <f t="shared" si="7"/>
        <v>\</v>
      </c>
      <c r="S17" s="199" t="str">
        <f t="shared" si="7"/>
        <v>s</v>
      </c>
      <c r="T17" s="199" t="str">
        <f t="shared" si="7"/>
        <v/>
      </c>
      <c r="U17" s="199" t="str">
        <f t="shared" si="7"/>
        <v/>
      </c>
    </row>
    <row r="18" spans="2:21" ht="77.25">
      <c r="B18" s="201" t="s">
        <v>136</v>
      </c>
      <c r="C18" s="67" t="s">
        <v>296</v>
      </c>
      <c r="D18" s="66" t="str">
        <f t="shared" si="2"/>
        <v>bik8</v>
      </c>
      <c r="E18" s="200" t="str">
        <f t="shared" si="0"/>
        <v>bik8</v>
      </c>
      <c r="F18" s="200" t="str">
        <f xml:space="preserve"> IFERROR( _xlfn.XLOOKUP(RIGHT($C18), 十五音聲母表[十八音],十五音聲母表[注音二式]), "" )</f>
        <v>b</v>
      </c>
      <c r="G18" s="200">
        <f xml:space="preserve"> IF($C18="", "", _xlfn.XLOOKUP(MID(C18,2,1), 音調表[八音調號], 音調表[台羅調號]) )</f>
        <v>8</v>
      </c>
      <c r="H18" s="200" t="str">
        <f xml:space="preserve"> IF($C18="", "", _xlfn.XLOOKUP(MID($C18,2,1), 音調表[八音調號], 音調表[羅馬拼音聲調按鍵]) )</f>
        <v>]</v>
      </c>
      <c r="I18" s="200" t="str">
        <f t="shared" si="3"/>
        <v>經（促）</v>
      </c>
      <c r="J18" s="200" t="str">
        <f xml:space="preserve"> IF($C18="", "", _xlfn.XLOOKUP($I18, 十五音韻母表[十五音],十五音韻母表[注音二式]) )</f>
        <v>ik</v>
      </c>
      <c r="K18" s="69" t="str">
        <f t="shared" si="4"/>
        <v>ik]b</v>
      </c>
      <c r="L18" s="70">
        <f t="shared" si="5"/>
        <v>4</v>
      </c>
      <c r="M18" s="70">
        <f t="shared" si="6"/>
        <v>3</v>
      </c>
      <c r="N18" s="199" t="str">
        <f t="shared" si="7"/>
        <v>i</v>
      </c>
      <c r="O18" s="199" t="str">
        <f t="shared" si="7"/>
        <v>k</v>
      </c>
      <c r="P18" s="199" t="str">
        <f t="shared" si="7"/>
        <v>]</v>
      </c>
      <c r="Q18" s="199" t="str">
        <f t="shared" si="7"/>
        <v>b</v>
      </c>
      <c r="R18" s="199" t="str">
        <f t="shared" si="7"/>
        <v/>
      </c>
      <c r="S18" s="199" t="str">
        <f t="shared" si="7"/>
        <v/>
      </c>
      <c r="T18" s="199" t="str">
        <f t="shared" si="7"/>
        <v/>
      </c>
      <c r="U18" s="199" t="str">
        <f t="shared" si="7"/>
        <v/>
      </c>
    </row>
    <row r="19" spans="2:21" ht="77.25">
      <c r="B19" s="201" t="s">
        <v>137</v>
      </c>
      <c r="C19" s="67" t="s">
        <v>297</v>
      </c>
      <c r="D19" s="66" t="str">
        <f t="shared" si="2"/>
        <v>hun5</v>
      </c>
      <c r="E19" s="200" t="str">
        <f t="shared" si="0"/>
        <v>hun5</v>
      </c>
      <c r="F19" s="200" t="str">
        <f xml:space="preserve"> IFERROR( _xlfn.XLOOKUP(RIGHT($C19), 十五音聲母表[十八音],十五音聲母表[注音二式]), "" )</f>
        <v>h</v>
      </c>
      <c r="G19" s="200">
        <f xml:space="preserve"> IF($C19="", "", _xlfn.XLOOKUP(MID(C19,2,1), 音調表[八音調號], 音調表[台羅調號]) )</f>
        <v>5</v>
      </c>
      <c r="H19" s="200" t="str">
        <f xml:space="preserve"> IF($C19="", "", _xlfn.XLOOKUP(MID($C19,2,1), 音調表[八音調號], 音調表[羅馬拼音聲調按鍵]) )</f>
        <v>/</v>
      </c>
      <c r="I19" s="200" t="str">
        <f t="shared" si="3"/>
        <v>君（舒）</v>
      </c>
      <c r="J19" s="200" t="str">
        <f xml:space="preserve"> IF($C19="", "", _xlfn.XLOOKUP($I19, 十五音韻母表[十五音],十五音韻母表[注音二式]) )</f>
        <v>un</v>
      </c>
      <c r="K19" s="69" t="str">
        <f t="shared" si="4"/>
        <v>un/h</v>
      </c>
      <c r="L19" s="70">
        <f t="shared" si="5"/>
        <v>4</v>
      </c>
      <c r="M19" s="70">
        <f t="shared" si="6"/>
        <v>3</v>
      </c>
      <c r="N19" s="199" t="str">
        <f t="shared" si="7"/>
        <v>u</v>
      </c>
      <c r="O19" s="199" t="str">
        <f t="shared" si="7"/>
        <v>n</v>
      </c>
      <c r="P19" s="199" t="str">
        <f t="shared" si="7"/>
        <v>/</v>
      </c>
      <c r="Q19" s="199" t="str">
        <f t="shared" si="7"/>
        <v>h</v>
      </c>
      <c r="R19" s="199" t="str">
        <f t="shared" si="7"/>
        <v/>
      </c>
      <c r="S19" s="199" t="str">
        <f t="shared" si="7"/>
        <v/>
      </c>
      <c r="T19" s="199" t="str">
        <f t="shared" si="7"/>
        <v/>
      </c>
      <c r="U19" s="199" t="str">
        <f t="shared" si="7"/>
        <v/>
      </c>
    </row>
    <row r="20" spans="2:21" ht="77.25">
      <c r="B20" s="201" t="s">
        <v>138</v>
      </c>
      <c r="C20" s="67" t="s">
        <v>298</v>
      </c>
      <c r="D20" s="66" t="str">
        <f t="shared" si="2"/>
        <v>gan1</v>
      </c>
      <c r="E20" s="200" t="str">
        <f t="shared" si="0"/>
        <v>gan1</v>
      </c>
      <c r="F20" s="200" t="str">
        <f xml:space="preserve"> IFERROR( _xlfn.XLOOKUP(RIGHT($C20), 十五音聲母表[十八音],十五音聲母表[注音二式]), "" )</f>
        <v>g</v>
      </c>
      <c r="G20" s="200">
        <f xml:space="preserve"> IF($C20="", "", _xlfn.XLOOKUP(MID(C20,2,1), 音調表[八音調號], 音調表[台羅調號]) )</f>
        <v>1</v>
      </c>
      <c r="H20" s="200" t="str">
        <f xml:space="preserve"> IF($C20="", "", _xlfn.XLOOKUP(MID($C20,2,1), 音調表[八音調號], 音調表[羅馬拼音聲調按鍵]) )</f>
        <v>;</v>
      </c>
      <c r="I20" s="200" t="str">
        <f t="shared" si="3"/>
        <v>干（舒）</v>
      </c>
      <c r="J20" s="200" t="str">
        <f xml:space="preserve"> IF($C20="", "", _xlfn.XLOOKUP($I20, 十五音韻母表[十五音],十五音韻母表[注音二式]) )</f>
        <v>an</v>
      </c>
      <c r="K20" s="69" t="str">
        <f t="shared" si="4"/>
        <v>an;g</v>
      </c>
      <c r="L20" s="70">
        <f t="shared" si="5"/>
        <v>4</v>
      </c>
      <c r="M20" s="70">
        <f t="shared" si="6"/>
        <v>3</v>
      </c>
      <c r="N20" s="199" t="str">
        <f t="shared" si="7"/>
        <v>a</v>
      </c>
      <c r="O20" s="199" t="str">
        <f t="shared" si="7"/>
        <v>n</v>
      </c>
      <c r="P20" s="199" t="str">
        <f t="shared" si="7"/>
        <v>;</v>
      </c>
      <c r="Q20" s="199" t="str">
        <f t="shared" si="7"/>
        <v>g</v>
      </c>
      <c r="R20" s="199" t="str">
        <f t="shared" si="7"/>
        <v/>
      </c>
      <c r="S20" s="199" t="str">
        <f t="shared" si="7"/>
        <v/>
      </c>
      <c r="T20" s="199" t="str">
        <f t="shared" si="7"/>
        <v/>
      </c>
      <c r="U20" s="199" t="str">
        <f t="shared" si="7"/>
        <v/>
      </c>
    </row>
    <row r="21" spans="2:21" ht="77.25">
      <c r="B21" s="201" t="s">
        <v>139</v>
      </c>
      <c r="C21" s="67"/>
      <c r="D21" s="66" t="str">
        <f t="shared" si="2"/>
        <v/>
      </c>
      <c r="E21" s="200" t="str">
        <f t="shared" si="0"/>
        <v/>
      </c>
      <c r="F21" s="200" t="str">
        <f xml:space="preserve"> IFERROR( _xlfn.XLOOKUP(RIGHT($C21), 十五音聲母表[十八音],十五音聲母表[注音二式]), "" )</f>
        <v/>
      </c>
      <c r="G21" s="200" t="str">
        <f xml:space="preserve"> IF($C21="", "", _xlfn.XLOOKUP(MID(C21,2,1), 音調表[八音調號], 音調表[台羅調號]) )</f>
        <v/>
      </c>
      <c r="H21" s="200" t="str">
        <f xml:space="preserve"> IF($C21="", "", _xlfn.XLOOKUP(MID($C21,2,1), 音調表[八音調號], 音調表[羅馬拼音聲調按鍵]) )</f>
        <v/>
      </c>
      <c r="I21" s="200" t="str">
        <f t="shared" si="3"/>
        <v/>
      </c>
      <c r="J21" s="200" t="str">
        <f xml:space="preserve"> IF($C21="", "", _xlfn.XLOOKUP($I21, 十五音韻母表[十五音],十五音韻母表[注音二式]) )</f>
        <v/>
      </c>
      <c r="K21" s="69" t="str">
        <f t="shared" si="4"/>
        <v/>
      </c>
      <c r="L21" s="70" t="str">
        <f t="shared" si="5"/>
        <v/>
      </c>
      <c r="M21" s="70" t="str">
        <f t="shared" si="6"/>
        <v/>
      </c>
      <c r="N21" s="199" t="str">
        <f t="shared" si="7"/>
        <v/>
      </c>
      <c r="O21" s="199" t="str">
        <f t="shared" si="7"/>
        <v/>
      </c>
      <c r="P21" s="199" t="str">
        <f t="shared" si="7"/>
        <v/>
      </c>
      <c r="Q21" s="199" t="str">
        <f t="shared" si="7"/>
        <v/>
      </c>
      <c r="R21" s="199" t="str">
        <f t="shared" si="7"/>
        <v/>
      </c>
      <c r="S21" s="199" t="str">
        <f t="shared" si="7"/>
        <v/>
      </c>
      <c r="T21" s="199" t="str">
        <f t="shared" si="7"/>
        <v/>
      </c>
      <c r="U21" s="199" t="str">
        <f t="shared" si="7"/>
        <v/>
      </c>
    </row>
    <row r="22" spans="2:21" ht="77.25">
      <c r="B22" s="201" t="s">
        <v>147</v>
      </c>
      <c r="C22" s="67" t="s">
        <v>299</v>
      </c>
      <c r="D22" s="66" t="str">
        <f t="shared" si="2"/>
        <v>it4</v>
      </c>
      <c r="E22" s="200" t="str">
        <f t="shared" si="0"/>
        <v>Øit4</v>
      </c>
      <c r="F22" s="200" t="str">
        <f xml:space="preserve"> IFERROR( _xlfn.XLOOKUP(RIGHT($C22), 十五音聲母表[十八音],十五音聲母表[注音二式]), "" )</f>
        <v>Ø</v>
      </c>
      <c r="G22" s="200">
        <f xml:space="preserve"> IF($C22="", "", _xlfn.XLOOKUP(MID(C22,2,1), 音調表[八音調號], 音調表[台羅調號]) )</f>
        <v>4</v>
      </c>
      <c r="H22" s="200" t="str">
        <f xml:space="preserve"> IF($C22="", "", _xlfn.XLOOKUP(MID($C22,2,1), 音調表[八音調號], 音調表[羅馬拼音聲調按鍵]) )</f>
        <v>[</v>
      </c>
      <c r="I22" s="200" t="str">
        <f t="shared" si="3"/>
        <v>巾（促）</v>
      </c>
      <c r="J22" s="200" t="str">
        <f xml:space="preserve"> IF($C22="", "", _xlfn.XLOOKUP($I22, 十五音韻母表[十五音],十五音韻母表[注音二式]) )</f>
        <v>it</v>
      </c>
      <c r="K22" s="69" t="str">
        <f t="shared" si="4"/>
        <v>it[Ø</v>
      </c>
      <c r="L22" s="70">
        <f t="shared" si="5"/>
        <v>4</v>
      </c>
      <c r="M22" s="70">
        <f t="shared" si="6"/>
        <v>3</v>
      </c>
      <c r="N22" s="199" t="str">
        <f t="shared" si="7"/>
        <v>i</v>
      </c>
      <c r="O22" s="199" t="str">
        <f t="shared" si="7"/>
        <v>t</v>
      </c>
      <c r="P22" s="199" t="str">
        <f t="shared" si="7"/>
        <v>[</v>
      </c>
      <c r="Q22" s="199" t="str">
        <f t="shared" si="7"/>
        <v>q</v>
      </c>
      <c r="R22" s="199" t="str">
        <f t="shared" si="7"/>
        <v/>
      </c>
      <c r="S22" s="199" t="str">
        <f t="shared" si="7"/>
        <v/>
      </c>
      <c r="T22" s="199" t="str">
        <f t="shared" si="7"/>
        <v/>
      </c>
      <c r="U22" s="199" t="str">
        <f t="shared" si="7"/>
        <v/>
      </c>
    </row>
    <row r="23" spans="2:21" ht="77.25">
      <c r="B23" s="201" t="s">
        <v>148</v>
      </c>
      <c r="C23" s="67" t="s">
        <v>300</v>
      </c>
      <c r="D23" s="66" t="str">
        <f t="shared" si="2"/>
        <v>pian3</v>
      </c>
      <c r="E23" s="200" t="str">
        <f t="shared" si="0"/>
        <v>pian3</v>
      </c>
      <c r="F23" s="200" t="str">
        <f xml:space="preserve"> IFERROR( _xlfn.XLOOKUP(RIGHT($C23), 十五音聲母表[十八音],十五音聲母表[注音二式]), "" )</f>
        <v>p</v>
      </c>
      <c r="G23" s="200">
        <f xml:space="preserve"> IF($C23="", "", _xlfn.XLOOKUP(MID(C23,2,1), 音調表[八音調號], 音調表[台羅調號]) )</f>
        <v>3</v>
      </c>
      <c r="H23" s="200" t="str">
        <f xml:space="preserve"> IF($C23="", "", _xlfn.XLOOKUP(MID($C23,2,1), 音調表[八音調號], 音調表[羅馬拼音聲調按鍵]) )</f>
        <v>_</v>
      </c>
      <c r="I23" s="200" t="str">
        <f t="shared" si="3"/>
        <v>堅（舒）</v>
      </c>
      <c r="J23" s="200" t="str">
        <f xml:space="preserve"> IF($C23="", "", _xlfn.XLOOKUP($I23, 十五音韻母表[十五音],十五音韻母表[注音二式]) )</f>
        <v>ian</v>
      </c>
      <c r="K23" s="69" t="str">
        <f t="shared" si="4"/>
        <v>ian_p</v>
      </c>
      <c r="L23" s="70">
        <f t="shared" si="5"/>
        <v>5</v>
      </c>
      <c r="M23" s="70">
        <f t="shared" si="6"/>
        <v>4</v>
      </c>
      <c r="N23" s="199" t="str">
        <f t="shared" si="7"/>
        <v>i</v>
      </c>
      <c r="O23" s="199" t="str">
        <f t="shared" si="7"/>
        <v>a</v>
      </c>
      <c r="P23" s="199" t="str">
        <f t="shared" si="7"/>
        <v>n</v>
      </c>
      <c r="Q23" s="199" t="str">
        <f t="shared" si="7"/>
        <v>_</v>
      </c>
      <c r="R23" s="199" t="str">
        <f t="shared" si="7"/>
        <v>p</v>
      </c>
      <c r="S23" s="199" t="str">
        <f t="shared" si="7"/>
        <v/>
      </c>
      <c r="T23" s="199" t="str">
        <f t="shared" si="7"/>
        <v/>
      </c>
      <c r="U23" s="199" t="str">
        <f t="shared" si="7"/>
        <v/>
      </c>
    </row>
    <row r="24" spans="2:21" ht="77.25">
      <c r="B24" s="201" t="s">
        <v>149</v>
      </c>
      <c r="C24" s="67" t="s">
        <v>301</v>
      </c>
      <c r="D24" s="66" t="str">
        <f t="shared" si="2"/>
        <v>goo1</v>
      </c>
      <c r="E24" s="200" t="str">
        <f t="shared" si="0"/>
        <v>goo1</v>
      </c>
      <c r="F24" s="200" t="str">
        <f xml:space="preserve"> IFERROR( _xlfn.XLOOKUP(RIGHT($C24), 十五音聲母表[十八音],十五音聲母表[注音二式]), "" )</f>
        <v>g</v>
      </c>
      <c r="G24" s="200">
        <f xml:space="preserve"> IF($C24="", "", _xlfn.XLOOKUP(MID(C24,2,1), 音調表[八音調號], 音調表[台羅調號]) )</f>
        <v>1</v>
      </c>
      <c r="H24" s="200" t="str">
        <f xml:space="preserve"> IF($C24="", "", _xlfn.XLOOKUP(MID($C24,2,1), 音調表[八音調號], 音調表[羅馬拼音聲調按鍵]) )</f>
        <v>;</v>
      </c>
      <c r="I24" s="200" t="str">
        <f t="shared" si="3"/>
        <v>沽（舒）</v>
      </c>
      <c r="J24" s="200" t="str">
        <f xml:space="preserve"> IF($C24="", "", _xlfn.XLOOKUP($I24, 十五音韻母表[十五音],十五音韻母表[注音二式]) )</f>
        <v>oo</v>
      </c>
      <c r="K24" s="69" t="str">
        <f t="shared" si="4"/>
        <v>oo;g</v>
      </c>
      <c r="L24" s="70">
        <f t="shared" si="5"/>
        <v>4</v>
      </c>
      <c r="M24" s="70">
        <f t="shared" si="6"/>
        <v>3</v>
      </c>
      <c r="N24" s="199" t="str">
        <f t="shared" si="7"/>
        <v>o</v>
      </c>
      <c r="O24" s="199" t="str">
        <f t="shared" si="7"/>
        <v>o</v>
      </c>
      <c r="P24" s="199" t="str">
        <f t="shared" si="7"/>
        <v>;</v>
      </c>
      <c r="Q24" s="199" t="str">
        <f t="shared" si="7"/>
        <v>g</v>
      </c>
      <c r="R24" s="199" t="str">
        <f t="shared" si="7"/>
        <v/>
      </c>
      <c r="S24" s="199" t="str">
        <f t="shared" si="7"/>
        <v/>
      </c>
      <c r="T24" s="199" t="str">
        <f t="shared" si="7"/>
        <v/>
      </c>
      <c r="U24" s="199" t="str">
        <f t="shared" si="7"/>
        <v/>
      </c>
    </row>
    <row r="25" spans="2:21" ht="77.25">
      <c r="B25" s="201" t="s">
        <v>150</v>
      </c>
      <c r="C25" s="67" t="s">
        <v>302</v>
      </c>
      <c r="D25" s="66" t="str">
        <f t="shared" si="2"/>
        <v>sing5</v>
      </c>
      <c r="E25" s="200" t="str">
        <f t="shared" si="0"/>
        <v>sing5</v>
      </c>
      <c r="F25" s="200" t="str">
        <f xml:space="preserve"> IFERROR( _xlfn.XLOOKUP(RIGHT($C25), 十五音聲母表[十八音],十五音聲母表[注音二式]), "" )</f>
        <v>s</v>
      </c>
      <c r="G25" s="200">
        <f xml:space="preserve"> IF($C25="", "", _xlfn.XLOOKUP(MID(C25,2,1), 音調表[八音調號], 音調表[台羅調號]) )</f>
        <v>5</v>
      </c>
      <c r="H25" s="200" t="str">
        <f xml:space="preserve"> IF($C25="", "", _xlfn.XLOOKUP(MID($C25,2,1), 音調表[八音調號], 音調表[羅馬拼音聲調按鍵]) )</f>
        <v>/</v>
      </c>
      <c r="I25" s="200" t="str">
        <f t="shared" si="3"/>
        <v>經（舒）</v>
      </c>
      <c r="J25" s="200" t="str">
        <f xml:space="preserve"> IF($C25="", "", _xlfn.XLOOKUP($I25, 十五音韻母表[十五音],十五音韻母表[注音二式]) )</f>
        <v>ing</v>
      </c>
      <c r="K25" s="69" t="str">
        <f t="shared" si="4"/>
        <v>ing/s</v>
      </c>
      <c r="L25" s="70">
        <f t="shared" si="5"/>
        <v>5</v>
      </c>
      <c r="M25" s="70">
        <f t="shared" si="6"/>
        <v>4</v>
      </c>
      <c r="N25" s="199" t="str">
        <f t="shared" ref="N25:U34" si="8" xml:space="preserve"> IF($M25="","", IF(MID($K25,N$4,1)="Ø", 零聲母, MID($K25,N$4,1)))</f>
        <v>i</v>
      </c>
      <c r="O25" s="199" t="str">
        <f t="shared" si="8"/>
        <v>n</v>
      </c>
      <c r="P25" s="199" t="str">
        <f t="shared" si="8"/>
        <v>g</v>
      </c>
      <c r="Q25" s="199" t="str">
        <f t="shared" si="8"/>
        <v>/</v>
      </c>
      <c r="R25" s="199" t="str">
        <f t="shared" si="8"/>
        <v>s</v>
      </c>
      <c r="S25" s="199" t="str">
        <f t="shared" si="8"/>
        <v/>
      </c>
      <c r="T25" s="199" t="str">
        <f t="shared" si="8"/>
        <v/>
      </c>
      <c r="U25" s="199" t="str">
        <f t="shared" si="8"/>
        <v/>
      </c>
    </row>
    <row r="26" spans="2:21" ht="77.25">
      <c r="B26" s="201" t="s">
        <v>151</v>
      </c>
      <c r="C26" s="67" t="s">
        <v>303</v>
      </c>
      <c r="D26" s="66" t="str">
        <f t="shared" si="2"/>
        <v>bban7</v>
      </c>
      <c r="E26" s="200" t="str">
        <f t="shared" si="0"/>
        <v>bban7</v>
      </c>
      <c r="F26" s="200" t="str">
        <f xml:space="preserve"> IFERROR( _xlfn.XLOOKUP(RIGHT($C26), 十五音聲母表[十八音],十五音聲母表[注音二式]), "" )</f>
        <v>bb</v>
      </c>
      <c r="G26" s="200">
        <f xml:space="preserve"> IF($C26="", "", _xlfn.XLOOKUP(MID(C26,2,1), 音調表[八音調號], 音調表[台羅調號]) )</f>
        <v>7</v>
      </c>
      <c r="H26" s="200" t="str">
        <f xml:space="preserve"> IF($C26="", "", _xlfn.XLOOKUP(MID($C26,2,1), 音調表[八音調號], 音調表[羅馬拼音聲調按鍵]) )</f>
        <v>-</v>
      </c>
      <c r="I26" s="200" t="str">
        <f t="shared" si="3"/>
        <v>干（舒）</v>
      </c>
      <c r="J26" s="200" t="str">
        <f xml:space="preserve"> IF($C26="", "", _xlfn.XLOOKUP($I26, 十五音韻母表[十五音],十五音韻母表[注音二式]) )</f>
        <v>an</v>
      </c>
      <c r="K26" s="69" t="str">
        <f t="shared" si="4"/>
        <v>an-bb</v>
      </c>
      <c r="L26" s="70">
        <f t="shared" si="5"/>
        <v>5</v>
      </c>
      <c r="M26" s="70">
        <f t="shared" si="6"/>
        <v>3</v>
      </c>
      <c r="N26" s="199" t="str">
        <f t="shared" si="8"/>
        <v>a</v>
      </c>
      <c r="O26" s="199" t="str">
        <f t="shared" si="8"/>
        <v>n</v>
      </c>
      <c r="P26" s="199" t="str">
        <f t="shared" si="8"/>
        <v>-</v>
      </c>
      <c r="Q26" s="199" t="str">
        <f t="shared" si="8"/>
        <v>b</v>
      </c>
      <c r="R26" s="199" t="str">
        <f t="shared" si="8"/>
        <v>b</v>
      </c>
      <c r="S26" s="199" t="str">
        <f t="shared" si="8"/>
        <v/>
      </c>
      <c r="T26" s="199" t="str">
        <f t="shared" si="8"/>
        <v/>
      </c>
      <c r="U26" s="199" t="str">
        <f t="shared" si="8"/>
        <v/>
      </c>
    </row>
    <row r="27" spans="2:21" ht="77.25">
      <c r="B27" s="201" t="s">
        <v>152</v>
      </c>
      <c r="C27" s="67" t="s">
        <v>304</v>
      </c>
      <c r="D27" s="66" t="str">
        <f t="shared" si="2"/>
        <v>zzim7</v>
      </c>
      <c r="E27" s="200" t="str">
        <f t="shared" si="0"/>
        <v>zzim7</v>
      </c>
      <c r="F27" s="200" t="str">
        <f xml:space="preserve"> IFERROR( _xlfn.XLOOKUP(RIGHT($C27), 十五音聲母表[十八音],十五音聲母表[注音二式]), "" )</f>
        <v>zz</v>
      </c>
      <c r="G27" s="200">
        <f xml:space="preserve"> IF($C27="", "", _xlfn.XLOOKUP(MID(C27,2,1), 音調表[八音調號], 音調表[台羅調號]) )</f>
        <v>7</v>
      </c>
      <c r="H27" s="200" t="str">
        <f xml:space="preserve"> IF($C27="", "", _xlfn.XLOOKUP(MID($C27,2,1), 音調表[八音調號], 音調表[羅馬拼音聲調按鍵]) )</f>
        <v>-</v>
      </c>
      <c r="I27" s="200" t="str">
        <f t="shared" si="3"/>
        <v>金（舒）</v>
      </c>
      <c r="J27" s="200" t="str">
        <f xml:space="preserve"> IF($C27="", "", _xlfn.XLOOKUP($I27, 十五音韻母表[十五音],十五音韻母表[注音二式]) )</f>
        <v>im</v>
      </c>
      <c r="K27" s="69" t="str">
        <f t="shared" si="4"/>
        <v>im-zz</v>
      </c>
      <c r="L27" s="70">
        <f t="shared" si="5"/>
        <v>5</v>
      </c>
      <c r="M27" s="70">
        <f t="shared" si="6"/>
        <v>3</v>
      </c>
      <c r="N27" s="199" t="str">
        <f t="shared" si="8"/>
        <v>i</v>
      </c>
      <c r="O27" s="199" t="str">
        <f t="shared" si="8"/>
        <v>m</v>
      </c>
      <c r="P27" s="199" t="str">
        <f t="shared" si="8"/>
        <v>-</v>
      </c>
      <c r="Q27" s="199" t="str">
        <f t="shared" si="8"/>
        <v>z</v>
      </c>
      <c r="R27" s="199" t="str">
        <f t="shared" si="8"/>
        <v>z</v>
      </c>
      <c r="S27" s="199" t="str">
        <f t="shared" si="8"/>
        <v/>
      </c>
      <c r="T27" s="199" t="str">
        <f t="shared" si="8"/>
        <v/>
      </c>
      <c r="U27" s="199" t="str">
        <f t="shared" si="8"/>
        <v/>
      </c>
    </row>
    <row r="28" spans="2:21" ht="77.25">
      <c r="B28" s="201" t="s">
        <v>153</v>
      </c>
      <c r="C28" s="67" t="s">
        <v>305</v>
      </c>
      <c r="D28" s="66" t="str">
        <f t="shared" si="2"/>
        <v>san1</v>
      </c>
      <c r="E28" s="200" t="str">
        <f t="shared" si="0"/>
        <v>san1</v>
      </c>
      <c r="F28" s="200" t="str">
        <f xml:space="preserve"> IFERROR( _xlfn.XLOOKUP(RIGHT($C28), 十五音聲母表[十八音],十五音聲母表[注音二式]), "" )</f>
        <v>s</v>
      </c>
      <c r="G28" s="200">
        <f xml:space="preserve"> IF($C28="", "", _xlfn.XLOOKUP(MID(C28,2,1), 音調表[八音調號], 音調表[台羅調號]) )</f>
        <v>1</v>
      </c>
      <c r="H28" s="200" t="str">
        <f xml:space="preserve"> IF($C28="", "", _xlfn.XLOOKUP(MID($C28,2,1), 音調表[八音調號], 音調表[羅馬拼音聲調按鍵]) )</f>
        <v>;</v>
      </c>
      <c r="I28" s="200" t="str">
        <f t="shared" si="3"/>
        <v>干（舒）</v>
      </c>
      <c r="J28" s="200" t="str">
        <f xml:space="preserve"> IF($C28="", "", _xlfn.XLOOKUP($I28, 十五音韻母表[十五音],十五音韻母表[注音二式]) )</f>
        <v>an</v>
      </c>
      <c r="K28" s="69" t="str">
        <f t="shared" si="4"/>
        <v>an;s</v>
      </c>
      <c r="L28" s="70">
        <f t="shared" si="5"/>
        <v>4</v>
      </c>
      <c r="M28" s="70">
        <f t="shared" si="6"/>
        <v>3</v>
      </c>
      <c r="N28" s="199" t="str">
        <f t="shared" si="8"/>
        <v>a</v>
      </c>
      <c r="O28" s="199" t="str">
        <f t="shared" si="8"/>
        <v>n</v>
      </c>
      <c r="P28" s="199" t="str">
        <f t="shared" si="8"/>
        <v>;</v>
      </c>
      <c r="Q28" s="199" t="str">
        <f t="shared" si="8"/>
        <v>s</v>
      </c>
      <c r="R28" s="199" t="str">
        <f t="shared" si="8"/>
        <v/>
      </c>
      <c r="S28" s="199" t="str">
        <f t="shared" si="8"/>
        <v/>
      </c>
      <c r="T28" s="199" t="str">
        <f t="shared" si="8"/>
        <v/>
      </c>
      <c r="U28" s="199" t="str">
        <f t="shared" si="8"/>
        <v/>
      </c>
    </row>
    <row r="29" spans="2:21" ht="77.25">
      <c r="B29" s="201" t="s">
        <v>154</v>
      </c>
      <c r="C29" s="67"/>
      <c r="D29" s="66" t="str">
        <f t="shared" si="2"/>
        <v/>
      </c>
      <c r="E29" s="200" t="str">
        <f t="shared" si="0"/>
        <v/>
      </c>
      <c r="F29" s="200" t="str">
        <f xml:space="preserve"> IFERROR( _xlfn.XLOOKUP(RIGHT($C29), 十五音聲母表[十八音],十五音聲母表[注音二式]), "" )</f>
        <v/>
      </c>
      <c r="G29" s="200" t="str">
        <f xml:space="preserve"> IF($C29="", "", _xlfn.XLOOKUP(MID(C29,2,1), 音調表[八音調號], 音調表[台羅調號]) )</f>
        <v/>
      </c>
      <c r="H29" s="200" t="str">
        <f xml:space="preserve"> IF($C29="", "", _xlfn.XLOOKUP(MID($C29,2,1), 音調表[八音調號], 音調表[羅馬拼音聲調按鍵]) )</f>
        <v/>
      </c>
      <c r="I29" s="200" t="str">
        <f t="shared" si="3"/>
        <v/>
      </c>
      <c r="J29" s="200" t="str">
        <f xml:space="preserve"> IF($C29="", "", _xlfn.XLOOKUP($I29, 十五音韻母表[十五音],十五音韻母表[注音二式]) )</f>
        <v/>
      </c>
      <c r="K29" s="69" t="str">
        <f t="shared" si="4"/>
        <v/>
      </c>
      <c r="L29" s="70" t="str">
        <f t="shared" si="5"/>
        <v/>
      </c>
      <c r="M29" s="70" t="str">
        <f t="shared" si="6"/>
        <v/>
      </c>
      <c r="N29" s="199" t="str">
        <f t="shared" si="8"/>
        <v/>
      </c>
      <c r="O29" s="199" t="str">
        <f t="shared" si="8"/>
        <v/>
      </c>
      <c r="P29" s="199" t="str">
        <f t="shared" si="8"/>
        <v/>
      </c>
      <c r="Q29" s="199" t="str">
        <f t="shared" si="8"/>
        <v/>
      </c>
      <c r="R29" s="199" t="str">
        <f t="shared" si="8"/>
        <v/>
      </c>
      <c r="S29" s="199" t="str">
        <f t="shared" si="8"/>
        <v/>
      </c>
      <c r="T29" s="199" t="str">
        <f t="shared" si="8"/>
        <v/>
      </c>
      <c r="U29" s="199" t="str">
        <f t="shared" si="8"/>
        <v/>
      </c>
    </row>
    <row r="30" spans="2:21" ht="77.25">
      <c r="B30" s="201" t="s">
        <v>162</v>
      </c>
      <c r="C30" s="67" t="s">
        <v>306</v>
      </c>
      <c r="D30" s="66" t="str">
        <f t="shared" si="2"/>
        <v>kiang1</v>
      </c>
      <c r="E30" s="200" t="str">
        <f t="shared" si="0"/>
        <v>kiang1</v>
      </c>
      <c r="F30" s="200" t="str">
        <f xml:space="preserve"> IFERROR( _xlfn.XLOOKUP(RIGHT($C30), 十五音聲母表[十八音],十五音聲母表[注音二式]), "" )</f>
        <v>k</v>
      </c>
      <c r="G30" s="200">
        <f xml:space="preserve"> IF($C30="", "", _xlfn.XLOOKUP(MID(C30,2,1), 音調表[八音調號], 音調表[台羅調號]) )</f>
        <v>1</v>
      </c>
      <c r="H30" s="200" t="str">
        <f xml:space="preserve"> IF($C30="", "", _xlfn.XLOOKUP(MID($C30,2,1), 音調表[八音調號], 音調表[羅馬拼音聲調按鍵]) )</f>
        <v>;</v>
      </c>
      <c r="I30" s="200" t="str">
        <f t="shared" si="3"/>
        <v>姜（舒）</v>
      </c>
      <c r="J30" s="200" t="str">
        <f xml:space="preserve"> IF($C30="", "", _xlfn.XLOOKUP($I30, 十五音韻母表[十五音],十五音韻母表[注音二式]) )</f>
        <v>iang</v>
      </c>
      <c r="K30" s="69" t="str">
        <f t="shared" si="4"/>
        <v>iang;k</v>
      </c>
      <c r="L30" s="70">
        <f t="shared" si="5"/>
        <v>6</v>
      </c>
      <c r="M30" s="70">
        <f t="shared" si="6"/>
        <v>5</v>
      </c>
      <c r="N30" s="199" t="str">
        <f t="shared" si="8"/>
        <v>i</v>
      </c>
      <c r="O30" s="199" t="str">
        <f t="shared" si="8"/>
        <v>a</v>
      </c>
      <c r="P30" s="199" t="str">
        <f t="shared" si="8"/>
        <v>n</v>
      </c>
      <c r="Q30" s="199" t="str">
        <f t="shared" si="8"/>
        <v>g</v>
      </c>
      <c r="R30" s="199" t="str">
        <f t="shared" si="8"/>
        <v>;</v>
      </c>
      <c r="S30" s="199" t="str">
        <f t="shared" si="8"/>
        <v>k</v>
      </c>
      <c r="T30" s="199" t="str">
        <f t="shared" si="8"/>
        <v/>
      </c>
      <c r="U30" s="199" t="str">
        <f t="shared" si="8"/>
        <v/>
      </c>
    </row>
    <row r="31" spans="2:21" ht="77.25">
      <c r="B31" s="201" t="s">
        <v>163</v>
      </c>
      <c r="C31" s="67" t="s">
        <v>307</v>
      </c>
      <c r="D31" s="66" t="str">
        <f t="shared" si="2"/>
        <v>dik8</v>
      </c>
      <c r="E31" s="200" t="str">
        <f t="shared" si="0"/>
        <v>dik8</v>
      </c>
      <c r="F31" s="200" t="str">
        <f xml:space="preserve"> IFERROR( _xlfn.XLOOKUP(RIGHT($C31), 十五音聲母表[十八音],十五音聲母表[注音二式]), "" )</f>
        <v>d</v>
      </c>
      <c r="G31" s="200">
        <f xml:space="preserve"> IF($C31="", "", _xlfn.XLOOKUP(MID(C31,2,1), 音調表[八音調號], 音調表[台羅調號]) )</f>
        <v>8</v>
      </c>
      <c r="H31" s="200" t="str">
        <f xml:space="preserve"> IF($C31="", "", _xlfn.XLOOKUP(MID($C31,2,1), 音調表[八音調號], 音調表[羅馬拼音聲調按鍵]) )</f>
        <v>]</v>
      </c>
      <c r="I31" s="200" t="str">
        <f t="shared" si="3"/>
        <v>經（促）</v>
      </c>
      <c r="J31" s="200" t="str">
        <f xml:space="preserve"> IF($C31="", "", _xlfn.XLOOKUP($I31, 十五音韻母表[十五音],十五音韻母表[注音二式]) )</f>
        <v>ik</v>
      </c>
      <c r="K31" s="69" t="str">
        <f t="shared" si="4"/>
        <v>ik]d</v>
      </c>
      <c r="L31" s="70">
        <f t="shared" si="5"/>
        <v>4</v>
      </c>
      <c r="M31" s="70">
        <f t="shared" si="6"/>
        <v>3</v>
      </c>
      <c r="N31" s="199" t="str">
        <f t="shared" si="8"/>
        <v>i</v>
      </c>
      <c r="O31" s="199" t="str">
        <f t="shared" si="8"/>
        <v>k</v>
      </c>
      <c r="P31" s="199" t="str">
        <f t="shared" si="8"/>
        <v>]</v>
      </c>
      <c r="Q31" s="199" t="str">
        <f t="shared" si="8"/>
        <v>d</v>
      </c>
      <c r="R31" s="199" t="str">
        <f t="shared" si="8"/>
        <v/>
      </c>
      <c r="S31" s="199" t="str">
        <f t="shared" si="8"/>
        <v/>
      </c>
      <c r="T31" s="199" t="str">
        <f t="shared" si="8"/>
        <v/>
      </c>
      <c r="U31" s="199" t="str">
        <f t="shared" si="8"/>
        <v/>
      </c>
    </row>
    <row r="32" spans="2:21" ht="77.25">
      <c r="B32" s="201" t="s">
        <v>164</v>
      </c>
      <c r="C32" s="67" t="s">
        <v>293</v>
      </c>
      <c r="D32" s="66" t="str">
        <f t="shared" si="2"/>
        <v>hor5</v>
      </c>
      <c r="E32" s="200" t="str">
        <f t="shared" si="0"/>
        <v>hor5</v>
      </c>
      <c r="F32" s="200" t="str">
        <f xml:space="preserve"> IFERROR( _xlfn.XLOOKUP(RIGHT($C32), 十五音聲母表[十八音],十五音聲母表[注音二式]), "" )</f>
        <v>h</v>
      </c>
      <c r="G32" s="200">
        <f xml:space="preserve"> IF($C32="", "", _xlfn.XLOOKUP(MID(C32,2,1), 音調表[八音調號], 音調表[台羅調號]) )</f>
        <v>5</v>
      </c>
      <c r="H32" s="200" t="str">
        <f xml:space="preserve"> IF($C32="", "", _xlfn.XLOOKUP(MID($C32,2,1), 音調表[八音調號], 音調表[羅馬拼音聲調按鍵]) )</f>
        <v>/</v>
      </c>
      <c r="I32" s="200" t="str">
        <f t="shared" si="3"/>
        <v>高（舒）</v>
      </c>
      <c r="J32" s="200" t="str">
        <f xml:space="preserve"> IF($C32="", "", _xlfn.XLOOKUP($I32, 十五音韻母表[十五音],十五音韻母表[注音二式]) )</f>
        <v>or</v>
      </c>
      <c r="K32" s="69" t="str">
        <f t="shared" si="4"/>
        <v>or/h</v>
      </c>
      <c r="L32" s="70">
        <f t="shared" si="5"/>
        <v>4</v>
      </c>
      <c r="M32" s="70">
        <f t="shared" si="6"/>
        <v>3</v>
      </c>
      <c r="N32" s="199" t="str">
        <f t="shared" si="8"/>
        <v>o</v>
      </c>
      <c r="O32" s="199" t="str">
        <f t="shared" si="8"/>
        <v>r</v>
      </c>
      <c r="P32" s="199" t="str">
        <f t="shared" si="8"/>
        <v>/</v>
      </c>
      <c r="Q32" s="199" t="str">
        <f t="shared" si="8"/>
        <v>h</v>
      </c>
      <c r="R32" s="199" t="str">
        <f t="shared" si="8"/>
        <v/>
      </c>
      <c r="S32" s="199" t="str">
        <f t="shared" si="8"/>
        <v/>
      </c>
      <c r="T32" s="199" t="str">
        <f t="shared" si="8"/>
        <v/>
      </c>
      <c r="U32" s="199" t="str">
        <f t="shared" si="8"/>
        <v/>
      </c>
    </row>
    <row r="33" spans="2:21" ht="77.25">
      <c r="B33" s="201" t="s">
        <v>165</v>
      </c>
      <c r="C33" s="68" t="s">
        <v>308</v>
      </c>
      <c r="D33" s="66" t="str">
        <f t="shared" si="2"/>
        <v>su1</v>
      </c>
      <c r="E33" s="200" t="str">
        <f t="shared" si="0"/>
        <v>su1</v>
      </c>
      <c r="F33" s="200" t="str">
        <f xml:space="preserve"> IFERROR( _xlfn.XLOOKUP(RIGHT($C33), 十五音聲母表[十八音],十五音聲母表[注音二式]), "" )</f>
        <v>s</v>
      </c>
      <c r="G33" s="200">
        <f xml:space="preserve"> IF($C33="", "", _xlfn.XLOOKUP(MID(C33,2,1), 音調表[八音調號], 音調表[台羅調號]) )</f>
        <v>1</v>
      </c>
      <c r="H33" s="200" t="str">
        <f xml:space="preserve"> IF($C33="", "", _xlfn.XLOOKUP(MID($C33,2,1), 音調表[八音調號], 音調表[羅馬拼音聲調按鍵]) )</f>
        <v>;</v>
      </c>
      <c r="I33" s="200" t="str">
        <f t="shared" si="3"/>
        <v>艍（舒）</v>
      </c>
      <c r="J33" s="200" t="str">
        <f xml:space="preserve"> IF($C33="", "", _xlfn.XLOOKUP($I33, 十五音韻母表[十五音],十五音韻母表[注音二式]) )</f>
        <v>u</v>
      </c>
      <c r="K33" s="69" t="str">
        <f t="shared" si="4"/>
        <v>u;s</v>
      </c>
      <c r="L33" s="70">
        <f t="shared" si="5"/>
        <v>3</v>
      </c>
      <c r="M33" s="70">
        <f t="shared" si="6"/>
        <v>2</v>
      </c>
      <c r="N33" s="199" t="str">
        <f t="shared" si="8"/>
        <v>u</v>
      </c>
      <c r="O33" s="199" t="str">
        <f t="shared" si="8"/>
        <v>;</v>
      </c>
      <c r="P33" s="199" t="str">
        <f t="shared" si="8"/>
        <v>s</v>
      </c>
      <c r="Q33" s="199" t="str">
        <f t="shared" si="8"/>
        <v/>
      </c>
      <c r="R33" s="199" t="str">
        <f t="shared" si="8"/>
        <v/>
      </c>
      <c r="S33" s="199" t="str">
        <f t="shared" si="8"/>
        <v/>
      </c>
      <c r="T33" s="199" t="str">
        <f t="shared" si="8"/>
        <v/>
      </c>
      <c r="U33" s="199" t="str">
        <f t="shared" si="8"/>
        <v/>
      </c>
    </row>
    <row r="34" spans="2:21" ht="77.25">
      <c r="B34" s="201" t="s">
        <v>166</v>
      </c>
      <c r="C34" s="67" t="s">
        <v>309</v>
      </c>
      <c r="D34" s="66" t="str">
        <f t="shared" si="2"/>
        <v>uan3</v>
      </c>
      <c r="E34" s="200" t="str">
        <f t="shared" si="0"/>
        <v>Øuan3</v>
      </c>
      <c r="F34" s="200" t="str">
        <f xml:space="preserve"> IFERROR( _xlfn.XLOOKUP(RIGHT($C34), 十五音聲母表[十八音],十五音聲母表[注音二式]), "" )</f>
        <v>Ø</v>
      </c>
      <c r="G34" s="200">
        <f xml:space="preserve"> IF($C34="", "", _xlfn.XLOOKUP(MID(C34,2,1), 音調表[八音調號], 音調表[台羅調號]) )</f>
        <v>3</v>
      </c>
      <c r="H34" s="200" t="str">
        <f xml:space="preserve"> IF($C34="", "", _xlfn.XLOOKUP(MID($C34,2,1), 音調表[八音調號], 音調表[羅馬拼音聲調按鍵]) )</f>
        <v>_</v>
      </c>
      <c r="I34" s="200" t="str">
        <f t="shared" si="3"/>
        <v>觀（舒）</v>
      </c>
      <c r="J34" s="200" t="str">
        <f xml:space="preserve"> IF($C34="", "", _xlfn.XLOOKUP($I34, 十五音韻母表[十五音],十五音韻母表[注音二式]) )</f>
        <v>uan</v>
      </c>
      <c r="K34" s="69" t="str">
        <f t="shared" si="4"/>
        <v>uan_Ø</v>
      </c>
      <c r="L34" s="70">
        <f t="shared" si="5"/>
        <v>5</v>
      </c>
      <c r="M34" s="70">
        <f t="shared" si="6"/>
        <v>4</v>
      </c>
      <c r="N34" s="199" t="str">
        <f t="shared" si="8"/>
        <v>u</v>
      </c>
      <c r="O34" s="199" t="str">
        <f t="shared" si="8"/>
        <v>a</v>
      </c>
      <c r="P34" s="199" t="str">
        <f t="shared" si="8"/>
        <v>n</v>
      </c>
      <c r="Q34" s="199" t="str">
        <f t="shared" si="8"/>
        <v>_</v>
      </c>
      <c r="R34" s="199" t="str">
        <f t="shared" si="8"/>
        <v>q</v>
      </c>
      <c r="S34" s="199" t="str">
        <f t="shared" si="8"/>
        <v/>
      </c>
      <c r="T34" s="199" t="str">
        <f t="shared" si="8"/>
        <v/>
      </c>
      <c r="U34" s="199" t="str">
        <f t="shared" si="8"/>
        <v/>
      </c>
    </row>
    <row r="35" spans="2:21" ht="77.25">
      <c r="B35" s="201" t="s">
        <v>167</v>
      </c>
      <c r="C35" s="67" t="s">
        <v>310</v>
      </c>
      <c r="D35" s="66" t="str">
        <f t="shared" si="2"/>
        <v>iong5</v>
      </c>
      <c r="E35" s="200" t="str">
        <f t="shared" si="0"/>
        <v>Øiong5</v>
      </c>
      <c r="F35" s="200" t="str">
        <f xml:space="preserve"> IFERROR( _xlfn.XLOOKUP(RIGHT($C35), 十五音聲母表[十八音],十五音聲母表[注音二式]), "" )</f>
        <v>Ø</v>
      </c>
      <c r="G35" s="200">
        <f xml:space="preserve"> IF($C35="", "", _xlfn.XLOOKUP(MID(C35,2,1), 音調表[八音調號], 音調表[台羅調號]) )</f>
        <v>5</v>
      </c>
      <c r="H35" s="200" t="str">
        <f xml:space="preserve"> IF($C35="", "", _xlfn.XLOOKUP(MID($C35,2,1), 音調表[八音調號], 音調表[羅馬拼音聲調按鍵]) )</f>
        <v>/</v>
      </c>
      <c r="I35" s="200" t="str">
        <f t="shared" si="3"/>
        <v>恭（舒）</v>
      </c>
      <c r="J35" s="200" t="str">
        <f xml:space="preserve"> IF($C35="", "", _xlfn.XLOOKUP($I35, 十五音韻母表[十五音],十五音韻母表[注音二式]) )</f>
        <v>iong</v>
      </c>
      <c r="K35" s="69" t="str">
        <f t="shared" si="4"/>
        <v>iong/Ø</v>
      </c>
      <c r="L35" s="70">
        <f t="shared" si="5"/>
        <v>6</v>
      </c>
      <c r="M35" s="70">
        <f t="shared" si="6"/>
        <v>5</v>
      </c>
      <c r="N35" s="199" t="str">
        <f t="shared" ref="N35:U45" si="9" xml:space="preserve"> IF($M35="","", IF(MID($K35,N$4,1)="Ø", 零聲母, MID($K35,N$4,1)))</f>
        <v>i</v>
      </c>
      <c r="O35" s="199" t="str">
        <f t="shared" si="9"/>
        <v>o</v>
      </c>
      <c r="P35" s="199" t="str">
        <f t="shared" si="9"/>
        <v>n</v>
      </c>
      <c r="Q35" s="199" t="str">
        <f t="shared" si="9"/>
        <v>g</v>
      </c>
      <c r="R35" s="199" t="str">
        <f t="shared" si="9"/>
        <v>/</v>
      </c>
      <c r="S35" s="199" t="str">
        <f t="shared" si="9"/>
        <v>q</v>
      </c>
      <c r="T35" s="199" t="str">
        <f t="shared" si="9"/>
        <v/>
      </c>
      <c r="U35" s="199" t="str">
        <f t="shared" si="9"/>
        <v/>
      </c>
    </row>
    <row r="36" spans="2:21" ht="77.25">
      <c r="B36" s="201" t="s">
        <v>168</v>
      </c>
      <c r="C36" s="68" t="s">
        <v>311</v>
      </c>
      <c r="D36" s="66" t="str">
        <f t="shared" si="2"/>
        <v>liu2</v>
      </c>
      <c r="E36" s="200" t="str">
        <f t="shared" si="0"/>
        <v>liu2</v>
      </c>
      <c r="F36" s="200" t="str">
        <f xml:space="preserve"> IFERROR( _xlfn.XLOOKUP(RIGHT($C36), 十五音聲母表[十八音],十五音聲母表[注音二式]), "" )</f>
        <v>l</v>
      </c>
      <c r="G36" s="200">
        <f xml:space="preserve"> IF($C36="", "", _xlfn.XLOOKUP(MID(C36,2,1), 音調表[八音調號], 音調表[台羅調號]) )</f>
        <v>2</v>
      </c>
      <c r="H36" s="200" t="str">
        <f xml:space="preserve"> IF($C36="", "", _xlfn.XLOOKUP(MID($C36,2,1), 音調表[八音調號], 音調表[羅馬拼音聲調按鍵]) )</f>
        <v>\</v>
      </c>
      <c r="I36" s="200" t="str">
        <f t="shared" si="3"/>
        <v>丩（舒）</v>
      </c>
      <c r="J36" s="200" t="str">
        <f xml:space="preserve"> IF($C36="", "", _xlfn.XLOOKUP($I36, 十五音韻母表[十五音],十五音韻母表[注音二式]) )</f>
        <v>iu</v>
      </c>
      <c r="K36" s="69" t="str">
        <f t="shared" si="4"/>
        <v>iu\l</v>
      </c>
      <c r="L36" s="70">
        <f t="shared" si="5"/>
        <v>4</v>
      </c>
      <c r="M36" s="70">
        <f t="shared" si="6"/>
        <v>3</v>
      </c>
      <c r="N36" s="199" t="str">
        <f t="shared" si="9"/>
        <v>i</v>
      </c>
      <c r="O36" s="199" t="str">
        <f t="shared" si="9"/>
        <v>u</v>
      </c>
      <c r="P36" s="199" t="str">
        <f t="shared" si="9"/>
        <v>\</v>
      </c>
      <c r="Q36" s="199" t="str">
        <f t="shared" si="9"/>
        <v>l</v>
      </c>
      <c r="R36" s="199" t="str">
        <f t="shared" si="9"/>
        <v/>
      </c>
      <c r="S36" s="199" t="str">
        <f t="shared" si="9"/>
        <v/>
      </c>
      <c r="T36" s="199" t="str">
        <f t="shared" si="9"/>
        <v/>
      </c>
      <c r="U36" s="199" t="str">
        <f t="shared" si="9"/>
        <v/>
      </c>
    </row>
    <row r="37" spans="2:21" ht="77.25">
      <c r="B37" s="201" t="s">
        <v>139</v>
      </c>
      <c r="C37" s="67"/>
      <c r="D37" s="66" t="str">
        <f t="shared" si="2"/>
        <v/>
      </c>
      <c r="E37" s="200" t="str">
        <f t="shared" si="0"/>
        <v/>
      </c>
      <c r="F37" s="200" t="str">
        <f xml:space="preserve"> IFERROR( _xlfn.XLOOKUP(RIGHT($C37), 十五音聲母表[十八音],十五音聲母表[注音二式]), "" )</f>
        <v/>
      </c>
      <c r="G37" s="200" t="str">
        <f xml:space="preserve"> IF($C37="", "", _xlfn.XLOOKUP(MID(C37,2,1), 音調表[八音調號], 音調表[台羅調號]) )</f>
        <v/>
      </c>
      <c r="H37" s="200" t="str">
        <f xml:space="preserve"> IF($C37="", "", _xlfn.XLOOKUP(MID($C37,2,1), 音調表[八音調號], 音調表[羅馬拼音聲調按鍵]) )</f>
        <v/>
      </c>
      <c r="I37" s="200" t="str">
        <f t="shared" si="3"/>
        <v/>
      </c>
      <c r="J37" s="200" t="str">
        <f xml:space="preserve"> IF($C37="", "", _xlfn.XLOOKUP($I37, 十五音韻母表[十五音],十五音韻母表[注音二式]) )</f>
        <v/>
      </c>
      <c r="K37" s="69" t="str">
        <f t="shared" si="4"/>
        <v/>
      </c>
      <c r="L37" s="70" t="str">
        <f t="shared" si="5"/>
        <v/>
      </c>
      <c r="M37" s="70" t="str">
        <f t="shared" si="6"/>
        <v/>
      </c>
      <c r="N37" s="199" t="str">
        <f t="shared" si="9"/>
        <v/>
      </c>
      <c r="O37" s="199" t="str">
        <f t="shared" si="9"/>
        <v/>
      </c>
      <c r="P37" s="199" t="str">
        <f t="shared" si="9"/>
        <v/>
      </c>
      <c r="Q37" s="199" t="str">
        <f t="shared" si="9"/>
        <v/>
      </c>
      <c r="R37" s="199" t="str">
        <f t="shared" si="9"/>
        <v/>
      </c>
      <c r="S37" s="199" t="str">
        <f t="shared" si="9"/>
        <v/>
      </c>
      <c r="T37" s="199" t="str">
        <f t="shared" si="9"/>
        <v/>
      </c>
      <c r="U37" s="199" t="str">
        <f t="shared" si="9"/>
        <v/>
      </c>
    </row>
    <row r="38" spans="2:21" ht="77.25">
      <c r="B38" s="201" t="s">
        <v>175</v>
      </c>
      <c r="C38" s="67" t="s">
        <v>312</v>
      </c>
      <c r="D38" s="66" t="str">
        <f t="shared" si="2"/>
        <v>cun1</v>
      </c>
      <c r="E38" s="200" t="str">
        <f t="shared" si="0"/>
        <v>cun1</v>
      </c>
      <c r="F38" s="200" t="str">
        <f xml:space="preserve"> IFERROR( _xlfn.XLOOKUP(RIGHT($C38), 十五音聲母表[十八音],十五音聲母表[注音二式]), "" )</f>
        <v>c</v>
      </c>
      <c r="G38" s="200">
        <f xml:space="preserve"> IF($C38="", "", _xlfn.XLOOKUP(MID(C38,2,1), 音調表[八音調號], 音調表[台羅調號]) )</f>
        <v>1</v>
      </c>
      <c r="H38" s="200" t="str">
        <f xml:space="preserve"> IF($C38="", "", _xlfn.XLOOKUP(MID($C38,2,1), 音調表[八音調號], 音調表[羅馬拼音聲調按鍵]) )</f>
        <v>;</v>
      </c>
      <c r="I38" s="200" t="str">
        <f t="shared" si="3"/>
        <v>君（舒）</v>
      </c>
      <c r="J38" s="200" t="str">
        <f xml:space="preserve"> IF($C38="", "", _xlfn.XLOOKUP($I38, 十五音韻母表[十五音],十五音韻母表[注音二式]) )</f>
        <v>un</v>
      </c>
      <c r="K38" s="69" t="str">
        <f t="shared" si="4"/>
        <v>un;c</v>
      </c>
      <c r="L38" s="70">
        <f t="shared" si="5"/>
        <v>4</v>
      </c>
      <c r="M38" s="70">
        <f t="shared" si="6"/>
        <v>3</v>
      </c>
      <c r="N38" s="199" t="str">
        <f t="shared" si="9"/>
        <v>u</v>
      </c>
      <c r="O38" s="199" t="str">
        <f t="shared" si="9"/>
        <v>n</v>
      </c>
      <c r="P38" s="199" t="str">
        <f t="shared" si="9"/>
        <v>;</v>
      </c>
      <c r="Q38" s="199" t="str">
        <f t="shared" si="9"/>
        <v>c</v>
      </c>
      <c r="R38" s="199" t="str">
        <f t="shared" si="9"/>
        <v/>
      </c>
      <c r="S38" s="199" t="str">
        <f t="shared" si="9"/>
        <v/>
      </c>
      <c r="T38" s="199" t="str">
        <f t="shared" si="9"/>
        <v/>
      </c>
      <c r="U38" s="199" t="str">
        <f t="shared" si="9"/>
        <v/>
      </c>
    </row>
    <row r="39" spans="2:21" ht="77.25">
      <c r="B39" s="201" t="s">
        <v>176</v>
      </c>
      <c r="C39" s="67" t="s">
        <v>313</v>
      </c>
      <c r="D39" s="66" t="str">
        <f t="shared" si="2"/>
        <v>hong1</v>
      </c>
      <c r="E39" s="200" t="str">
        <f t="shared" si="0"/>
        <v>hong1</v>
      </c>
      <c r="F39" s="200" t="str">
        <f xml:space="preserve"> IFERROR( _xlfn.XLOOKUP(RIGHT($C39), 十五音聲母表[十八音],十五音聲母表[注音二式]), "" )</f>
        <v>h</v>
      </c>
      <c r="G39" s="200">
        <f xml:space="preserve"> IF($C39="", "", _xlfn.XLOOKUP(MID(C39,2,1), 音調表[八音調號], 音調表[台羅調號]) )</f>
        <v>1</v>
      </c>
      <c r="H39" s="200" t="str">
        <f xml:space="preserve"> IF($C39="", "", _xlfn.XLOOKUP(MID($C39,2,1), 音調表[八音調號], 音調表[羅馬拼音聲調按鍵]) )</f>
        <v>;</v>
      </c>
      <c r="I39" s="200" t="str">
        <f t="shared" si="3"/>
        <v>公（舒）</v>
      </c>
      <c r="J39" s="200" t="str">
        <f xml:space="preserve"> IF($C39="", "", _xlfn.XLOOKUP($I39, 十五音韻母表[十五音],十五音韻母表[注音二式]) )</f>
        <v>ong</v>
      </c>
      <c r="K39" s="69" t="str">
        <f t="shared" si="4"/>
        <v>ong;h</v>
      </c>
      <c r="L39" s="70">
        <f t="shared" si="5"/>
        <v>5</v>
      </c>
      <c r="M39" s="70">
        <f t="shared" si="6"/>
        <v>4</v>
      </c>
      <c r="N39" s="199" t="str">
        <f t="shared" si="9"/>
        <v>o</v>
      </c>
      <c r="O39" s="199" t="str">
        <f t="shared" si="9"/>
        <v>n</v>
      </c>
      <c r="P39" s="199" t="str">
        <f t="shared" si="9"/>
        <v>g</v>
      </c>
      <c r="Q39" s="199" t="str">
        <f t="shared" si="9"/>
        <v>;</v>
      </c>
      <c r="R39" s="199" t="str">
        <f t="shared" si="9"/>
        <v>h</v>
      </c>
      <c r="S39" s="199" t="str">
        <f t="shared" si="9"/>
        <v/>
      </c>
      <c r="T39" s="199" t="str">
        <f t="shared" si="9"/>
        <v/>
      </c>
      <c r="U39" s="199" t="str">
        <f t="shared" si="9"/>
        <v/>
      </c>
    </row>
    <row r="40" spans="2:21" ht="77.25">
      <c r="B40" s="201" t="s">
        <v>177</v>
      </c>
      <c r="C40" s="67" t="s">
        <v>314</v>
      </c>
      <c r="D40" s="66" t="str">
        <f t="shared" si="2"/>
        <v>but4</v>
      </c>
      <c r="E40" s="200" t="str">
        <f t="shared" si="0"/>
        <v>but4</v>
      </c>
      <c r="F40" s="200" t="str">
        <f xml:space="preserve"> IFERROR( _xlfn.XLOOKUP(RIGHT($C40), 十五音聲母表[十八音],十五音聲母表[注音二式]), "" )</f>
        <v>b</v>
      </c>
      <c r="G40" s="200">
        <f xml:space="preserve"> IF($C40="", "", _xlfn.XLOOKUP(MID(C40,2,1), 音調表[八音調號], 音調表[台羅調號]) )</f>
        <v>4</v>
      </c>
      <c r="H40" s="200" t="str">
        <f xml:space="preserve"> IF($C40="", "", _xlfn.XLOOKUP(MID($C40,2,1), 音調表[八音調號], 音調表[羅馬拼音聲調按鍵]) )</f>
        <v>[</v>
      </c>
      <c r="I40" s="200" t="str">
        <f t="shared" si="3"/>
        <v>君（促）</v>
      </c>
      <c r="J40" s="200" t="str">
        <f xml:space="preserve"> IF($C40="", "", _xlfn.XLOOKUP($I40, 十五音韻母表[十五音],十五音韻母表[注音二式]) )</f>
        <v>ut</v>
      </c>
      <c r="K40" s="69" t="str">
        <f t="shared" si="4"/>
        <v>ut[b</v>
      </c>
      <c r="L40" s="70">
        <f t="shared" si="5"/>
        <v>4</v>
      </c>
      <c r="M40" s="70">
        <f t="shared" si="6"/>
        <v>3</v>
      </c>
      <c r="N40" s="199" t="str">
        <f t="shared" si="9"/>
        <v>u</v>
      </c>
      <c r="O40" s="199" t="str">
        <f t="shared" si="9"/>
        <v>t</v>
      </c>
      <c r="P40" s="199" t="str">
        <f t="shared" si="9"/>
        <v>[</v>
      </c>
      <c r="Q40" s="199" t="str">
        <f t="shared" si="9"/>
        <v>b</v>
      </c>
      <c r="R40" s="199" t="str">
        <f t="shared" si="9"/>
        <v/>
      </c>
      <c r="S40" s="199" t="str">
        <f t="shared" si="9"/>
        <v/>
      </c>
      <c r="T40" s="199" t="str">
        <f t="shared" si="9"/>
        <v/>
      </c>
      <c r="U40" s="199" t="str">
        <f t="shared" si="9"/>
        <v/>
      </c>
    </row>
    <row r="41" spans="2:21" ht="77.25">
      <c r="B41" s="201" t="s">
        <v>178</v>
      </c>
      <c r="C41" s="67" t="s">
        <v>315</v>
      </c>
      <c r="D41" s="66" t="str">
        <f t="shared" si="2"/>
        <v>doo7</v>
      </c>
      <c r="E41" s="200" t="str">
        <f t="shared" si="0"/>
        <v>doo7</v>
      </c>
      <c r="F41" s="200" t="str">
        <f xml:space="preserve"> IFERROR( _xlfn.XLOOKUP(RIGHT($C41), 十五音聲母表[十八音],十五音聲母表[注音二式]), "" )</f>
        <v>d</v>
      </c>
      <c r="G41" s="200">
        <f xml:space="preserve"> IF($C41="", "", _xlfn.XLOOKUP(MID(C41,2,1), 音調表[八音調號], 音調表[台羅調號]) )</f>
        <v>7</v>
      </c>
      <c r="H41" s="200" t="str">
        <f xml:space="preserve"> IF($C41="", "", _xlfn.XLOOKUP(MID($C41,2,1), 音調表[八音調號], 音調表[羅馬拼音聲調按鍵]) )</f>
        <v>-</v>
      </c>
      <c r="I41" s="200" t="str">
        <f t="shared" si="3"/>
        <v>沽（舒）</v>
      </c>
      <c r="J41" s="200" t="str">
        <f xml:space="preserve"> IF($C41="", "", _xlfn.XLOOKUP($I41, 十五音韻母表[十五音],十五音韻母表[注音二式]) )</f>
        <v>oo</v>
      </c>
      <c r="K41" s="69" t="str">
        <f t="shared" si="4"/>
        <v>oo-d</v>
      </c>
      <c r="L41" s="70">
        <f t="shared" si="5"/>
        <v>4</v>
      </c>
      <c r="M41" s="70">
        <f t="shared" si="6"/>
        <v>3</v>
      </c>
      <c r="N41" s="199" t="str">
        <f t="shared" si="9"/>
        <v>o</v>
      </c>
      <c r="O41" s="199" t="str">
        <f t="shared" si="9"/>
        <v>o</v>
      </c>
      <c r="P41" s="199" t="str">
        <f t="shared" si="9"/>
        <v>-</v>
      </c>
      <c r="Q41" s="199" t="str">
        <f t="shared" si="9"/>
        <v>d</v>
      </c>
      <c r="R41" s="199" t="str">
        <f t="shared" si="9"/>
        <v/>
      </c>
      <c r="S41" s="199" t="str">
        <f t="shared" si="9"/>
        <v/>
      </c>
      <c r="T41" s="199" t="str">
        <f t="shared" si="9"/>
        <v/>
      </c>
      <c r="U41" s="199" t="str">
        <f t="shared" si="9"/>
        <v/>
      </c>
    </row>
    <row r="42" spans="2:21" ht="77.25">
      <c r="B42" s="201" t="s">
        <v>179</v>
      </c>
      <c r="C42" s="67" t="s">
        <v>316</v>
      </c>
      <c r="D42" s="66" t="str">
        <f t="shared" si="2"/>
        <v>ggiook8</v>
      </c>
      <c r="E42" s="200" t="str">
        <f t="shared" si="0"/>
        <v>ggiook8</v>
      </c>
      <c r="F42" s="200" t="str">
        <f xml:space="preserve"> IFERROR( _xlfn.XLOOKUP(RIGHT($C42), 十五音聲母表[十八音],十五音聲母表[注音二式]), "" )</f>
        <v>gg</v>
      </c>
      <c r="G42" s="200">
        <f xml:space="preserve"> IF($C42="", "", _xlfn.XLOOKUP(MID(C42,2,1), 音調表[八音調號], 音調表[台羅調號]) )</f>
        <v>8</v>
      </c>
      <c r="H42" s="200" t="str">
        <f xml:space="preserve"> IF($C42="", "", _xlfn.XLOOKUP(MID($C42,2,1), 音調表[八音調號], 音調表[羅馬拼音聲調按鍵]) )</f>
        <v>]</v>
      </c>
      <c r="I42" s="200" t="str">
        <f t="shared" si="3"/>
        <v>恭（促）</v>
      </c>
      <c r="J42" s="200" t="str">
        <f xml:space="preserve"> IF($C42="", "", _xlfn.XLOOKUP($I42, 十五音韻母表[十五音],十五音韻母表[注音二式]) )</f>
        <v>iook</v>
      </c>
      <c r="K42" s="69" t="str">
        <f t="shared" si="4"/>
        <v>iook]gg</v>
      </c>
      <c r="L42" s="70">
        <f t="shared" si="5"/>
        <v>7</v>
      </c>
      <c r="M42" s="70">
        <f t="shared" si="6"/>
        <v>5</v>
      </c>
      <c r="N42" s="199" t="str">
        <f t="shared" si="9"/>
        <v>i</v>
      </c>
      <c r="O42" s="199" t="str">
        <f t="shared" si="9"/>
        <v>o</v>
      </c>
      <c r="P42" s="199" t="str">
        <f t="shared" si="9"/>
        <v>o</v>
      </c>
      <c r="Q42" s="199" t="str">
        <f t="shared" si="9"/>
        <v>k</v>
      </c>
      <c r="R42" s="199" t="str">
        <f t="shared" si="9"/>
        <v>]</v>
      </c>
      <c r="S42" s="199" t="str">
        <f t="shared" si="9"/>
        <v>g</v>
      </c>
      <c r="T42" s="199" t="str">
        <f t="shared" si="9"/>
        <v>g</v>
      </c>
      <c r="U42" s="199" t="str">
        <f t="shared" si="9"/>
        <v/>
      </c>
    </row>
    <row r="43" spans="2:21" ht="77.25">
      <c r="B43" s="201" t="s">
        <v>180</v>
      </c>
      <c r="C43" s="67" t="s">
        <v>317</v>
      </c>
      <c r="D43" s="66" t="str">
        <f t="shared" si="2"/>
        <v>bbun5</v>
      </c>
      <c r="E43" s="200" t="str">
        <f t="shared" si="0"/>
        <v>bbun5</v>
      </c>
      <c r="F43" s="200" t="str">
        <f xml:space="preserve"> IFERROR( _xlfn.XLOOKUP(RIGHT($C43), 十五音聲母表[十八音],十五音聲母表[注音二式]), "" )</f>
        <v>bb</v>
      </c>
      <c r="G43" s="200">
        <f xml:space="preserve"> IF($C43="", "", _xlfn.XLOOKUP(MID(C43,2,1), 音調表[八音調號], 音調表[台羅調號]) )</f>
        <v>5</v>
      </c>
      <c r="H43" s="200" t="str">
        <f xml:space="preserve"> IF($C43="", "", _xlfn.XLOOKUP(MID($C43,2,1), 音調表[八音調號], 音調表[羅馬拼音聲調按鍵]) )</f>
        <v>/</v>
      </c>
      <c r="I43" s="200" t="str">
        <f t="shared" si="3"/>
        <v>君（舒）</v>
      </c>
      <c r="J43" s="200" t="str">
        <f xml:space="preserve"> IF($C43="", "", _xlfn.XLOOKUP($I43, 十五音韻母表[十五音],十五音韻母表[注音二式]) )</f>
        <v>un</v>
      </c>
      <c r="K43" s="69" t="str">
        <f t="shared" si="4"/>
        <v>un/bb</v>
      </c>
      <c r="L43" s="70">
        <f t="shared" si="5"/>
        <v>5</v>
      </c>
      <c r="M43" s="70">
        <f t="shared" si="6"/>
        <v>3</v>
      </c>
      <c r="N43" s="199" t="str">
        <f t="shared" si="9"/>
        <v>u</v>
      </c>
      <c r="O43" s="199" t="str">
        <f t="shared" si="9"/>
        <v>n</v>
      </c>
      <c r="P43" s="199" t="str">
        <f t="shared" si="9"/>
        <v>/</v>
      </c>
      <c r="Q43" s="199" t="str">
        <f t="shared" si="9"/>
        <v>b</v>
      </c>
      <c r="R43" s="199" t="str">
        <f t="shared" si="9"/>
        <v>b</v>
      </c>
      <c r="S43" s="199" t="str">
        <f t="shared" si="9"/>
        <v/>
      </c>
      <c r="T43" s="199" t="str">
        <f t="shared" si="9"/>
        <v/>
      </c>
      <c r="U43" s="199" t="str">
        <f t="shared" si="9"/>
        <v/>
      </c>
    </row>
    <row r="44" spans="2:21" ht="77.25">
      <c r="B44" s="201" t="s">
        <v>181</v>
      </c>
      <c r="C44" s="67" t="s">
        <v>318</v>
      </c>
      <c r="D44" s="66" t="str">
        <f t="shared" si="2"/>
        <v>guan1</v>
      </c>
      <c r="E44" s="200" t="str">
        <f t="shared" si="0"/>
        <v>guan1</v>
      </c>
      <c r="F44" s="200" t="str">
        <f xml:space="preserve"> IFERROR( _xlfn.XLOOKUP(RIGHT($C44), 十五音聲母表[十八音],十五音聲母表[注音二式]), "" )</f>
        <v>g</v>
      </c>
      <c r="G44" s="200">
        <f xml:space="preserve"> IF($C44="", "", _xlfn.XLOOKUP(MID(C44,2,1), 音調表[八音調號], 音調表[台羅調號]) )</f>
        <v>1</v>
      </c>
      <c r="H44" s="200" t="str">
        <f xml:space="preserve"> IF($C44="", "", _xlfn.XLOOKUP(MID($C44,2,1), 音調表[八音調號], 音調表[羅馬拼音聲調按鍵]) )</f>
        <v>;</v>
      </c>
      <c r="I44" s="200" t="str">
        <f t="shared" si="3"/>
        <v>觀（舒）</v>
      </c>
      <c r="J44" s="200" t="str">
        <f xml:space="preserve"> IF($C44="", "", _xlfn.XLOOKUP($I44, 十五音韻母表[十五音],十五音韻母表[注音二式]) )</f>
        <v>uan</v>
      </c>
      <c r="K44" s="69" t="str">
        <f t="shared" si="4"/>
        <v>uan;g</v>
      </c>
      <c r="L44" s="70">
        <f t="shared" si="5"/>
        <v>5</v>
      </c>
      <c r="M44" s="70">
        <f t="shared" si="6"/>
        <v>4</v>
      </c>
      <c r="N44" s="199" t="str">
        <f t="shared" si="9"/>
        <v>u</v>
      </c>
      <c r="O44" s="199" t="str">
        <f t="shared" si="9"/>
        <v>a</v>
      </c>
      <c r="P44" s="199" t="str">
        <f t="shared" si="9"/>
        <v>n</v>
      </c>
      <c r="Q44" s="199" t="str">
        <f t="shared" si="9"/>
        <v>;</v>
      </c>
      <c r="R44" s="199" t="str">
        <f t="shared" si="9"/>
        <v>g</v>
      </c>
      <c r="S44" s="199" t="str">
        <f t="shared" si="9"/>
        <v/>
      </c>
      <c r="T44" s="199" t="str">
        <f t="shared" si="9"/>
        <v/>
      </c>
      <c r="U44" s="199" t="str">
        <f t="shared" si="9"/>
        <v/>
      </c>
    </row>
    <row r="45" spans="2:21" ht="77.25">
      <c r="B45" s="201" t="s">
        <v>154</v>
      </c>
      <c r="C45" s="67"/>
      <c r="D45" s="66" t="str">
        <f t="shared" si="2"/>
        <v/>
      </c>
      <c r="E45" s="200" t="str">
        <f t="shared" si="0"/>
        <v/>
      </c>
      <c r="F45" s="200" t="str">
        <f xml:space="preserve"> IFERROR( _xlfn.XLOOKUP(RIGHT($C45), 十五音聲母表[十八音],十五音聲母表[注音二式]), "" )</f>
        <v/>
      </c>
      <c r="G45" s="200" t="str">
        <f xml:space="preserve"> IF($C45="", "", _xlfn.XLOOKUP(MID(C45,2,1), 音調表[八音調號], 音調表[台羅調號]) )</f>
        <v/>
      </c>
      <c r="H45" s="200" t="str">
        <f xml:space="preserve"> IF($C45="", "", _xlfn.XLOOKUP(MID($C45,2,1), 音調表[八音調號], 音調表[羅馬拼音聲調按鍵]) )</f>
        <v/>
      </c>
      <c r="I45" s="200" t="str">
        <f t="shared" si="3"/>
        <v/>
      </c>
      <c r="J45" s="200" t="str">
        <f xml:space="preserve"> IF($C45="", "", _xlfn.XLOOKUP($I45, 十五音韻母表[十五音],十五音韻母表[注音二式]) )</f>
        <v/>
      </c>
      <c r="K45" s="69" t="str">
        <f t="shared" si="4"/>
        <v/>
      </c>
      <c r="L45" s="70" t="str">
        <f t="shared" si="5"/>
        <v/>
      </c>
      <c r="M45" s="70" t="str">
        <f t="shared" si="6"/>
        <v/>
      </c>
      <c r="N45" s="199" t="str">
        <f t="shared" si="9"/>
        <v/>
      </c>
      <c r="O45" s="199" t="str">
        <f t="shared" si="9"/>
        <v/>
      </c>
      <c r="P45" s="199" t="str">
        <f t="shared" si="9"/>
        <v/>
      </c>
      <c r="Q45" s="199" t="str">
        <f t="shared" si="9"/>
        <v/>
      </c>
      <c r="R45" s="199" t="str">
        <f t="shared" si="9"/>
        <v/>
      </c>
      <c r="S45" s="199" t="str">
        <f t="shared" si="9"/>
        <v/>
      </c>
      <c r="T45" s="199" t="str">
        <f t="shared" si="9"/>
        <v/>
      </c>
      <c r="U45" s="199" t="str">
        <f t="shared" si="9"/>
        <v/>
      </c>
    </row>
    <row r="46" spans="2:21">
      <c r="B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2:21">
      <c r="B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2:21">
      <c r="B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2:21">
      <c r="B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2:21">
      <c r="B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2:21">
      <c r="B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2:21">
      <c r="B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2:21">
      <c r="B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1">
      <c r="B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1">
      <c r="B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1">
      <c r="B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1">
      <c r="B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2:21">
      <c r="B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2:21">
      <c r="B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2:21">
      <c r="B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2:21">
      <c r="B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2:21">
      <c r="B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2:21">
      <c r="B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2:21">
      <c r="B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2:21">
      <c r="B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2:21">
      <c r="B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2:21">
      <c r="B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2:21">
      <c r="B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2:21">
      <c r="B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2:21">
      <c r="B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2:21">
      <c r="B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2:21">
      <c r="B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2:21">
      <c r="B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2:21">
      <c r="B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2:21">
      <c r="B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2:21">
      <c r="B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2:21">
      <c r="B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2:21">
      <c r="B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2:21">
      <c r="B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2:21">
      <c r="B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2:21">
      <c r="B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2:21">
      <c r="B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2:21">
      <c r="B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2:21">
      <c r="B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2:21">
      <c r="B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2:21">
      <c r="B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2:21">
      <c r="B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2:21">
      <c r="B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2:21">
      <c r="B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2:21">
      <c r="B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2:21">
      <c r="B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2:21">
      <c r="B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2:21">
      <c r="B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2:21">
      <c r="B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2:21">
      <c r="B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2:21">
      <c r="B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2:21">
      <c r="B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2:21">
      <c r="B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2:21">
      <c r="B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2:21">
      <c r="B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2:21">
      <c r="B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2:21">
      <c r="B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2:21">
      <c r="B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2:21">
      <c r="B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2:21">
      <c r="B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2:21">
      <c r="B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2:21">
      <c r="B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2:21">
      <c r="B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2:21">
      <c r="B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2:21">
      <c r="B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2:21">
      <c r="B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2:21">
      <c r="B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2:21">
      <c r="B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2:21">
      <c r="B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2:21">
      <c r="B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2:21">
      <c r="B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2:21">
      <c r="B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2:21">
      <c r="B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2:21">
      <c r="B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2:21">
      <c r="B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2:21">
      <c r="B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2:21">
      <c r="B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2:21">
      <c r="B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2:21">
      <c r="B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2:21">
      <c r="B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2:21">
      <c r="B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2:21">
      <c r="B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2:21">
      <c r="B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2:21">
      <c r="B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2:21">
      <c r="B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2:21">
      <c r="B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2:21">
      <c r="B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2:21">
      <c r="B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2:21">
      <c r="B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2:21">
      <c r="B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2:21">
      <c r="B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2:21">
      <c r="B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2:21">
      <c r="B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2:21">
      <c r="B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2:21">
      <c r="B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2:21">
      <c r="B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2:21">
      <c r="B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2:21">
      <c r="B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2:21">
      <c r="B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2:21">
      <c r="B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2:21">
      <c r="B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2:21">
      <c r="B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2:21">
      <c r="B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2:21">
      <c r="B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2:21">
      <c r="B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2:21">
      <c r="B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2:21">
      <c r="B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2:21">
      <c r="B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2:21">
      <c r="B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2:21">
      <c r="B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2:21">
      <c r="B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2:21">
      <c r="B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2:21">
      <c r="B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2:21">
      <c r="B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2:21">
      <c r="B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2:21">
      <c r="B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2:21">
      <c r="B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2:21">
      <c r="B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2:21">
      <c r="B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2:21">
      <c r="B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2:21">
      <c r="B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2:21">
      <c r="B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2:21">
      <c r="B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2:21">
      <c r="B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2:21">
      <c r="B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2:21">
      <c r="B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2:21">
      <c r="B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2:21">
      <c r="B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2:21">
      <c r="B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2:21">
      <c r="B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2:21">
      <c r="B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2:21">
      <c r="B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2:21">
      <c r="B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2:21">
      <c r="B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2:21">
      <c r="B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2:21">
      <c r="B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2:21">
      <c r="B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2:21">
      <c r="B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2:21">
      <c r="B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2:21">
      <c r="B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2:21">
      <c r="B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2:21">
      <c r="B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2:21">
      <c r="B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2:21">
      <c r="B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2:21">
      <c r="B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2:21">
      <c r="B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2:21">
      <c r="B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2:21">
      <c r="B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2:21">
      <c r="B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2:21">
      <c r="B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2:21">
      <c r="B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2:21">
      <c r="B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2:21">
      <c r="B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2:21">
      <c r="B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2:21">
      <c r="B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2:21">
      <c r="B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2:21">
      <c r="B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2:21">
      <c r="B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2:21">
      <c r="B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2:21">
      <c r="B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2:21">
      <c r="B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2:21">
      <c r="B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2:21">
      <c r="B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2:21">
      <c r="B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2:21">
      <c r="B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2:21">
      <c r="B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2:21">
      <c r="B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2:21">
      <c r="B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2:21">
      <c r="B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2:21">
      <c r="B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2:21">
      <c r="B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2:21">
      <c r="B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2:21">
      <c r="B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2:21">
      <c r="B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2:21">
      <c r="B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2:21">
      <c r="B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2:21">
      <c r="B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2:21">
      <c r="B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2:21">
      <c r="B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2:21">
      <c r="B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2:21">
      <c r="B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2:21">
      <c r="B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2:21">
      <c r="B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2:21">
      <c r="B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2:21">
      <c r="B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2:21">
      <c r="B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2:21">
      <c r="B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2:21">
      <c r="B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2:21">
      <c r="B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2:21">
      <c r="B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2:21">
      <c r="B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2:21">
      <c r="B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2:21">
      <c r="B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2:21">
      <c r="B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2:21">
      <c r="B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2:21">
      <c r="B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2:21">
      <c r="B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2:21">
      <c r="B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2:21">
      <c r="B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2:21">
      <c r="B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2:21">
      <c r="B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2:21">
      <c r="B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2:21">
      <c r="B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2:21">
      <c r="B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2:21">
      <c r="B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2:21">
      <c r="B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2:21">
      <c r="B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2:21">
      <c r="B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2:21">
      <c r="B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2:21">
      <c r="B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2:21">
      <c r="B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2:21">
      <c r="B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2:21">
      <c r="B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2:21">
      <c r="B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2:21">
      <c r="B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2:21">
      <c r="B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2:21">
      <c r="B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2:21">
      <c r="B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2:21">
      <c r="B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2:21">
      <c r="B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2:21">
      <c r="B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2:21">
      <c r="B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2:21">
      <c r="B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2:21">
      <c r="B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2:21">
      <c r="B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2:21">
      <c r="B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2:21">
      <c r="B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2:21">
      <c r="B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2:21">
      <c r="B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2:21">
      <c r="B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2:21">
      <c r="B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2:21">
      <c r="B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2:21">
      <c r="B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2:21">
      <c r="B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2:21">
      <c r="B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2:21">
      <c r="B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2:21">
      <c r="B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2:21">
      <c r="B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2:21">
      <c r="B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2:21">
      <c r="B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2:21">
      <c r="B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2:21">
      <c r="B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2:21">
      <c r="B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2:21">
      <c r="B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2:21">
      <c r="B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2:21">
      <c r="B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2:21">
      <c r="B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2:21">
      <c r="B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2:21">
      <c r="B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2:21">
      <c r="B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2:21">
      <c r="B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2:21">
      <c r="B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2:21">
      <c r="B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2:21">
      <c r="B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2:21">
      <c r="B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2:21">
      <c r="B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2:21">
      <c r="B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2:21">
      <c r="B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2:21">
      <c r="B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2:21">
      <c r="B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2:21">
      <c r="B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2:21">
      <c r="B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2:21">
      <c r="B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2:21">
      <c r="B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2:21">
      <c r="B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2:21">
      <c r="B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2:21">
      <c r="B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2:21">
      <c r="B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2:21">
      <c r="B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2:21">
      <c r="B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2:21">
      <c r="B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2:21">
      <c r="B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2:21">
      <c r="B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2:21">
      <c r="B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2:21">
      <c r="B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2:21">
      <c r="B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2:21">
      <c r="B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2:21">
      <c r="B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2:21">
      <c r="B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2:21">
      <c r="B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2:21">
      <c r="B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2:21">
      <c r="B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2:21">
      <c r="B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2:21">
      <c r="B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2:21">
      <c r="B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2:21">
      <c r="B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2:21">
      <c r="B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2:21">
      <c r="B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2:21">
      <c r="B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2:21">
      <c r="B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2:21">
      <c r="B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2:21">
      <c r="B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2:21">
      <c r="B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2:21">
      <c r="B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2:21">
      <c r="B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2:21">
      <c r="B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2:21">
      <c r="B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2:21">
      <c r="B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2:21">
      <c r="B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2:21">
      <c r="B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2:21">
      <c r="B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2:21">
      <c r="B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2:21">
      <c r="B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2:21">
      <c r="B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2:21">
      <c r="B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2:21">
      <c r="B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2:21">
      <c r="B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2:21">
      <c r="B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2:21">
      <c r="B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2:21">
      <c r="B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2:21">
      <c r="B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2:21">
      <c r="B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2:21">
      <c r="B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2:21">
      <c r="B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2:21">
      <c r="B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2:21">
      <c r="B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2:21">
      <c r="B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2:21">
      <c r="B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2:21">
      <c r="B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2:21">
      <c r="B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2:21">
      <c r="B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2:21">
      <c r="B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2:21">
      <c r="B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2:21">
      <c r="B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2:21">
      <c r="B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2:21">
      <c r="B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2:21">
      <c r="B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2:21">
      <c r="B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2:21">
      <c r="B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2:21">
      <c r="B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2:21">
      <c r="B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2:21">
      <c r="B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2:21">
      <c r="B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2:21">
      <c r="B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2:21">
      <c r="B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2:21">
      <c r="B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2:21">
      <c r="B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2:21">
      <c r="B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2:21">
      <c r="B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2:21">
      <c r="B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2:21">
      <c r="B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2:21">
      <c r="B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2:21">
      <c r="B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2:21">
      <c r="B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2:21">
      <c r="B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2:21">
      <c r="B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2:21">
      <c r="B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2:21">
      <c r="B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2:21">
      <c r="B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2:21">
      <c r="B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2:21">
      <c r="B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2:21">
      <c r="B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2:21">
      <c r="B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2:21">
      <c r="B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2:21">
      <c r="B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2:21">
      <c r="B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2:21">
      <c r="B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2:21">
      <c r="B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2:21">
      <c r="B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2:21">
      <c r="B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2:21">
      <c r="B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2:21">
      <c r="B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2:21">
      <c r="B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2:21">
      <c r="B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2:21">
      <c r="B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2:21">
      <c r="B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2:21">
      <c r="B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2:21">
      <c r="B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2:21">
      <c r="B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2:21">
      <c r="B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2:21">
      <c r="B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2:21">
      <c r="B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2:21">
      <c r="B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2:21">
      <c r="B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2:21">
      <c r="B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2:21">
      <c r="B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2:21">
      <c r="B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2:21">
      <c r="B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2:21">
      <c r="B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2:21">
      <c r="B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2:21">
      <c r="B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2:21">
      <c r="B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2:21">
      <c r="B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2:21">
      <c r="B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2:21">
      <c r="B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2:21">
      <c r="B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2:21">
      <c r="B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2:21">
      <c r="B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2:21">
      <c r="B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2:21">
      <c r="B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2:21">
      <c r="B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2:21">
      <c r="B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2:21">
      <c r="B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2:21">
      <c r="B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2:21">
      <c r="B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2:21">
      <c r="B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2:21">
      <c r="B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2:21">
      <c r="B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2:21">
      <c r="B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2:21">
      <c r="B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2:21">
      <c r="B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2:21">
      <c r="B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2:21">
      <c r="B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2:21">
      <c r="B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2:21">
      <c r="B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2:21">
      <c r="B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2:21">
      <c r="B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2:21">
      <c r="B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2:21">
      <c r="B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2:21">
      <c r="B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2:21">
      <c r="B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2:21">
      <c r="B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2:21">
      <c r="B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2:21">
      <c r="B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2:21">
      <c r="B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2:21">
      <c r="B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2:21">
      <c r="B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2:21">
      <c r="B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2:21">
      <c r="B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2:21">
      <c r="B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2:21">
      <c r="B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2:21">
      <c r="B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2:21">
      <c r="B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2:21">
      <c r="B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2:21">
      <c r="B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2:21">
      <c r="B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2:21">
      <c r="B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2:21">
      <c r="B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2:21">
      <c r="B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2:21">
      <c r="B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2:21">
      <c r="B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2:21">
      <c r="B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2:21">
      <c r="B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2:21">
      <c r="B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2:21">
      <c r="B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2:21">
      <c r="B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2:21">
      <c r="B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2:21">
      <c r="B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2:21">
      <c r="B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2:21">
      <c r="B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2:21">
      <c r="B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2:21">
      <c r="B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2:21">
      <c r="B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2:21">
      <c r="B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2:21">
      <c r="B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2:21">
      <c r="B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2:21">
      <c r="B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2:21">
      <c r="B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2:21">
      <c r="B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2:21">
      <c r="B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2:21">
      <c r="B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2:21">
      <c r="B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2:21">
      <c r="B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2:21">
      <c r="B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2:21">
      <c r="B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2:21">
      <c r="B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2:21">
      <c r="B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2:21">
      <c r="B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2:21">
      <c r="B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2:21">
      <c r="B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2:21">
      <c r="B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2:21">
      <c r="B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2:21">
      <c r="B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2:21">
      <c r="B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2:21">
      <c r="B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2:21">
      <c r="B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2:21">
      <c r="B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2:21">
      <c r="B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2:21">
      <c r="B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2:21">
      <c r="B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2:21">
      <c r="B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2:21">
      <c r="B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2:21">
      <c r="B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2:21">
      <c r="B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2:21">
      <c r="B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2:21">
      <c r="B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2:21">
      <c r="B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2:21">
      <c r="B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2:21">
      <c r="B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2:21">
      <c r="B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2:21">
      <c r="B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2:21">
      <c r="B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2:21">
      <c r="B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2:21">
      <c r="B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2:21">
      <c r="B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2:21">
      <c r="B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2:21">
      <c r="B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2:21">
      <c r="B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2:21">
      <c r="B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2:21">
      <c r="B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2:21">
      <c r="B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2:21">
      <c r="B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2:21">
      <c r="B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2:21">
      <c r="B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2:21">
      <c r="B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2:21">
      <c r="B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2:21">
      <c r="B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2:21">
      <c r="B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2:21">
      <c r="B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2:21">
      <c r="B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2:21">
      <c r="B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2:21">
      <c r="B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2:21">
      <c r="B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2:21">
      <c r="B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2:21">
      <c r="B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2:21">
      <c r="B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2:21">
      <c r="B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2:21">
      <c r="B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2:21">
      <c r="B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2:21">
      <c r="B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2:21">
      <c r="B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2:21">
      <c r="B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2:21">
      <c r="B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2:21">
      <c r="B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2:21">
      <c r="B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2:21">
      <c r="B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2:21">
      <c r="B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2:21">
      <c r="B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2:21">
      <c r="B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2:21">
      <c r="B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2:21">
      <c r="B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2:21">
      <c r="B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2:21">
      <c r="B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2:21">
      <c r="B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2:21">
      <c r="B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2:21">
      <c r="B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2:21">
      <c r="B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2:21">
      <c r="B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2:21">
      <c r="B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2:21">
      <c r="B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2:21">
      <c r="B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2:21">
      <c r="B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2:21">
      <c r="B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2:21">
      <c r="B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2:21">
      <c r="B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2:21">
      <c r="B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2:21">
      <c r="B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2:21">
      <c r="B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2:21">
      <c r="B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2:21">
      <c r="B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2:21">
      <c r="B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2:21">
      <c r="B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2:21">
      <c r="B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2:21">
      <c r="B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2:21">
      <c r="B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2:21">
      <c r="B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2:21">
      <c r="B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2:21">
      <c r="B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2:21">
      <c r="B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2:21">
      <c r="B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2:21">
      <c r="B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2:21">
      <c r="B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2:21">
      <c r="B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2:21">
      <c r="B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2:21">
      <c r="B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2:21">
      <c r="B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2:21">
      <c r="B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2:21">
      <c r="B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2:21">
      <c r="B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2:21">
      <c r="B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2:21">
      <c r="B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2:21">
      <c r="B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2:21">
      <c r="B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2:21">
      <c r="B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2:21">
      <c r="B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2:21">
      <c r="B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2:21">
      <c r="B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2:21">
      <c r="B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2:21">
      <c r="B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2:21">
      <c r="B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2:21">
      <c r="B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2:21">
      <c r="B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2:21">
      <c r="B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2:21">
      <c r="B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2:21">
      <c r="B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2:21">
      <c r="B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2:21">
      <c r="B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2:21">
      <c r="B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2:21">
      <c r="B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2:21">
      <c r="B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2:21">
      <c r="B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2:21">
      <c r="B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2:21">
      <c r="B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2:21">
      <c r="B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2:21">
      <c r="B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2:21">
      <c r="B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2:21">
      <c r="B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2:21">
      <c r="B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2:21">
      <c r="B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2:21">
      <c r="B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2:21">
      <c r="B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2:21">
      <c r="B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2:21">
      <c r="B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2:21">
      <c r="B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2:21">
      <c r="B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2:21">
      <c r="B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2:21">
      <c r="B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2:21">
      <c r="B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2:21">
      <c r="B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2:21">
      <c r="B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2:21">
      <c r="B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2:21">
      <c r="B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2:21">
      <c r="B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2:21">
      <c r="B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2:21">
      <c r="B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2:21">
      <c r="B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2:21">
      <c r="B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2:21">
      <c r="B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2:21">
      <c r="B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2:21">
      <c r="B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2:21">
      <c r="B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2:21">
      <c r="B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2:21">
      <c r="B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2:21">
      <c r="B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2:21">
      <c r="B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2:21">
      <c r="B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2:21">
      <c r="B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2:21">
      <c r="B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2:21">
      <c r="B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2:21">
      <c r="B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2:21">
      <c r="B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2:21">
      <c r="B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2:21">
      <c r="B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2:21">
      <c r="B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2:21">
      <c r="B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2:21">
      <c r="B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2:21">
      <c r="B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2:21">
      <c r="B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2:21">
      <c r="B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2:21">
      <c r="B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2:21">
      <c r="B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2:21">
      <c r="B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2:21">
      <c r="B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2:21">
      <c r="B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2:21">
      <c r="B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2:21">
      <c r="B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2:21">
      <c r="B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2:21">
      <c r="B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2:21">
      <c r="B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2:21">
      <c r="B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2:21">
      <c r="B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2:21">
      <c r="B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2:21">
      <c r="B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2:21">
      <c r="B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2:21">
      <c r="B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2:21">
      <c r="B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2:21">
      <c r="B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2:21">
      <c r="B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2:21">
      <c r="B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2:21">
      <c r="B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2:21">
      <c r="B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2:21">
      <c r="B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2:21">
      <c r="B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2:21">
      <c r="B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2:21">
      <c r="B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2:21">
      <c r="B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2:21">
      <c r="B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2:21">
      <c r="B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2:21">
      <c r="B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2:21">
      <c r="B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2:21">
      <c r="B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2:21">
      <c r="B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2:21">
      <c r="B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2:21">
      <c r="B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2:21">
      <c r="B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2:21">
      <c r="B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2:21">
      <c r="B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2:21">
      <c r="B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2:21">
      <c r="B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2:21">
      <c r="B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2:21">
      <c r="B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2:21">
      <c r="B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2:21">
      <c r="B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2:21">
      <c r="B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2:21">
      <c r="B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2:21">
      <c r="B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2:21">
      <c r="B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2:21">
      <c r="B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2:21">
      <c r="B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2:21">
      <c r="B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2:21">
      <c r="B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2:21">
      <c r="B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2:21">
      <c r="B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2:21">
      <c r="B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2:21">
      <c r="B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2:21">
      <c r="B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2:21">
      <c r="B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2:21">
      <c r="B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2:21">
      <c r="B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2:21">
      <c r="B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2:21">
      <c r="B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2:21">
      <c r="B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2:21">
      <c r="B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2:21">
      <c r="B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2:21">
      <c r="B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2:21">
      <c r="B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2:21">
      <c r="B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2:21">
      <c r="B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2:21">
      <c r="B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2:21">
      <c r="B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2:21">
      <c r="B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2:21">
      <c r="B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2:21">
      <c r="B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2:21">
      <c r="B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2:21">
      <c r="B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2:21">
      <c r="B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2:21">
      <c r="B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2:21">
      <c r="B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2:21">
      <c r="B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2:21">
      <c r="B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2:21">
      <c r="B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2:21">
      <c r="B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2:21">
      <c r="B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2:21">
      <c r="B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2:21">
      <c r="B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2:21">
      <c r="B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2:21">
      <c r="B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2:21">
      <c r="B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2:21">
      <c r="B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2:21">
      <c r="B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2:21">
      <c r="B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2:21">
      <c r="B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2:21">
      <c r="B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2:21">
      <c r="B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2:21">
      <c r="B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2:21">
      <c r="B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2:21">
      <c r="B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2:21">
      <c r="B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2:21">
      <c r="B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2:21">
      <c r="B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2:21">
      <c r="B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2:21">
      <c r="B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2:21">
      <c r="B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2:21">
      <c r="B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2:21">
      <c r="B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2:21">
      <c r="B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2:21">
      <c r="B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2:21">
      <c r="B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2:21">
      <c r="B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2:21">
      <c r="B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2:21">
      <c r="B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2:21">
      <c r="B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2:21">
      <c r="B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2:21">
      <c r="B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2:21">
      <c r="B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2:21">
      <c r="B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2:21">
      <c r="B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2:21">
      <c r="B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2:21">
      <c r="B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2:21">
      <c r="B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2:21">
      <c r="B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2:21">
      <c r="B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2:21">
      <c r="B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2:21">
      <c r="B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2:21">
      <c r="B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2:21">
      <c r="B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2:21">
      <c r="B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2:21">
      <c r="B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2:21">
      <c r="B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2:21">
      <c r="B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2:21">
      <c r="B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2:21">
      <c r="B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2:21">
      <c r="B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2:21">
      <c r="B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2:21">
      <c r="B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2:21">
      <c r="B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2:21">
      <c r="B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2:21">
      <c r="B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2:21">
      <c r="B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2:21">
      <c r="B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2:21">
      <c r="B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2:21">
      <c r="B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2:21">
      <c r="B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2:21">
      <c r="B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2:21">
      <c r="B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2:21">
      <c r="B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2:21">
      <c r="B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2:21">
      <c r="B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2:21">
      <c r="B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2:21">
      <c r="B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2:21">
      <c r="B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2:21">
      <c r="B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2:21">
      <c r="B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2:21">
      <c r="B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2:21">
      <c r="B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2:21">
      <c r="B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2:21">
      <c r="B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2:21">
      <c r="B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2:21">
      <c r="B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2:21">
      <c r="B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2:21">
      <c r="B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2:21">
      <c r="B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2:21">
      <c r="B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2:21">
      <c r="B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2:21">
      <c r="B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2:21">
      <c r="B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2:21">
      <c r="B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2:21">
      <c r="B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2:21">
      <c r="B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2:21">
      <c r="B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2:21">
      <c r="B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2:21">
      <c r="B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2:21">
      <c r="B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2:21">
      <c r="B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2:21">
      <c r="B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2:21">
      <c r="B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2:21">
      <c r="B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2:21">
      <c r="B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2:21">
      <c r="B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2:21">
      <c r="B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2:21">
      <c r="B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2:21">
      <c r="B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2:21">
      <c r="B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2:21">
      <c r="B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2:21">
      <c r="B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2:21">
      <c r="B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2:21">
      <c r="B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2:21">
      <c r="B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2:21">
      <c r="B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2:21">
      <c r="B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2:21">
      <c r="B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2:21">
      <c r="B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2:21">
      <c r="B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2:21">
      <c r="B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2:21">
      <c r="B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2:21">
      <c r="B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2:21">
      <c r="B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2:21">
      <c r="B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2:21">
      <c r="B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2:21">
      <c r="B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2:21">
      <c r="B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2:21">
      <c r="B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2:21">
      <c r="B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2:21">
      <c r="B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2:21">
      <c r="B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2:21">
      <c r="B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2:21">
      <c r="B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2:21">
      <c r="B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2:21">
      <c r="B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2:21">
      <c r="B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2:21">
      <c r="B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2:21">
      <c r="B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2:21">
      <c r="B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2:21">
      <c r="B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2:21">
      <c r="B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2:21">
      <c r="B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2:21">
      <c r="B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2:21">
      <c r="B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2:21">
      <c r="B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2:21">
      <c r="B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2:21">
      <c r="B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2:21">
      <c r="B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2:21">
      <c r="B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2:21">
      <c r="B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2:21">
      <c r="B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2:21">
      <c r="B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2:21">
      <c r="B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2:21">
      <c r="B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2:21">
      <c r="B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2:21">
      <c r="B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2:21">
      <c r="B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2:21">
      <c r="B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2:21">
      <c r="B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2:21">
      <c r="B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2:21">
      <c r="B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2:21">
      <c r="B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2:21">
      <c r="B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2:21">
      <c r="B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2:21">
      <c r="B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2:21">
      <c r="B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2:21">
      <c r="B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2:21">
      <c r="B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2:21">
      <c r="B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2:21">
      <c r="B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2:21">
      <c r="B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2:21">
      <c r="B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2:21">
      <c r="B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2:21">
      <c r="B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2:21">
      <c r="B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2:21">
      <c r="B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2:21">
      <c r="B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2:21">
      <c r="B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2:21">
      <c r="B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2:21">
      <c r="B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2:21">
      <c r="B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2:21">
      <c r="B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2:21">
      <c r="B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2:21">
      <c r="B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2:21">
      <c r="B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2:21">
      <c r="B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2:21">
      <c r="B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2:21">
      <c r="B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2:21">
      <c r="B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2:21">
      <c r="B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2:21">
      <c r="B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2:21">
      <c r="B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2:21">
      <c r="B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2:21">
      <c r="B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2:21">
      <c r="B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2:21">
      <c r="B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2:21">
      <c r="B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2:21">
      <c r="B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2:21">
      <c r="B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2:21">
      <c r="B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2:21">
      <c r="B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2:21">
      <c r="B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2:21">
      <c r="B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2:21">
      <c r="B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2:21">
      <c r="B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2:21">
      <c r="B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2:21">
      <c r="B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2:21">
      <c r="B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2:21">
      <c r="B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2:21">
      <c r="B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2:21">
      <c r="B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2:21">
      <c r="B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2:21">
      <c r="B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2:21">
      <c r="B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2:21">
      <c r="B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2:21">
      <c r="B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2:21">
      <c r="B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2:21">
      <c r="B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2:21">
      <c r="B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2:21">
      <c r="B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2:21">
      <c r="B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2:21">
      <c r="B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2:21">
      <c r="B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2:21">
      <c r="B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2:21">
      <c r="B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2:21">
      <c r="B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2:21">
      <c r="B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2:21">
      <c r="B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2:21">
      <c r="B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2:21">
      <c r="B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2:21">
      <c r="B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2:21">
      <c r="B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2:21">
      <c r="B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2:21">
      <c r="B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2:21">
      <c r="B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2:21">
      <c r="B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2:21">
      <c r="B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2:21">
      <c r="B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2:21">
      <c r="B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2:21">
      <c r="B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2:21">
      <c r="B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2:21">
      <c r="B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2:21">
      <c r="B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2:21">
      <c r="B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2:21">
      <c r="B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2:21">
      <c r="B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2:21">
      <c r="B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2:21">
      <c r="B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2:21">
      <c r="B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2:21">
      <c r="B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2:21">
      <c r="B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2:21">
      <c r="B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2:21">
      <c r="B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2:21">
      <c r="B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2:21">
      <c r="B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2:21">
      <c r="B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2:21">
      <c r="B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2:21">
      <c r="B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2:21">
      <c r="B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2:21">
      <c r="B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2:21">
      <c r="B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2:21">
      <c r="B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2:21">
      <c r="B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2:21">
      <c r="B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2:21">
      <c r="B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2:21">
      <c r="B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2:21">
      <c r="B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2:21">
      <c r="B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2:21">
      <c r="B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2:21">
      <c r="B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2:21">
      <c r="B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2:21">
      <c r="B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2:21">
      <c r="B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2:21">
      <c r="B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2:21">
      <c r="B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2:21">
      <c r="B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2:21">
      <c r="B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2:21">
      <c r="B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2:21">
      <c r="B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2:21">
      <c r="B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2:21">
      <c r="B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2:21">
      <c r="B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2:21">
      <c r="B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2:21">
      <c r="B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2:21">
      <c r="B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2:21">
      <c r="B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2:21">
      <c r="B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2:21">
      <c r="B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2:21">
      <c r="B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2:21">
      <c r="B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2:21">
      <c r="B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2:21">
      <c r="B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2:21">
      <c r="B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2:21">
      <c r="B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2:21">
      <c r="B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2:21">
      <c r="B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2:21">
      <c r="B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2:21">
      <c r="B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2:21">
      <c r="B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2:21">
      <c r="B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2:21">
      <c r="B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2:21">
      <c r="B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2:21">
      <c r="B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2:21">
      <c r="B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2:21">
      <c r="B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2:21">
      <c r="B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2:21">
      <c r="B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2:21">
      <c r="B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2:21">
      <c r="B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2:21">
      <c r="B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2:21">
      <c r="B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2:21">
      <c r="B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2:21">
      <c r="B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2:21">
      <c r="B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2:21">
      <c r="B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2:21">
      <c r="B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2:21">
      <c r="B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2:21">
      <c r="B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2:21">
      <c r="B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2:21">
      <c r="B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2:21">
      <c r="B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2:21">
      <c r="B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2:21">
      <c r="B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2:21">
      <c r="B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2:21">
      <c r="B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2:21">
      <c r="B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2:21">
      <c r="B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2:21">
      <c r="B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2:21">
      <c r="B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2:21">
      <c r="B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2:21">
      <c r="B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2:21">
      <c r="B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2:21">
      <c r="B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2:21">
      <c r="B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2:21">
      <c r="B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2:21">
      <c r="B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2:21">
      <c r="B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2:21">
      <c r="B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2:21">
      <c r="B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2:21">
      <c r="B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2:21">
      <c r="B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2:21">
      <c r="B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2:21">
      <c r="B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2:21">
      <c r="B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2:21">
      <c r="B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2:21">
      <c r="B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2:21">
      <c r="B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2:21">
      <c r="B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2:21">
      <c r="B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2:21">
      <c r="B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2:21">
      <c r="B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2:21">
      <c r="B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2:21">
      <c r="B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2:21">
      <c r="B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2:21">
      <c r="B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2:21">
      <c r="B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2:21">
      <c r="B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2:21">
      <c r="B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2:21">
      <c r="B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2:21">
      <c r="B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2:21">
      <c r="B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2:21">
      <c r="B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2:21">
      <c r="B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2:21">
      <c r="B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2:21">
      <c r="B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2:21">
      <c r="B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2:21">
      <c r="B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2:21">
      <c r="B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2:21">
      <c r="B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2:21">
      <c r="B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2:21">
      <c r="B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2:21">
      <c r="B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2:21">
      <c r="B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2:21">
      <c r="B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2:21">
      <c r="B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2:21">
      <c r="B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2:21">
      <c r="B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2:21">
      <c r="B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2:21">
      <c r="B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2:21">
      <c r="B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2:21">
      <c r="B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2:21">
      <c r="B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2:21">
      <c r="B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2:21">
      <c r="B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2:21">
      <c r="B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2:21">
      <c r="B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2:21">
      <c r="B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2:21">
      <c r="B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2:21">
      <c r="B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2:21">
      <c r="B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2:21">
      <c r="B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2:21">
      <c r="B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2:21">
      <c r="B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2:21">
      <c r="B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2:21">
      <c r="B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2:21">
      <c r="B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2:21">
      <c r="B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2:21">
      <c r="B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2:21">
      <c r="B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2:21">
      <c r="B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2:21">
      <c r="B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2:21">
      <c r="B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2:21">
      <c r="B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2:21">
      <c r="B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2:21">
      <c r="B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2:21">
      <c r="B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2:21">
      <c r="B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2:21">
      <c r="B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2:21">
      <c r="B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2:21">
      <c r="B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2:21">
      <c r="B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2:21">
      <c r="B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2:21">
      <c r="B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2:21">
      <c r="B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2:21">
      <c r="B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2:21">
      <c r="B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2:21">
      <c r="B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2:21">
      <c r="B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2:21">
      <c r="B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2:21">
      <c r="B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2:21">
      <c r="B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2:21">
      <c r="B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2:21">
      <c r="B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2:21">
      <c r="B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2:21">
      <c r="B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2:21">
      <c r="B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2:21">
      <c r="B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2:21">
      <c r="B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2:21">
      <c r="B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2:21">
      <c r="B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2:21">
      <c r="B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2:21">
      <c r="B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2:21">
      <c r="B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2:21">
      <c r="B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2:21">
      <c r="B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2:21">
      <c r="B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2:21">
      <c r="B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2:21">
      <c r="B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2:21">
      <c r="B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2:21">
      <c r="B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2:21">
      <c r="B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2:21">
      <c r="B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2:21">
      <c r="B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2:21">
      <c r="B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2:21">
      <c r="B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2:21">
      <c r="B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2:21">
      <c r="B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2:21">
      <c r="B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2:21">
      <c r="B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2:21">
      <c r="B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2:21">
      <c r="B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2:21">
      <c r="B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2:21">
      <c r="B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2:21">
      <c r="B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2:21">
      <c r="B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2:21">
      <c r="B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2:21">
      <c r="B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2:21">
      <c r="B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2:21">
      <c r="B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2:21">
      <c r="B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2:21">
      <c r="B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2:21">
      <c r="B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2:21">
      <c r="B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2:21">
      <c r="B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2:21">
      <c r="B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2:21">
      <c r="B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2:21">
      <c r="B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2:21">
      <c r="B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2:21">
      <c r="B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2:21">
      <c r="B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2:21">
      <c r="B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2:21">
      <c r="B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2:21">
      <c r="B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2:21">
      <c r="B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2:21">
      <c r="B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2:21">
      <c r="B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2:21">
      <c r="B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2:21">
      <c r="B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2:21">
      <c r="B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2:21">
      <c r="B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2:21">
      <c r="B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2:21">
      <c r="B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2:21">
      <c r="B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2:21">
      <c r="B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2:21">
      <c r="B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2:21">
      <c r="B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2:21">
      <c r="B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2:21">
      <c r="B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2:21">
      <c r="B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2:21">
      <c r="B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2:21">
      <c r="B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2:21">
      <c r="B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2:21">
      <c r="B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2:21">
      <c r="B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2:21">
      <c r="B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2:21">
      <c r="B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2:21">
      <c r="B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2:21">
      <c r="B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2:21">
      <c r="B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2:21">
      <c r="B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2:21">
      <c r="B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2:21">
      <c r="B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2:21">
      <c r="B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2:21">
      <c r="B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2:21">
      <c r="B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2:21">
      <c r="B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2:21">
      <c r="B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2:21">
      <c r="B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2:21">
      <c r="B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2:21">
      <c r="B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2:21">
      <c r="B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2:21">
      <c r="B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2:21">
      <c r="B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2:21">
      <c r="B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2:21">
      <c r="B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2:21">
      <c r="B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2:21">
      <c r="B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2:21">
      <c r="B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2:21">
      <c r="B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2:21">
      <c r="B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2:21">
      <c r="B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2:21">
      <c r="B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2:21">
      <c r="B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2:21">
      <c r="B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2:21">
      <c r="B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2:21">
      <c r="B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2:21">
      <c r="B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2:21">
      <c r="B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2:21">
      <c r="B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2:21">
      <c r="B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2:21">
      <c r="B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2:21">
      <c r="B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2:21">
      <c r="B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2:21">
      <c r="B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  <row r="1284" spans="2:21">
      <c r="B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</row>
    <row r="1285" spans="2:21">
      <c r="B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</row>
    <row r="1286" spans="2:21">
      <c r="B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</row>
    <row r="1287" spans="2:21">
      <c r="B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</row>
    <row r="1288" spans="2:21">
      <c r="B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</row>
    <row r="1289" spans="2:21">
      <c r="B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</row>
    <row r="1290" spans="2:21">
      <c r="B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</row>
    <row r="1291" spans="2:21">
      <c r="B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</row>
    <row r="1292" spans="2:21">
      <c r="B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</row>
    <row r="1293" spans="2:21">
      <c r="B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</row>
    <row r="1294" spans="2:21">
      <c r="B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</row>
    <row r="1295" spans="2:21">
      <c r="B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</row>
    <row r="1296" spans="2:21">
      <c r="B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</row>
    <row r="1297" spans="2:21">
      <c r="B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</row>
    <row r="1298" spans="2:21">
      <c r="B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</row>
    <row r="1299" spans="2:21">
      <c r="B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</row>
    <row r="1300" spans="2:21">
      <c r="B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</row>
    <row r="1301" spans="2:21">
      <c r="B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</row>
    <row r="1302" spans="2:21">
      <c r="B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</row>
    <row r="1303" spans="2:21">
      <c r="B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</row>
    <row r="1304" spans="2:21">
      <c r="B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</row>
    <row r="1305" spans="2:21">
      <c r="B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</row>
    <row r="1306" spans="2:21">
      <c r="B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</row>
    <row r="1307" spans="2:21">
      <c r="B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</row>
    <row r="1308" spans="2:21">
      <c r="B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</row>
    <row r="1309" spans="2:21">
      <c r="B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</row>
    <row r="1310" spans="2:21">
      <c r="B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</row>
    <row r="1311" spans="2:21">
      <c r="B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</row>
    <row r="1312" spans="2:21">
      <c r="B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</row>
    <row r="1313" spans="2:21">
      <c r="B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</row>
    <row r="1314" spans="2:21">
      <c r="B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</row>
    <row r="1315" spans="2:21">
      <c r="B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</row>
    <row r="1316" spans="2:21">
      <c r="B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</row>
    <row r="1317" spans="2:21">
      <c r="B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</row>
    <row r="1318" spans="2:21">
      <c r="B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</row>
    <row r="1319" spans="2:21">
      <c r="B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</row>
    <row r="1320" spans="2:21">
      <c r="B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</row>
    <row r="1321" spans="2:21">
      <c r="B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</row>
    <row r="1322" spans="2:21">
      <c r="B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</row>
    <row r="1323" spans="2:21">
      <c r="B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</row>
    <row r="1324" spans="2:21">
      <c r="B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</row>
    <row r="1325" spans="2:21">
      <c r="B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</row>
    <row r="1326" spans="2:21">
      <c r="B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</row>
    <row r="1327" spans="2:21">
      <c r="B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</row>
    <row r="1328" spans="2:21">
      <c r="B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</row>
    <row r="1329" spans="2:21">
      <c r="B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</row>
    <row r="1330" spans="2:21">
      <c r="B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</row>
    <row r="1331" spans="2:21">
      <c r="B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</row>
    <row r="1332" spans="2:21">
      <c r="B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</row>
    <row r="1333" spans="2:21">
      <c r="B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</row>
    <row r="1334" spans="2:21">
      <c r="B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</row>
    <row r="1335" spans="2:21">
      <c r="B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</row>
    <row r="1336" spans="2:21">
      <c r="B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</row>
    <row r="1337" spans="2:21">
      <c r="B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</row>
    <row r="1338" spans="2:21">
      <c r="B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</row>
    <row r="1339" spans="2:21">
      <c r="B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</row>
    <row r="1340" spans="2:21">
      <c r="B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</row>
    <row r="1341" spans="2:21">
      <c r="B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</row>
    <row r="1342" spans="2:21">
      <c r="B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</row>
    <row r="1343" spans="2:21">
      <c r="B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</row>
    <row r="1344" spans="2:21">
      <c r="B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</row>
    <row r="1345" spans="2:21">
      <c r="B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</row>
    <row r="1346" spans="2:21">
      <c r="B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</row>
    <row r="1347" spans="2:21">
      <c r="B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</row>
    <row r="1348" spans="2:21">
      <c r="B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</row>
    <row r="1349" spans="2:21">
      <c r="B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</row>
    <row r="1350" spans="2:21">
      <c r="B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</row>
    <row r="1351" spans="2:21">
      <c r="B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</row>
    <row r="1352" spans="2:21">
      <c r="B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</row>
    <row r="1353" spans="2:21">
      <c r="B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</row>
    <row r="1354" spans="2:21">
      <c r="B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</row>
    <row r="1355" spans="2:21">
      <c r="B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</row>
    <row r="1356" spans="2:21">
      <c r="B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</row>
    <row r="1357" spans="2:21">
      <c r="B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</row>
    <row r="1358" spans="2:21">
      <c r="B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</row>
    <row r="1359" spans="2:21">
      <c r="B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</row>
    <row r="1360" spans="2:21">
      <c r="B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</row>
    <row r="1361" spans="2:21">
      <c r="B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</row>
    <row r="1362" spans="2:21">
      <c r="B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</row>
    <row r="1363" spans="2:21">
      <c r="B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</row>
    <row r="1364" spans="2:21">
      <c r="B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</row>
    <row r="1365" spans="2:21">
      <c r="B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</row>
    <row r="1366" spans="2:21">
      <c r="B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</row>
    <row r="1367" spans="2:21">
      <c r="B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</row>
    <row r="1368" spans="2:21">
      <c r="B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</row>
    <row r="1369" spans="2:21">
      <c r="B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</row>
    <row r="1370" spans="2:21">
      <c r="B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</row>
    <row r="1371" spans="2:21">
      <c r="B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</row>
    <row r="1372" spans="2:21">
      <c r="B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</row>
    <row r="1373" spans="2:21">
      <c r="B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</row>
    <row r="1374" spans="2:21">
      <c r="B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</row>
    <row r="1375" spans="2:21">
      <c r="B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</row>
    <row r="1376" spans="2:21">
      <c r="B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</row>
    <row r="1377" spans="2:21">
      <c r="B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</row>
    <row r="1378" spans="2:21">
      <c r="B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</row>
    <row r="1379" spans="2:21">
      <c r="B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</row>
    <row r="1380" spans="2:21">
      <c r="B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</row>
    <row r="1381" spans="2:21">
      <c r="B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</row>
    <row r="1382" spans="2:21">
      <c r="B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</row>
    <row r="1383" spans="2:21">
      <c r="B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</row>
    <row r="1384" spans="2:21">
      <c r="B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</row>
    <row r="1385" spans="2:21">
      <c r="B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</row>
    <row r="1386" spans="2:21">
      <c r="B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</row>
    <row r="1387" spans="2:21">
      <c r="B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</row>
    <row r="1388" spans="2:21">
      <c r="B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</row>
    <row r="1389" spans="2:21">
      <c r="B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</row>
    <row r="1390" spans="2:21">
      <c r="B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</row>
    <row r="1391" spans="2:21">
      <c r="B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</row>
    <row r="1392" spans="2:21">
      <c r="B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</row>
    <row r="1393" spans="2:21">
      <c r="B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</row>
    <row r="1394" spans="2:21">
      <c r="B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</row>
    <row r="1395" spans="2:21">
      <c r="B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</row>
    <row r="1396" spans="2:21">
      <c r="B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</row>
    <row r="1397" spans="2:21">
      <c r="B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</row>
    <row r="1398" spans="2:21">
      <c r="B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</row>
    <row r="1399" spans="2:21">
      <c r="B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</row>
    <row r="1400" spans="2:21">
      <c r="B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</row>
    <row r="1401" spans="2:21">
      <c r="B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</row>
    <row r="1402" spans="2:21">
      <c r="B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</row>
    <row r="1403" spans="2:21">
      <c r="B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</row>
    <row r="1404" spans="2:21">
      <c r="B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</row>
    <row r="1405" spans="2:21">
      <c r="B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</row>
    <row r="1406" spans="2:21">
      <c r="B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</row>
    <row r="1407" spans="2:21">
      <c r="B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</row>
    <row r="1408" spans="2:21">
      <c r="B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</row>
    <row r="1409" spans="2:21">
      <c r="B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</row>
    <row r="1410" spans="2:21">
      <c r="B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</row>
    <row r="1411" spans="2:21">
      <c r="B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</row>
    <row r="1412" spans="2:21">
      <c r="B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</row>
    <row r="1413" spans="2:21">
      <c r="B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</row>
    <row r="1414" spans="2:21">
      <c r="B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</row>
    <row r="1415" spans="2:21">
      <c r="B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</row>
    <row r="1416" spans="2:21">
      <c r="B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</row>
    <row r="1417" spans="2:21">
      <c r="B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</row>
    <row r="1418" spans="2:21">
      <c r="B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</row>
    <row r="1419" spans="2:21">
      <c r="B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</row>
    <row r="1420" spans="2:21">
      <c r="B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</row>
    <row r="1421" spans="2:21">
      <c r="B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</row>
    <row r="1422" spans="2:21">
      <c r="B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</row>
    <row r="1423" spans="2:21">
      <c r="B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</row>
    <row r="1424" spans="2:21">
      <c r="B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</row>
    <row r="1425" spans="2:21">
      <c r="B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</row>
    <row r="1426" spans="2:21">
      <c r="B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</row>
    <row r="1427" spans="2:21">
      <c r="B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</row>
    <row r="1428" spans="2:21">
      <c r="B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</row>
    <row r="1429" spans="2:21">
      <c r="B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</row>
    <row r="1430" spans="2:21">
      <c r="B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</row>
    <row r="1431" spans="2:21">
      <c r="B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</row>
    <row r="1432" spans="2:21">
      <c r="B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</row>
    <row r="1433" spans="2:21">
      <c r="B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</row>
    <row r="1434" spans="2:21">
      <c r="B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</row>
    <row r="1435" spans="2:21">
      <c r="B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</row>
    <row r="1436" spans="2:21">
      <c r="B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</row>
    <row r="1437" spans="2:21">
      <c r="B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</row>
    <row r="1438" spans="2:21">
      <c r="B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</row>
    <row r="1439" spans="2:21">
      <c r="B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</row>
    <row r="1440" spans="2:21">
      <c r="B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</row>
    <row r="1441" spans="2:21">
      <c r="B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</row>
    <row r="1442" spans="2:21">
      <c r="B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</row>
    <row r="1443" spans="2:21">
      <c r="B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</row>
    <row r="1444" spans="2:21">
      <c r="B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</row>
    <row r="1445" spans="2:21">
      <c r="B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</row>
    <row r="1446" spans="2:21">
      <c r="B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</row>
    <row r="1447" spans="2:21">
      <c r="B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</row>
    <row r="1448" spans="2:21">
      <c r="B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</row>
    <row r="1449" spans="2:21">
      <c r="B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</row>
    <row r="1450" spans="2:21">
      <c r="B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</row>
    <row r="1451" spans="2:21">
      <c r="B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</row>
    <row r="1452" spans="2:21">
      <c r="B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</row>
    <row r="1453" spans="2:21">
      <c r="B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</row>
    <row r="1454" spans="2:21">
      <c r="B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</row>
    <row r="1455" spans="2:21">
      <c r="B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</row>
    <row r="1456" spans="2:21">
      <c r="B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</row>
    <row r="1457" spans="2:21">
      <c r="B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</row>
    <row r="1458" spans="2:21">
      <c r="B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</row>
    <row r="1459" spans="2:21">
      <c r="B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</row>
    <row r="1460" spans="2:21">
      <c r="B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</row>
    <row r="1461" spans="2:21">
      <c r="B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</row>
    <row r="1462" spans="2:21">
      <c r="B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</row>
    <row r="1463" spans="2:21">
      <c r="B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</row>
    <row r="1464" spans="2:21">
      <c r="B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</row>
    <row r="1465" spans="2:21">
      <c r="B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</row>
    <row r="1466" spans="2:21">
      <c r="B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</row>
    <row r="1467" spans="2:21">
      <c r="B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</row>
    <row r="1468" spans="2:21">
      <c r="B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</row>
    <row r="1469" spans="2:21">
      <c r="B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</row>
    <row r="1470" spans="2:21">
      <c r="B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</row>
    <row r="1471" spans="2:21">
      <c r="B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</row>
    <row r="1472" spans="2:21">
      <c r="B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</row>
    <row r="1473" spans="2:21">
      <c r="B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</row>
    <row r="1474" spans="2:21">
      <c r="B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</row>
    <row r="1475" spans="2:21">
      <c r="B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</row>
    <row r="1476" spans="2:21">
      <c r="B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</row>
    <row r="1477" spans="2:21">
      <c r="B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</row>
    <row r="1478" spans="2:21">
      <c r="B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</row>
    <row r="1479" spans="2:21">
      <c r="B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</row>
    <row r="1480" spans="2:21">
      <c r="B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</row>
    <row r="1481" spans="2:21">
      <c r="B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</row>
    <row r="1482" spans="2:21">
      <c r="B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</row>
    <row r="1483" spans="2:21">
      <c r="B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</row>
    <row r="1484" spans="2:21">
      <c r="B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</row>
    <row r="1485" spans="2:21">
      <c r="B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</row>
    <row r="1486" spans="2:21">
      <c r="B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</row>
    <row r="1487" spans="2:21">
      <c r="B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</row>
    <row r="1488" spans="2:21">
      <c r="B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</row>
    <row r="1489" spans="2:21">
      <c r="B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</row>
    <row r="1490" spans="2:21">
      <c r="B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</row>
    <row r="1491" spans="2:21">
      <c r="B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</row>
    <row r="1492" spans="2:21">
      <c r="B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</row>
    <row r="1493" spans="2:21">
      <c r="B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</row>
    <row r="1494" spans="2:21">
      <c r="B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</row>
    <row r="1495" spans="2:21">
      <c r="B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</row>
    <row r="1496" spans="2:21">
      <c r="B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</row>
    <row r="1497" spans="2:21">
      <c r="B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</row>
    <row r="1498" spans="2:21">
      <c r="B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</row>
    <row r="1499" spans="2:21">
      <c r="B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</row>
    <row r="1500" spans="2:21">
      <c r="B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</row>
    <row r="1501" spans="2:21">
      <c r="B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</row>
    <row r="1502" spans="2:21">
      <c r="B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</row>
    <row r="1503" spans="2:21">
      <c r="B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</row>
    <row r="1504" spans="2:21">
      <c r="B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</row>
    <row r="1505" spans="2:21">
      <c r="B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</row>
    <row r="1506" spans="2:21">
      <c r="B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</row>
    <row r="1507" spans="2:21">
      <c r="B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</row>
    <row r="1508" spans="2:21">
      <c r="B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</row>
    <row r="1509" spans="2:21">
      <c r="B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</row>
    <row r="1510" spans="2:21">
      <c r="B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</row>
    <row r="1511" spans="2:21">
      <c r="B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</row>
    <row r="1512" spans="2:21">
      <c r="B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</row>
    <row r="1513" spans="2:21">
      <c r="B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</row>
    <row r="1514" spans="2:21">
      <c r="B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</row>
    <row r="1515" spans="2:21">
      <c r="B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</row>
    <row r="1516" spans="2:21">
      <c r="B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</row>
    <row r="1517" spans="2:21">
      <c r="B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</row>
    <row r="1518" spans="2:21">
      <c r="B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</row>
    <row r="1519" spans="2:21">
      <c r="B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</row>
    <row r="1520" spans="2:21">
      <c r="B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</row>
    <row r="1521" spans="2:21">
      <c r="B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</row>
    <row r="1522" spans="2:21">
      <c r="B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</row>
    <row r="1523" spans="2:21">
      <c r="B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</row>
    <row r="1524" spans="2:21">
      <c r="B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</row>
    <row r="1525" spans="2:21">
      <c r="B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</row>
    <row r="1526" spans="2:21">
      <c r="B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</row>
    <row r="1527" spans="2:21">
      <c r="B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</row>
    <row r="1528" spans="2:21">
      <c r="B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</row>
    <row r="1529" spans="2:21">
      <c r="B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</row>
    <row r="1530" spans="2:21">
      <c r="B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</row>
    <row r="1531" spans="2:21">
      <c r="B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</row>
    <row r="1532" spans="2:21">
      <c r="B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</row>
    <row r="1533" spans="2:21">
      <c r="B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</row>
    <row r="1534" spans="2:21">
      <c r="B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</row>
    <row r="1535" spans="2:21">
      <c r="B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</row>
    <row r="1536" spans="2:21">
      <c r="B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</row>
    <row r="1537" spans="2:21">
      <c r="B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</row>
    <row r="1538" spans="2:21">
      <c r="B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</row>
    <row r="1539" spans="2:21">
      <c r="B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</row>
    <row r="1540" spans="2:21">
      <c r="B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</row>
    <row r="1541" spans="2:21">
      <c r="B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</row>
    <row r="1542" spans="2:21">
      <c r="B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</row>
    <row r="1543" spans="2:21">
      <c r="B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</row>
    <row r="1544" spans="2:21">
      <c r="B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</row>
    <row r="1545" spans="2:21">
      <c r="B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</row>
    <row r="1546" spans="2:21">
      <c r="B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</row>
    <row r="1547" spans="2:21">
      <c r="B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</row>
    <row r="1548" spans="2:21">
      <c r="B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</row>
    <row r="1549" spans="2:21">
      <c r="B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</row>
    <row r="1550" spans="2:21">
      <c r="B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</row>
    <row r="1551" spans="2:21">
      <c r="B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</row>
    <row r="1552" spans="2:21">
      <c r="B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</row>
    <row r="1553" spans="2:21">
      <c r="B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</row>
    <row r="1554" spans="2:21">
      <c r="B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</row>
    <row r="1555" spans="2:21">
      <c r="B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</row>
    <row r="1556" spans="2:21">
      <c r="B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</row>
    <row r="1557" spans="2:21">
      <c r="B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</row>
    <row r="1558" spans="2:21">
      <c r="B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</row>
    <row r="1559" spans="2:21">
      <c r="B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</row>
    <row r="1560" spans="2:21">
      <c r="B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</row>
    <row r="1561" spans="2:21">
      <c r="B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</row>
    <row r="1562" spans="2:21">
      <c r="B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</row>
    <row r="1563" spans="2:21">
      <c r="B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</row>
    <row r="1564" spans="2:21">
      <c r="B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</row>
    <row r="1565" spans="2:21">
      <c r="B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</row>
    <row r="1566" spans="2:21">
      <c r="B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</row>
    <row r="1567" spans="2:21">
      <c r="B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</row>
    <row r="1568" spans="2:21">
      <c r="B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</row>
    <row r="1569" spans="2:21">
      <c r="B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</row>
    <row r="1570" spans="2:21">
      <c r="B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</row>
    <row r="1571" spans="2:21">
      <c r="B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</row>
    <row r="1572" spans="2:21">
      <c r="B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</row>
    <row r="1573" spans="2:21">
      <c r="B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</row>
    <row r="1574" spans="2:21">
      <c r="B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</row>
    <row r="1575" spans="2:21">
      <c r="B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</row>
    <row r="1576" spans="2:21">
      <c r="B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</row>
    <row r="1577" spans="2:21">
      <c r="B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</row>
    <row r="1578" spans="2:21">
      <c r="B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</row>
    <row r="1579" spans="2:21">
      <c r="B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</row>
    <row r="1580" spans="2:21">
      <c r="B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</row>
    <row r="1581" spans="2:21">
      <c r="B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</row>
    <row r="1582" spans="2:21">
      <c r="B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</row>
    <row r="1583" spans="2:21">
      <c r="B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</row>
    <row r="1584" spans="2:21">
      <c r="B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</row>
    <row r="1585" spans="2:21">
      <c r="B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</row>
    <row r="1586" spans="2:21">
      <c r="B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</row>
    <row r="1587" spans="2:21">
      <c r="B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</row>
    <row r="1588" spans="2:21">
      <c r="B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</row>
    <row r="1589" spans="2:21">
      <c r="B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</row>
    <row r="1590" spans="2:21">
      <c r="B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</row>
    <row r="1591" spans="2:21">
      <c r="B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</row>
    <row r="1592" spans="2:21">
      <c r="B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</row>
    <row r="1593" spans="2:21">
      <c r="B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</row>
    <row r="1594" spans="2:21">
      <c r="B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</row>
    <row r="1595" spans="2:21">
      <c r="B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</row>
    <row r="1596" spans="2:21">
      <c r="B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</row>
    <row r="1597" spans="2:21">
      <c r="B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</row>
    <row r="1598" spans="2:21">
      <c r="B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</row>
    <row r="1599" spans="2:21">
      <c r="B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</row>
    <row r="1600" spans="2:21">
      <c r="B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</row>
    <row r="1601" spans="2:21">
      <c r="B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</row>
    <row r="1602" spans="2:21">
      <c r="B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</row>
    <row r="1603" spans="2:21">
      <c r="B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</row>
    <row r="1604" spans="2:21">
      <c r="B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</row>
    <row r="1605" spans="2:21">
      <c r="B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</row>
    <row r="1606" spans="2:21">
      <c r="B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</row>
    <row r="1607" spans="2:21">
      <c r="B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</row>
    <row r="1608" spans="2:21">
      <c r="B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</row>
    <row r="1609" spans="2:21">
      <c r="B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</row>
    <row r="1610" spans="2:21">
      <c r="B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</row>
    <row r="1611" spans="2:21">
      <c r="B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</row>
    <row r="1612" spans="2:21">
      <c r="B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</row>
    <row r="1613" spans="2:21">
      <c r="B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</row>
    <row r="1614" spans="2:21">
      <c r="B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</row>
    <row r="1615" spans="2:21">
      <c r="B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</row>
    <row r="1616" spans="2:21">
      <c r="B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</row>
    <row r="1617" spans="2:21">
      <c r="B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</row>
    <row r="1618" spans="2:21">
      <c r="B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</row>
    <row r="1619" spans="2:21">
      <c r="B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</row>
    <row r="1620" spans="2:21">
      <c r="B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</row>
    <row r="1621" spans="2:21">
      <c r="B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</row>
    <row r="1622" spans="2:21">
      <c r="B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</row>
    <row r="1623" spans="2:21">
      <c r="B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</row>
    <row r="1624" spans="2:21">
      <c r="B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</row>
    <row r="1625" spans="2:21">
      <c r="B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</row>
    <row r="1626" spans="2:21">
      <c r="B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</row>
    <row r="1627" spans="2:21">
      <c r="B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</row>
    <row r="1628" spans="2:21">
      <c r="B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</row>
    <row r="1629" spans="2:21">
      <c r="B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</row>
    <row r="1630" spans="2:21">
      <c r="B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</row>
    <row r="1631" spans="2:21">
      <c r="B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</row>
    <row r="1632" spans="2:21">
      <c r="B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</row>
    <row r="1633" spans="2:21">
      <c r="B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</row>
    <row r="1634" spans="2:21">
      <c r="B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</row>
    <row r="1635" spans="2:21">
      <c r="B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</row>
    <row r="1636" spans="2:21">
      <c r="B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</row>
    <row r="1637" spans="2:21">
      <c r="B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</row>
    <row r="1638" spans="2:21">
      <c r="B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</row>
    <row r="1639" spans="2:21">
      <c r="B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</row>
    <row r="1640" spans="2:21">
      <c r="B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</row>
    <row r="1641" spans="2:21">
      <c r="B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</row>
    <row r="1642" spans="2:21">
      <c r="B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</row>
    <row r="1643" spans="2:21">
      <c r="B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</row>
    <row r="1644" spans="2:21">
      <c r="B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</row>
    <row r="1645" spans="2:21">
      <c r="B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</row>
    <row r="1646" spans="2:21">
      <c r="B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</row>
    <row r="1647" spans="2:21">
      <c r="B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</row>
    <row r="1648" spans="2:21">
      <c r="B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</row>
    <row r="1649" spans="2:21">
      <c r="B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</row>
    <row r="1650" spans="2:21">
      <c r="B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</row>
    <row r="1651" spans="2:21">
      <c r="B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</row>
    <row r="1652" spans="2:21">
      <c r="B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</row>
    <row r="1653" spans="2:21">
      <c r="B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</row>
    <row r="1654" spans="2:21">
      <c r="B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</row>
    <row r="1655" spans="2:21">
      <c r="B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</row>
    <row r="1656" spans="2:21">
      <c r="B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</row>
    <row r="1657" spans="2:21">
      <c r="B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</row>
    <row r="1658" spans="2:21">
      <c r="B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</row>
    <row r="1659" spans="2:21">
      <c r="B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</row>
    <row r="1660" spans="2:21">
      <c r="B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</row>
    <row r="1661" spans="2:21">
      <c r="B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</row>
    <row r="1662" spans="2:21">
      <c r="B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</row>
    <row r="1663" spans="2:21">
      <c r="B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</row>
    <row r="1664" spans="2:21">
      <c r="B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</row>
    <row r="1665" spans="2:21">
      <c r="B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</row>
    <row r="1666" spans="2:21">
      <c r="B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</row>
    <row r="1667" spans="2:21">
      <c r="B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</row>
    <row r="1668" spans="2:21">
      <c r="B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</row>
    <row r="1669" spans="2:21">
      <c r="B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</row>
    <row r="1670" spans="2:21">
      <c r="B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</row>
    <row r="1671" spans="2:21">
      <c r="B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</row>
    <row r="1672" spans="2:21">
      <c r="B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</row>
    <row r="1673" spans="2:21">
      <c r="B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</row>
    <row r="1674" spans="2:21">
      <c r="B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</row>
    <row r="1675" spans="2:21">
      <c r="B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</row>
    <row r="1676" spans="2:21">
      <c r="B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</row>
    <row r="1677" spans="2:21">
      <c r="B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</row>
    <row r="1678" spans="2:21">
      <c r="B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</row>
    <row r="1679" spans="2:21">
      <c r="B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</row>
    <row r="1680" spans="2:21">
      <c r="B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</row>
    <row r="1681" spans="2:21">
      <c r="B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</row>
    <row r="1682" spans="2:21">
      <c r="B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</row>
    <row r="1683" spans="2:21">
      <c r="B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</row>
    <row r="1684" spans="2:21">
      <c r="B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</row>
    <row r="1685" spans="2:21">
      <c r="B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</row>
    <row r="1686" spans="2:21">
      <c r="B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</row>
    <row r="1687" spans="2:21">
      <c r="B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</row>
    <row r="1688" spans="2:21">
      <c r="B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</row>
    <row r="1689" spans="2:21">
      <c r="B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</row>
    <row r="1690" spans="2:21">
      <c r="B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</row>
    <row r="1691" spans="2:21">
      <c r="B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</row>
    <row r="1692" spans="2:21">
      <c r="B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</row>
    <row r="1693" spans="2:21">
      <c r="B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</row>
    <row r="1694" spans="2:21">
      <c r="B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</row>
    <row r="1695" spans="2:21">
      <c r="B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</row>
    <row r="1696" spans="2:21">
      <c r="B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</row>
    <row r="1697" spans="2:21">
      <c r="B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</row>
    <row r="1698" spans="2:21">
      <c r="B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</row>
    <row r="1699" spans="2:21">
      <c r="B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</row>
    <row r="1700" spans="2:21">
      <c r="B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</row>
    <row r="1701" spans="2:21">
      <c r="B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</row>
    <row r="1702" spans="2:21">
      <c r="B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</row>
    <row r="1703" spans="2:21">
      <c r="B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</row>
    <row r="1704" spans="2:21">
      <c r="B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</row>
    <row r="1705" spans="2:21">
      <c r="B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</row>
    <row r="1706" spans="2:21">
      <c r="B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</row>
    <row r="1707" spans="2:21">
      <c r="B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</row>
    <row r="1708" spans="2:21">
      <c r="B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</row>
    <row r="1709" spans="2:21">
      <c r="B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</row>
    <row r="1710" spans="2:21">
      <c r="B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</row>
    <row r="1711" spans="2:21">
      <c r="B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</row>
    <row r="1712" spans="2:21">
      <c r="B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</row>
    <row r="1713" spans="2:21">
      <c r="B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</row>
    <row r="1714" spans="2:21">
      <c r="B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</row>
    <row r="1715" spans="2:21">
      <c r="B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</row>
    <row r="1716" spans="2:21">
      <c r="B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</row>
    <row r="1717" spans="2:21">
      <c r="B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</row>
    <row r="1718" spans="2:21">
      <c r="B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</row>
    <row r="1719" spans="2:21">
      <c r="B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</row>
    <row r="1720" spans="2:21">
      <c r="B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</row>
    <row r="1721" spans="2:21">
      <c r="B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</row>
    <row r="1722" spans="2:21">
      <c r="B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</row>
    <row r="1723" spans="2:21">
      <c r="B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</row>
    <row r="1724" spans="2:21">
      <c r="B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</row>
    <row r="1725" spans="2:21">
      <c r="B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</row>
    <row r="1726" spans="2:21">
      <c r="B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</row>
    <row r="1727" spans="2:21">
      <c r="B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</row>
    <row r="1728" spans="2:21">
      <c r="B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</row>
    <row r="1729" spans="2:21">
      <c r="B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</row>
    <row r="1730" spans="2:21">
      <c r="B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</row>
    <row r="1731" spans="2:21">
      <c r="B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</row>
    <row r="1732" spans="2:21">
      <c r="B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</row>
    <row r="1733" spans="2:21">
      <c r="B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</row>
    <row r="1734" spans="2:21">
      <c r="B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</row>
    <row r="1735" spans="2:21">
      <c r="B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</row>
    <row r="1736" spans="2:21">
      <c r="B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</row>
    <row r="1737" spans="2:21">
      <c r="B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</row>
    <row r="1738" spans="2:21">
      <c r="B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</row>
    <row r="1739" spans="2:21">
      <c r="B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</row>
    <row r="1740" spans="2:21">
      <c r="B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</row>
    <row r="1741" spans="2:21">
      <c r="B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</row>
    <row r="1742" spans="2:21">
      <c r="B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</row>
    <row r="1743" spans="2:21">
      <c r="B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</row>
    <row r="1744" spans="2:21">
      <c r="B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</row>
    <row r="1745" spans="2:21">
      <c r="B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</row>
    <row r="1746" spans="2:21">
      <c r="B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</row>
    <row r="1747" spans="2:21">
      <c r="B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</row>
    <row r="1748" spans="2:21">
      <c r="B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</row>
    <row r="1749" spans="2:21">
      <c r="B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</row>
    <row r="1750" spans="2:21">
      <c r="B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</row>
    <row r="1751" spans="2:21">
      <c r="B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</row>
    <row r="1752" spans="2:21">
      <c r="B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</row>
    <row r="1753" spans="2:21">
      <c r="B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</row>
    <row r="1754" spans="2:21">
      <c r="B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</row>
    <row r="1755" spans="2:21">
      <c r="B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</row>
    <row r="1756" spans="2:21">
      <c r="B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</row>
    <row r="1757" spans="2:21">
      <c r="B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</row>
    <row r="1758" spans="2:21">
      <c r="B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</row>
    <row r="1759" spans="2:21">
      <c r="B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</row>
    <row r="1760" spans="2:21">
      <c r="B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</row>
    <row r="1761" spans="2:21">
      <c r="B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</row>
    <row r="1762" spans="2:21">
      <c r="B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</row>
    <row r="1763" spans="2:21">
      <c r="B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</row>
    <row r="1764" spans="2:21">
      <c r="B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</row>
    <row r="1765" spans="2:21">
      <c r="B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</row>
    <row r="1766" spans="2:21">
      <c r="B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</row>
    <row r="1767" spans="2:21">
      <c r="B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</row>
    <row r="1768" spans="2:21">
      <c r="B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</row>
    <row r="1769" spans="2:21">
      <c r="B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</row>
    <row r="1770" spans="2:21">
      <c r="B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</row>
    <row r="1771" spans="2:21">
      <c r="B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</row>
    <row r="1772" spans="2:21">
      <c r="B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</row>
    <row r="1773" spans="2:21">
      <c r="B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</row>
    <row r="1774" spans="2:21">
      <c r="B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</row>
    <row r="1775" spans="2:21">
      <c r="B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</row>
    <row r="1776" spans="2:21">
      <c r="B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</row>
    <row r="1777" spans="2:21">
      <c r="B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</row>
    <row r="1778" spans="2:21">
      <c r="B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</row>
    <row r="1779" spans="2:21">
      <c r="B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</row>
    <row r="1780" spans="2:21">
      <c r="B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</row>
    <row r="1781" spans="2:21">
      <c r="B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</row>
    <row r="1782" spans="2:21">
      <c r="B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</row>
    <row r="1783" spans="2:21">
      <c r="B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</row>
    <row r="1784" spans="2:21">
      <c r="B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</row>
    <row r="1785" spans="2:21">
      <c r="B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</row>
    <row r="1786" spans="2:21">
      <c r="B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</row>
    <row r="1787" spans="2:21">
      <c r="B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</row>
    <row r="1788" spans="2:21">
      <c r="B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</row>
    <row r="1789" spans="2:21">
      <c r="B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</row>
    <row r="1790" spans="2:21">
      <c r="B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</row>
    <row r="1791" spans="2:21">
      <c r="B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</row>
    <row r="1792" spans="2:21">
      <c r="B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</row>
    <row r="1793" spans="2:21">
      <c r="B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</row>
    <row r="1794" spans="2:21">
      <c r="B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</row>
    <row r="1795" spans="2:21">
      <c r="B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</row>
    <row r="1796" spans="2:21">
      <c r="B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</row>
    <row r="1797" spans="2:21">
      <c r="B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</row>
    <row r="1798" spans="2:21">
      <c r="B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</row>
    <row r="1799" spans="2:21">
      <c r="B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</row>
    <row r="1800" spans="2:21">
      <c r="B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</row>
    <row r="1801" spans="2:21">
      <c r="B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</row>
    <row r="1802" spans="2:21">
      <c r="B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</row>
    <row r="1803" spans="2:21">
      <c r="B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</row>
    <row r="1804" spans="2:21">
      <c r="B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</row>
    <row r="1805" spans="2:21">
      <c r="B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</row>
    <row r="1806" spans="2:21">
      <c r="B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</row>
    <row r="1807" spans="2:21">
      <c r="B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</row>
    <row r="1808" spans="2:21">
      <c r="B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</row>
    <row r="1809" spans="2:21">
      <c r="B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</row>
    <row r="1810" spans="2:21">
      <c r="B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</row>
    <row r="1811" spans="2:21">
      <c r="B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</row>
    <row r="1812" spans="2:21">
      <c r="B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</row>
    <row r="1813" spans="2:21">
      <c r="B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</row>
    <row r="1814" spans="2:21">
      <c r="B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</row>
    <row r="1815" spans="2:21">
      <c r="B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</row>
    <row r="1816" spans="2:21">
      <c r="B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</row>
    <row r="1817" spans="2:21">
      <c r="B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</row>
    <row r="1818" spans="2:21">
      <c r="B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</row>
    <row r="1819" spans="2:21">
      <c r="B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</row>
    <row r="1820" spans="2:21">
      <c r="B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</row>
    <row r="1821" spans="2:21">
      <c r="B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</row>
    <row r="1822" spans="2:21">
      <c r="B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</row>
    <row r="1823" spans="2:21">
      <c r="B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</row>
    <row r="1824" spans="2:21">
      <c r="B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</row>
    <row r="1825" spans="2:21">
      <c r="B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</row>
    <row r="1826" spans="2:21">
      <c r="B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</row>
    <row r="1827" spans="2:21">
      <c r="B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</row>
    <row r="1828" spans="2:21">
      <c r="B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</row>
    <row r="1829" spans="2:21">
      <c r="B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</row>
    <row r="1830" spans="2:21">
      <c r="B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</row>
    <row r="1831" spans="2:21">
      <c r="B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</row>
    <row r="1832" spans="2:21">
      <c r="B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</row>
    <row r="1833" spans="2:21">
      <c r="B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</row>
    <row r="1834" spans="2:21">
      <c r="B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</row>
    <row r="1835" spans="2:21">
      <c r="B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</row>
    <row r="1836" spans="2:21">
      <c r="B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</row>
    <row r="1837" spans="2:21">
      <c r="B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</row>
    <row r="1838" spans="2:21">
      <c r="B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</row>
    <row r="1839" spans="2:21">
      <c r="B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</row>
    <row r="1840" spans="2:21">
      <c r="B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</row>
    <row r="1841" spans="2:21">
      <c r="B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</row>
    <row r="1842" spans="2:21">
      <c r="B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</row>
    <row r="1843" spans="2:21">
      <c r="B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</row>
    <row r="1844" spans="2:21">
      <c r="B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</row>
    <row r="1845" spans="2:21">
      <c r="B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</row>
    <row r="1846" spans="2:21">
      <c r="B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</row>
    <row r="1847" spans="2:21">
      <c r="B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</row>
    <row r="1848" spans="2:21">
      <c r="B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</row>
    <row r="1849" spans="2:21">
      <c r="B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</row>
    <row r="1850" spans="2:21">
      <c r="B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</row>
    <row r="1851" spans="2:21">
      <c r="B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</row>
    <row r="1852" spans="2:21">
      <c r="B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</row>
    <row r="1853" spans="2:21">
      <c r="B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</row>
    <row r="1854" spans="2:21">
      <c r="B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</row>
    <row r="1855" spans="2:21">
      <c r="B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</row>
    <row r="1856" spans="2:21">
      <c r="B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</row>
    <row r="1857" spans="2:21">
      <c r="B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</row>
    <row r="1858" spans="2:21">
      <c r="B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</row>
    <row r="1859" spans="2:21">
      <c r="B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</row>
    <row r="1860" spans="2:21">
      <c r="B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</row>
    <row r="1861" spans="2:21">
      <c r="B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</row>
    <row r="1862" spans="2:21">
      <c r="B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</row>
    <row r="1863" spans="2:21">
      <c r="B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</row>
    <row r="1864" spans="2:21">
      <c r="B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</row>
    <row r="1865" spans="2:21">
      <c r="B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</row>
    <row r="1866" spans="2:21">
      <c r="B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</row>
    <row r="1867" spans="2:21">
      <c r="B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</row>
    <row r="1868" spans="2:21">
      <c r="B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</row>
    <row r="1869" spans="2:21">
      <c r="B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</row>
    <row r="1870" spans="2:21">
      <c r="B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</row>
    <row r="1871" spans="2:21">
      <c r="B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</row>
    <row r="1872" spans="2:21">
      <c r="B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</row>
    <row r="1873" spans="2:21">
      <c r="B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</row>
    <row r="1874" spans="2:21">
      <c r="B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</row>
    <row r="1875" spans="2:21">
      <c r="B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</row>
    <row r="1876" spans="2:21">
      <c r="B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</row>
    <row r="1877" spans="2:21">
      <c r="B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</row>
    <row r="1878" spans="2:21">
      <c r="B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</row>
    <row r="1879" spans="2:21">
      <c r="B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</row>
    <row r="1880" spans="2:21">
      <c r="B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</row>
    <row r="1881" spans="2:21">
      <c r="B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</row>
    <row r="1882" spans="2:21">
      <c r="B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</row>
    <row r="1883" spans="2:21">
      <c r="B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</row>
    <row r="1884" spans="2:21">
      <c r="B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</row>
    <row r="1885" spans="2:21">
      <c r="B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</row>
    <row r="1886" spans="2:21">
      <c r="B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</row>
    <row r="1887" spans="2:21">
      <c r="B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</row>
    <row r="1888" spans="2:21">
      <c r="B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</row>
    <row r="1889" spans="2:21">
      <c r="B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</row>
    <row r="1890" spans="2:21">
      <c r="B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</row>
    <row r="1891" spans="2:21">
      <c r="B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</row>
    <row r="1892" spans="2:21">
      <c r="B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</row>
    <row r="1893" spans="2:21">
      <c r="B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</row>
    <row r="1894" spans="2:21">
      <c r="B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</row>
    <row r="1895" spans="2:21">
      <c r="B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</row>
    <row r="1896" spans="2:21">
      <c r="B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</row>
    <row r="1897" spans="2:21">
      <c r="B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</row>
    <row r="1898" spans="2:21">
      <c r="B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</row>
    <row r="1899" spans="2:21">
      <c r="B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</row>
    <row r="1900" spans="2:21">
      <c r="B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</row>
    <row r="1901" spans="2:21">
      <c r="B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</row>
    <row r="1902" spans="2:21">
      <c r="B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</row>
    <row r="1903" spans="2:21">
      <c r="B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</row>
    <row r="1904" spans="2:21">
      <c r="B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</row>
    <row r="1905" spans="2:21">
      <c r="B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</row>
    <row r="1906" spans="2:21">
      <c r="B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</row>
    <row r="1907" spans="2:21">
      <c r="B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</row>
    <row r="1908" spans="2:21">
      <c r="B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</row>
    <row r="1909" spans="2:21">
      <c r="B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</row>
    <row r="1910" spans="2:21">
      <c r="B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</row>
    <row r="1911" spans="2:21">
      <c r="B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</row>
    <row r="1912" spans="2:21">
      <c r="B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</row>
    <row r="1913" spans="2:21">
      <c r="B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</row>
    <row r="1914" spans="2:21">
      <c r="B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</row>
    <row r="1915" spans="2:21">
      <c r="B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</row>
    <row r="1916" spans="2:21">
      <c r="B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</row>
    <row r="1917" spans="2:21">
      <c r="B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</row>
    <row r="1918" spans="2:21">
      <c r="B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</row>
    <row r="1919" spans="2:21">
      <c r="B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</row>
    <row r="1920" spans="2:21">
      <c r="B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</row>
    <row r="1921" spans="2:21">
      <c r="B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</row>
    <row r="1922" spans="2:21">
      <c r="B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</row>
    <row r="1923" spans="2:21">
      <c r="B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</row>
    <row r="1924" spans="2:21">
      <c r="B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</row>
    <row r="1925" spans="2:21">
      <c r="B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</row>
    <row r="1926" spans="2:21">
      <c r="B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</row>
    <row r="1927" spans="2:21">
      <c r="B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</row>
    <row r="1928" spans="2:21">
      <c r="B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</row>
    <row r="1929" spans="2:21">
      <c r="B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</row>
    <row r="1930" spans="2:21">
      <c r="B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</row>
    <row r="1931" spans="2:21">
      <c r="B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</row>
    <row r="1932" spans="2:21">
      <c r="B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</row>
    <row r="1933" spans="2:21">
      <c r="B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</row>
    <row r="1934" spans="2:21">
      <c r="B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</row>
    <row r="1935" spans="2:21">
      <c r="B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</row>
    <row r="1936" spans="2:21">
      <c r="B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</row>
    <row r="1937" spans="2:21">
      <c r="B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</row>
    <row r="1938" spans="2:21">
      <c r="B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</row>
    <row r="1939" spans="2:21">
      <c r="B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</row>
    <row r="1940" spans="2:21">
      <c r="B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</row>
    <row r="1941" spans="2:21">
      <c r="B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</row>
    <row r="1942" spans="2:21">
      <c r="B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</row>
    <row r="1943" spans="2:21">
      <c r="B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</row>
    <row r="1944" spans="2:21">
      <c r="B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</row>
    <row r="1945" spans="2:21">
      <c r="B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</row>
    <row r="1946" spans="2:21">
      <c r="B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</row>
    <row r="1947" spans="2:21">
      <c r="B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</row>
    <row r="1948" spans="2:21">
      <c r="B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</row>
    <row r="1949" spans="2:21">
      <c r="B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</row>
    <row r="1950" spans="2:21">
      <c r="B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</row>
    <row r="1951" spans="2:21">
      <c r="B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</row>
    <row r="1952" spans="2:21">
      <c r="B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</row>
    <row r="1953" spans="2:21">
      <c r="B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</row>
    <row r="1954" spans="2:21">
      <c r="B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</row>
    <row r="1955" spans="2:21">
      <c r="B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</row>
    <row r="1956" spans="2:21">
      <c r="B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</row>
    <row r="1957" spans="2:21">
      <c r="B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</row>
    <row r="1958" spans="2:21">
      <c r="B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</row>
    <row r="1959" spans="2:21">
      <c r="B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</row>
    <row r="1960" spans="2:21">
      <c r="B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</row>
    <row r="1961" spans="2:21">
      <c r="B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</row>
    <row r="1962" spans="2:21">
      <c r="B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</row>
    <row r="1963" spans="2:21">
      <c r="B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</row>
    <row r="1964" spans="2:21">
      <c r="B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</row>
    <row r="1965" spans="2:21">
      <c r="B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</row>
    <row r="1966" spans="2:21">
      <c r="B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</row>
    <row r="1967" spans="2:21">
      <c r="B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</row>
    <row r="1968" spans="2:21">
      <c r="B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</row>
    <row r="1969" spans="2:21">
      <c r="B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</row>
    <row r="1970" spans="2:21">
      <c r="B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</row>
    <row r="1971" spans="2:21">
      <c r="B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</row>
    <row r="1972" spans="2:21">
      <c r="B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</row>
    <row r="1973" spans="2:21">
      <c r="B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</row>
    <row r="1974" spans="2:21">
      <c r="B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</row>
    <row r="1975" spans="2:21">
      <c r="B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</row>
    <row r="1976" spans="2:21">
      <c r="B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</row>
    <row r="1977" spans="2:21">
      <c r="B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</row>
    <row r="1978" spans="2:21">
      <c r="B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</row>
    <row r="1979" spans="2:21">
      <c r="B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</row>
    <row r="1980" spans="2:21">
      <c r="B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</row>
    <row r="1981" spans="2:21">
      <c r="B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</row>
    <row r="1982" spans="2:21">
      <c r="B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</row>
    <row r="1983" spans="2:21">
      <c r="B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</row>
    <row r="1984" spans="2:21">
      <c r="B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</row>
    <row r="1985" spans="2:21">
      <c r="B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</row>
    <row r="1986" spans="2:21">
      <c r="B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</row>
    <row r="1987" spans="2:21">
      <c r="B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</row>
    <row r="1988" spans="2:21">
      <c r="B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</row>
    <row r="1989" spans="2:21">
      <c r="B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</row>
    <row r="1990" spans="2:21">
      <c r="B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</row>
    <row r="1991" spans="2:21">
      <c r="B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</row>
    <row r="1992" spans="2:21">
      <c r="B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</row>
    <row r="1993" spans="2:21">
      <c r="B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</row>
    <row r="1994" spans="2:21">
      <c r="B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</row>
    <row r="1995" spans="2:21">
      <c r="B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</row>
    <row r="1996" spans="2:21">
      <c r="B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</row>
    <row r="1997" spans="2:21">
      <c r="B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</row>
  </sheetData>
  <mergeCells count="13">
    <mergeCell ref="N3:U3"/>
    <mergeCell ref="B3:B4"/>
    <mergeCell ref="C3:C4"/>
    <mergeCell ref="E3:E4"/>
    <mergeCell ref="F3:F4"/>
    <mergeCell ref="G3:G4"/>
    <mergeCell ref="H3:H4"/>
    <mergeCell ref="D3:D4"/>
    <mergeCell ref="I3:I4"/>
    <mergeCell ref="J3:J4"/>
    <mergeCell ref="K3:K4"/>
    <mergeCell ref="L3:L4"/>
    <mergeCell ref="M3:M4"/>
  </mergeCells>
  <phoneticPr fontId="1" type="noConversion"/>
  <conditionalFormatting sqref="N5:U45">
    <cfRule type="expression" dxfId="20" priority="1">
      <formula>AND($M5&gt;0, VALUE($M5)=VALUE(N$4))</formula>
    </cfRule>
    <cfRule type="expression" dxfId="19" priority="2">
      <formula>AND($M5&gt;0, VALUE(N$4)&lt;VALUE($M5))</formula>
    </cfRule>
    <cfRule type="expression" dxfId="18" priority="3">
      <formula>AND($M5&gt;0, VALUE($M5)&lt;VALUE(N$4))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2683-B599-4F03-AA67-2C5E59C93EA1}">
  <dimension ref="B1:AE1998"/>
  <sheetViews>
    <sheetView showGridLines="0" zoomScale="70" zoomScaleNormal="70" workbookViewId="0">
      <selection activeCell="C6" sqref="C6"/>
    </sheetView>
  </sheetViews>
  <sheetFormatPr defaultRowHeight="114" outlineLevelCol="1"/>
  <cols>
    <col min="1" max="1" width="2.75" style="1" customWidth="1"/>
    <col min="2" max="2" width="15.875" style="1" customWidth="1"/>
    <col min="3" max="4" width="17" style="64" customWidth="1"/>
    <col min="5" max="12" width="20" style="1" hidden="1" customWidth="1" outlineLevel="1"/>
    <col min="13" max="22" width="10.625" style="1" hidden="1" customWidth="1" outlineLevel="1"/>
    <col min="23" max="23" width="3.5" style="1" hidden="1" customWidth="1" outlineLevel="1"/>
    <col min="24" max="24" width="18.75" style="1" customWidth="1" collapsed="1"/>
    <col min="25" max="31" width="18.75" style="1" customWidth="1"/>
    <col min="32" max="16384" width="9" style="1"/>
  </cols>
  <sheetData>
    <row r="1" spans="2:31" s="71" customFormat="1" ht="30">
      <c r="B1" s="71" t="s">
        <v>283</v>
      </c>
      <c r="C1" s="72" t="s">
        <v>324</v>
      </c>
      <c r="D1" s="72"/>
      <c r="O1" s="71" t="s">
        <v>1022</v>
      </c>
      <c r="P1" s="71" t="s">
        <v>1025</v>
      </c>
    </row>
    <row r="2" spans="2:31" ht="21.75" customHeight="1">
      <c r="C2" s="63"/>
      <c r="D2" s="63"/>
    </row>
    <row r="3" spans="2:31" ht="39">
      <c r="B3" s="210" t="s">
        <v>4</v>
      </c>
      <c r="C3" s="210" t="s">
        <v>285</v>
      </c>
      <c r="D3" s="209" t="s">
        <v>319</v>
      </c>
      <c r="E3" s="210" t="s">
        <v>8</v>
      </c>
      <c r="F3" s="210" t="s">
        <v>484</v>
      </c>
      <c r="G3" s="210" t="s">
        <v>1005</v>
      </c>
      <c r="H3" s="210" t="s">
        <v>1028</v>
      </c>
      <c r="I3" s="210" t="s">
        <v>1029</v>
      </c>
      <c r="J3" s="210" t="s">
        <v>283</v>
      </c>
      <c r="K3" s="210" t="s">
        <v>1021</v>
      </c>
      <c r="L3" s="209" t="s">
        <v>1024</v>
      </c>
      <c r="M3" s="210" t="s">
        <v>1014</v>
      </c>
      <c r="N3" s="209" t="s">
        <v>1015</v>
      </c>
      <c r="O3" s="210" t="s">
        <v>34</v>
      </c>
      <c r="P3" s="210"/>
      <c r="Q3" s="210"/>
      <c r="R3" s="210"/>
      <c r="S3" s="210"/>
      <c r="T3" s="210"/>
      <c r="U3" s="210"/>
      <c r="V3" s="210"/>
      <c r="X3" s="210" t="s">
        <v>34</v>
      </c>
      <c r="Y3" s="210"/>
      <c r="Z3" s="210"/>
      <c r="AA3" s="210"/>
      <c r="AB3" s="210"/>
      <c r="AC3" s="210"/>
      <c r="AD3" s="210"/>
      <c r="AE3" s="210"/>
    </row>
    <row r="4" spans="2:31" s="2" customFormat="1" ht="30"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09"/>
      <c r="O4" s="65">
        <v>1</v>
      </c>
      <c r="P4" s="65">
        <v>2</v>
      </c>
      <c r="Q4" s="65">
        <v>3</v>
      </c>
      <c r="R4" s="65">
        <v>4</v>
      </c>
      <c r="S4" s="65">
        <v>5</v>
      </c>
      <c r="T4" s="65">
        <v>6</v>
      </c>
      <c r="U4" s="65">
        <v>7</v>
      </c>
      <c r="V4" s="65">
        <v>8</v>
      </c>
      <c r="X4" s="65">
        <v>1</v>
      </c>
      <c r="Y4" s="65">
        <v>2</v>
      </c>
      <c r="Z4" s="65">
        <v>3</v>
      </c>
      <c r="AA4" s="65">
        <v>4</v>
      </c>
      <c r="AB4" s="65">
        <v>5</v>
      </c>
      <c r="AC4" s="65">
        <v>6</v>
      </c>
      <c r="AD4" s="65">
        <v>7</v>
      </c>
      <c r="AE4" s="65">
        <v>8</v>
      </c>
    </row>
    <row r="5" spans="2:31" ht="77.25">
      <c r="B5" s="201" t="s">
        <v>120</v>
      </c>
      <c r="C5" s="66"/>
      <c r="D5" s="66" t="str">
        <f xml:space="preserve"> IF(LEFT($K5)="Ø",SUBSTITUTE($K5, "Ø", ""), $K5)</f>
        <v/>
      </c>
      <c r="E5" s="200" t="str">
        <f xml:space="preserve"> IF($C5="", "",  IF(OR($G5=4,$G5=8), _xlfn.CONCAT(LEFT($C5),"（促）"), _xlfn.CONCAT(LEFT($C5),"（舒）")))</f>
        <v/>
      </c>
      <c r="F5" s="200" t="str">
        <f xml:space="preserve"> IF($C5="", "", _xlfn.XLOOKUP($E5, 十五音韻母表[十五音],十五音韻母表[方音符號]) )</f>
        <v/>
      </c>
      <c r="G5" s="200" t="str">
        <f xml:space="preserve"> IF($C5="", "", _xlfn.XLOOKUP(MID(C5,2,1), 音調表[八音調號], 音調表[台羅調號]) )</f>
        <v/>
      </c>
      <c r="H5" s="200" t="str">
        <f xml:space="preserve"> IF($C5="", "", _xlfn.XLOOKUP($G5, 音調表[台羅調號], 音調表[方音符號聲調符號]) )</f>
        <v/>
      </c>
      <c r="I5" s="200" t="str">
        <f xml:space="preserve"> IF($C5="", "", _xlfn.XLOOKUP(MID($C5,2,1), 音調表[八音調號], 音調表[方音符號聲調按鍵]) )</f>
        <v/>
      </c>
      <c r="J5" s="200" t="str">
        <f xml:space="preserve"> IFERROR( _xlfn.XLOOKUP(RIGHT($C5), 十五音聲母表[十八音],十五音聲母表[方音符號]), "" )</f>
        <v/>
      </c>
      <c r="K5" s="200" t="str">
        <f xml:space="preserve"> IF($C5="","", _xlfn.CONCAT($J5, $F5, IF(OR($H5="一", $H5="四"), "", $H5)))</f>
        <v/>
      </c>
      <c r="L5" s="69" t="str">
        <f t="shared" ref="L5:L46" si="0" xml:space="preserve"> IF($C5="","",IF($J5=零聲母,_xlfn.CONCAT(F5,I5,"="),_xlfn.CONCAT(F5,I5,J5)))</f>
        <v/>
      </c>
      <c r="M5" s="70" t="str">
        <f xml:space="preserve"> IF($C5="", "", LEN($K5))</f>
        <v/>
      </c>
      <c r="N5" s="70" t="str">
        <f xml:space="preserve"> IF($C5="", "", LEN($F5)+1)</f>
        <v/>
      </c>
      <c r="O5" s="199" t="str">
        <f t="shared" ref="O5:V14" si="1" xml:space="preserve"> IF($N5="","", IF(MID($L5,O$4,1)="Ø", 零聲母, MID($L5,O$4,1)))</f>
        <v/>
      </c>
      <c r="P5" s="199" t="str">
        <f t="shared" si="1"/>
        <v/>
      </c>
      <c r="Q5" s="199" t="str">
        <f t="shared" si="1"/>
        <v/>
      </c>
      <c r="R5" s="199" t="str">
        <f t="shared" si="1"/>
        <v/>
      </c>
      <c r="S5" s="199" t="str">
        <f t="shared" si="1"/>
        <v/>
      </c>
      <c r="T5" s="199" t="str">
        <f t="shared" si="1"/>
        <v/>
      </c>
      <c r="U5" s="199" t="str">
        <f t="shared" si="1"/>
        <v/>
      </c>
      <c r="V5" s="199" t="str">
        <f t="shared" si="1"/>
        <v/>
      </c>
      <c r="X5" s="202" t="str" cm="1">
        <f t="array" ref="X5" xml:space="preserve"> IF(O5="","", INDEX(按鍵位置表[方音符號標籤], MATCH(TRUE, EXACT(O5, 按鍵位置表[方音按鍵]), 0)))</f>
        <v/>
      </c>
      <c r="Y5" s="202" t="str" cm="1">
        <f t="array" ref="Y5" xml:space="preserve"> IF(P5="","", INDEX(按鍵位置表[方音符號標籤], MATCH(TRUE, EXACT(P5, 按鍵位置表[方音按鍵]), 0)))</f>
        <v/>
      </c>
      <c r="Z5" s="202" t="str" cm="1">
        <f t="array" ref="Z5" xml:space="preserve"> IF(Q5="","", INDEX(按鍵位置表[方音符號標籤], MATCH(TRUE, EXACT(Q5, 按鍵位置表[方音按鍵]), 0)))</f>
        <v/>
      </c>
      <c r="AA5" s="202" t="str" cm="1">
        <f t="array" ref="AA5" xml:space="preserve"> IF(R5="","", INDEX(按鍵位置表[方音符號標籤], MATCH(TRUE, EXACT(R5, 按鍵位置表[方音按鍵]), 0)))</f>
        <v/>
      </c>
      <c r="AB5" s="202" t="str" cm="1">
        <f t="array" ref="AB5" xml:space="preserve"> IF(S5="","", INDEX(按鍵位置表[方音符號標籤], MATCH(TRUE, EXACT(S5, 按鍵位置表[方音按鍵]), 0)))</f>
        <v/>
      </c>
      <c r="AC5" s="202" t="str" cm="1">
        <f t="array" ref="AC5" xml:space="preserve"> IF(T5="","", INDEX(按鍵位置表[方音符號標籤], MATCH(TRUE, EXACT(T5, 按鍵位置表[方音按鍵]), 0)))</f>
        <v/>
      </c>
      <c r="AD5" s="202" t="str" cm="1">
        <f t="array" ref="AD5" xml:space="preserve"> IF(U5="","", INDEX(按鍵位置表[方音符號標籤], MATCH(TRUE, EXACT(U5, 按鍵位置表[方音按鍵]), 0)))</f>
        <v/>
      </c>
      <c r="AE5" s="202" t="str" cm="1">
        <f t="array" ref="AE5" xml:space="preserve"> IF(V5="","", INDEX(按鍵位置表[方音符號標籤], MATCH(TRUE, EXACT(V5, 按鍵位置表[方音按鍵]), 0)))</f>
        <v/>
      </c>
    </row>
    <row r="6" spans="2:31" ht="77.25">
      <c r="B6" s="201" t="s">
        <v>1033</v>
      </c>
      <c r="C6" s="67" t="s">
        <v>286</v>
      </c>
      <c r="D6" s="66" t="str">
        <f t="shared" ref="D6:D46" si="2" xml:space="preserve"> IF(LEFT($K6)="Ø",SUBSTITUTE($K6, "Ø", ""), $K6)</f>
        <v>ㄌㄧㄤˊ</v>
      </c>
      <c r="E6" s="200" t="str">
        <f t="shared" ref="E6:E46" si="3" xml:space="preserve"> IF($C6="", "",  IF(OR($G6=4,$G6=8), _xlfn.CONCAT(LEFT($C6),"（促）"), _xlfn.CONCAT(LEFT($C6),"（舒）")))</f>
        <v>姜（舒）</v>
      </c>
      <c r="F6" s="200" t="str">
        <f xml:space="preserve"> IF($C6="", "", _xlfn.XLOOKUP($E6, 十五音韻母表[十五音],十五音韻母表[方音符號]) )</f>
        <v>ㄧㄤ</v>
      </c>
      <c r="G6" s="200">
        <f xml:space="preserve"> IF($C6="", "", _xlfn.XLOOKUP(MID(C6,2,1), 音調表[八音調號], 音調表[台羅調號]) )</f>
        <v>5</v>
      </c>
      <c r="H6" s="200" t="str">
        <f xml:space="preserve"> IF($C6="", "", _xlfn.XLOOKUP($G6, 音調表[台羅調號], 音調表[方音符號聲調符號]) )</f>
        <v>ˊ</v>
      </c>
      <c r="I6" s="200">
        <f xml:space="preserve"> IF($C6="", "", _xlfn.XLOOKUP(MID($C6,2,1), 音調表[八音調號], 音調表[方音符號聲調按鍵]) )</f>
        <v>6</v>
      </c>
      <c r="J6" s="200" t="str">
        <f xml:space="preserve"> IFERROR( _xlfn.XLOOKUP(RIGHT($C6), 十五音聲母表[十八音],十五音聲母表[方音符號]), "" )</f>
        <v>ㄌ</v>
      </c>
      <c r="K6" s="200" t="str">
        <f t="shared" ref="K6:K46" si="4" xml:space="preserve"> IF($C6="","", _xlfn.CONCAT($J6, $F6, IF(OR($H6="一", $H6="四"), "", $H6)))</f>
        <v>ㄌㄧㄤˊ</v>
      </c>
      <c r="L6" s="69" t="str">
        <f t="shared" si="0"/>
        <v>ㄧㄤ6ㄌ</v>
      </c>
      <c r="M6" s="70">
        <f t="shared" ref="M6:M46" si="5" xml:space="preserve"> IF($C6="", "", LEN($K6))</f>
        <v>4</v>
      </c>
      <c r="N6" s="70">
        <f t="shared" ref="N6:N46" si="6" xml:space="preserve"> IF($C6="", "", LEN($F6)+1)</f>
        <v>3</v>
      </c>
      <c r="O6" s="199" t="str">
        <f t="shared" si="1"/>
        <v>ㄧ</v>
      </c>
      <c r="P6" s="199" t="str">
        <f t="shared" si="1"/>
        <v>ㄤ</v>
      </c>
      <c r="Q6" s="199" t="str">
        <f t="shared" si="1"/>
        <v>6</v>
      </c>
      <c r="R6" s="199" t="str">
        <f t="shared" si="1"/>
        <v>ㄌ</v>
      </c>
      <c r="S6" s="199" t="str">
        <f t="shared" si="1"/>
        <v/>
      </c>
      <c r="T6" s="199" t="str">
        <f t="shared" si="1"/>
        <v/>
      </c>
      <c r="U6" s="199" t="str">
        <f t="shared" si="1"/>
        <v/>
      </c>
      <c r="V6" s="199" t="str">
        <f t="shared" si="1"/>
        <v/>
      </c>
      <c r="X6" s="202" t="str" cm="1">
        <f t="array" ref="X6" xml:space="preserve"> IF(O6="","", INDEX(按鍵位置表[方音符號標籤], MATCH(TRUE, EXACT(O6, 按鍵位置表[方音按鍵]), 0)))</f>
        <v>u [ㄧ]</v>
      </c>
      <c r="Y6" s="202" t="str" cm="1">
        <f t="array" ref="Y6" xml:space="preserve"> IF(P6="","", INDEX(按鍵位置表[方音符號標籤], MATCH(TRUE, EXACT(P6, 按鍵位置表[方音按鍵]), 0)))</f>
        <v>; [ㄤ]</v>
      </c>
      <c r="Z6" s="202" t="str" cm="1">
        <f t="array" ref="Z6" xml:space="preserve"> IF(Q6="","", INDEX(按鍵位置表[方音符號標籤], MATCH(TRUE, EXACT(Q6, 按鍵位置表[方音按鍵]), 0)))</f>
        <v>6 [ˊ]</v>
      </c>
      <c r="AA6" s="202" t="str" cm="1">
        <f t="array" ref="AA6" xml:space="preserve"> IF(R6="","", INDEX(按鍵位置表[方音符號標籤], MATCH(TRUE, EXACT(R6, 按鍵位置表[方音按鍵]), 0)))</f>
        <v>x [ㄌ]</v>
      </c>
      <c r="AB6" s="202" t="str" cm="1">
        <f t="array" ref="AB6" xml:space="preserve"> IF(S6="","", INDEX(按鍵位置表[方音符號標籤], MATCH(TRUE, EXACT(S6, 按鍵位置表[方音按鍵]), 0)))</f>
        <v/>
      </c>
      <c r="AC6" s="202" t="str" cm="1">
        <f t="array" ref="AC6" xml:space="preserve"> IF(T6="","", INDEX(按鍵位置表[方音符號標籤], MATCH(TRUE, EXACT(T6, 按鍵位置表[方音按鍵]), 0)))</f>
        <v/>
      </c>
      <c r="AD6" s="202" t="str" cm="1">
        <f t="array" ref="AD6" xml:space="preserve"> IF(U6="","", INDEX(按鍵位置表[方音符號標籤], MATCH(TRUE, EXACT(U6, 按鍵位置表[方音按鍵]), 0)))</f>
        <v/>
      </c>
      <c r="AE6" s="202" t="str" cm="1">
        <f t="array" ref="AE6" xml:space="preserve"> IF(V6="","", INDEX(按鍵位置表[方音符號標籤], MATCH(TRUE, EXACT(V6, 按鍵位置表[方音按鍵]), 0)))</f>
        <v/>
      </c>
    </row>
    <row r="7" spans="2:31" ht="77.25">
      <c r="B7" s="201" t="s">
        <v>1</v>
      </c>
      <c r="C7" s="68" t="s">
        <v>287</v>
      </c>
      <c r="D7" s="66" t="str">
        <f t="shared" si="2"/>
        <v>ㄗㄧㄨ</v>
      </c>
      <c r="E7" s="200" t="str">
        <f t="shared" si="3"/>
        <v>丩（舒）</v>
      </c>
      <c r="F7" s="200" t="str">
        <f xml:space="preserve"> IF($C7="", "", _xlfn.XLOOKUP($E7, 十五音韻母表[十五音],十五音韻母表[方音符號]) )</f>
        <v>ㄧㄨ</v>
      </c>
      <c r="G7" s="200">
        <f xml:space="preserve"> IF($C7="", "", _xlfn.XLOOKUP(MID(C7,2,1), 音調表[八音調號], 音調表[台羅調號]) )</f>
        <v>1</v>
      </c>
      <c r="H7" s="200" t="str">
        <f xml:space="preserve"> IF($C7="", "", _xlfn.XLOOKUP($G7, 音調表[台羅調號], 音調表[方音符號聲調符號]) )</f>
        <v>一</v>
      </c>
      <c r="I7" s="200" t="str">
        <f xml:space="preserve"> IF($C7="", "", _xlfn.XLOOKUP(MID($C7,2,1), 音調表[八音調號], 音調表[方音符號聲調按鍵]) )</f>
        <v>"</v>
      </c>
      <c r="J7" s="200" t="str">
        <f xml:space="preserve"> IFERROR( _xlfn.XLOOKUP(RIGHT($C7), 十五音聲母表[十八音],十五音聲母表[方音符號]), "" )</f>
        <v>ㄗ</v>
      </c>
      <c r="K7" s="200" t="str">
        <f t="shared" si="4"/>
        <v>ㄗㄧㄨ</v>
      </c>
      <c r="L7" s="69" t="str">
        <f t="shared" si="0"/>
        <v>ㄧㄨ"ㄗ</v>
      </c>
      <c r="M7" s="70">
        <f t="shared" si="5"/>
        <v>3</v>
      </c>
      <c r="N7" s="70">
        <f t="shared" si="6"/>
        <v>3</v>
      </c>
      <c r="O7" s="199" t="str">
        <f t="shared" si="1"/>
        <v>ㄧ</v>
      </c>
      <c r="P7" s="199" t="str">
        <f t="shared" si="1"/>
        <v>ㄨ</v>
      </c>
      <c r="Q7" s="199" t="str">
        <f t="shared" si="1"/>
        <v>"</v>
      </c>
      <c r="R7" s="199" t="str">
        <f t="shared" si="1"/>
        <v>ㄗ</v>
      </c>
      <c r="S7" s="199" t="str">
        <f t="shared" si="1"/>
        <v/>
      </c>
      <c r="T7" s="199" t="str">
        <f t="shared" si="1"/>
        <v/>
      </c>
      <c r="U7" s="199" t="str">
        <f t="shared" si="1"/>
        <v/>
      </c>
      <c r="V7" s="199" t="str">
        <f t="shared" si="1"/>
        <v/>
      </c>
      <c r="X7" s="202" t="str" cm="1">
        <f t="array" ref="X7" xml:space="preserve"> IF(O7="","", INDEX(按鍵位置表[方音符號標籤], MATCH(TRUE, EXACT(O7, 按鍵位置表[方音按鍵]), 0)))</f>
        <v>u [ㄧ]</v>
      </c>
      <c r="Y7" s="202" t="str" cm="1">
        <f t="array" ref="Y7" xml:space="preserve"> IF(P7="","", INDEX(按鍵位置表[方音符號標籤], MATCH(TRUE, EXACT(P7, 按鍵位置表[方音按鍵]), 0)))</f>
        <v>j [ㄨ]</v>
      </c>
      <c r="Z7" s="202" t="str" cm="1">
        <f t="array" ref="Z7" xml:space="preserve"> IF(Q7="","", INDEX(按鍵位置表[方音符號標籤], MATCH(TRUE, EXACT(Q7, 按鍵位置表[方音按鍵]), 0)))</f>
        <v>" ["]</v>
      </c>
      <c r="AA7" s="202" t="str" cm="1">
        <f t="array" ref="AA7" xml:space="preserve"> IF(R7="","", INDEX(按鍵位置表[方音符號標籤], MATCH(TRUE, EXACT(R7, 按鍵位置表[方音按鍵]), 0)))</f>
        <v>y [ㄗ]</v>
      </c>
      <c r="AB7" s="202" t="str" cm="1">
        <f t="array" ref="AB7" xml:space="preserve"> IF(S7="","", INDEX(按鍵位置表[方音符號標籤], MATCH(TRUE, EXACT(S7, 按鍵位置表[方音按鍵]), 0)))</f>
        <v/>
      </c>
      <c r="AC7" s="202" t="str" cm="1">
        <f t="array" ref="AC7" xml:space="preserve"> IF(T7="","", INDEX(按鍵位置表[方音符號標籤], MATCH(TRUE, EXACT(T7, 按鍵位置表[方音按鍵]), 0)))</f>
        <v/>
      </c>
      <c r="AD7" s="202" t="str" cm="1">
        <f t="array" ref="AD7" xml:space="preserve"> IF(U7="","", INDEX(按鍵位置表[方音符號標籤], MATCH(TRUE, EXACT(U7, 按鍵位置表[方音按鍵]), 0)))</f>
        <v/>
      </c>
      <c r="AE7" s="202" t="str" cm="1">
        <f t="array" ref="AE7" xml:space="preserve"> IF(V7="","", INDEX(按鍵位置表[方音符號標籤], MATCH(TRUE, EXACT(V7, 按鍵位置表[方音按鍵]), 0)))</f>
        <v/>
      </c>
    </row>
    <row r="8" spans="2:31" ht="77.25">
      <c r="B8" s="201" t="s">
        <v>2</v>
      </c>
      <c r="C8" s="68" t="s">
        <v>288</v>
      </c>
      <c r="D8" s="66" t="str">
        <f t="shared" si="2"/>
        <v>ㄙㄨˊ</v>
      </c>
      <c r="E8" s="200" t="str">
        <f t="shared" si="3"/>
        <v>艍（舒）</v>
      </c>
      <c r="F8" s="200" t="str">
        <f xml:space="preserve"> IF($C8="", "", _xlfn.XLOOKUP($E8, 十五音韻母表[十五音],十五音韻母表[方音符號]) )</f>
        <v>ㄨ</v>
      </c>
      <c r="G8" s="200">
        <f xml:space="preserve"> IF($C8="", "", _xlfn.XLOOKUP(MID(C8,2,1), 音調表[八音調號], 音調表[台羅調號]) )</f>
        <v>5</v>
      </c>
      <c r="H8" s="200" t="str">
        <f xml:space="preserve"> IF($C8="", "", _xlfn.XLOOKUP($G8, 音調表[台羅調號], 音調表[方音符號聲調符號]) )</f>
        <v>ˊ</v>
      </c>
      <c r="I8" s="200">
        <f xml:space="preserve"> IF($C8="", "", _xlfn.XLOOKUP(MID($C8,2,1), 音調表[八音調號], 音調表[方音符號聲調按鍵]) )</f>
        <v>6</v>
      </c>
      <c r="J8" s="200" t="str">
        <f xml:space="preserve"> IFERROR( _xlfn.XLOOKUP(RIGHT($C8), 十五音聲母表[十八音],十五音聲母表[方音符號]), "" )</f>
        <v>ㄙ</v>
      </c>
      <c r="K8" s="200" t="str">
        <f t="shared" si="4"/>
        <v>ㄙㄨˊ</v>
      </c>
      <c r="L8" s="69" t="str">
        <f t="shared" si="0"/>
        <v>ㄨ6ㄙ</v>
      </c>
      <c r="M8" s="70">
        <f t="shared" si="5"/>
        <v>3</v>
      </c>
      <c r="N8" s="70">
        <f t="shared" si="6"/>
        <v>2</v>
      </c>
      <c r="O8" s="199" t="str">
        <f t="shared" si="1"/>
        <v>ㄨ</v>
      </c>
      <c r="P8" s="199" t="str">
        <f t="shared" si="1"/>
        <v>6</v>
      </c>
      <c r="Q8" s="199" t="str">
        <f t="shared" si="1"/>
        <v>ㄙ</v>
      </c>
      <c r="R8" s="199" t="str">
        <f t="shared" si="1"/>
        <v/>
      </c>
      <c r="S8" s="199" t="str">
        <f t="shared" si="1"/>
        <v/>
      </c>
      <c r="T8" s="199" t="str">
        <f t="shared" si="1"/>
        <v/>
      </c>
      <c r="U8" s="199" t="str">
        <f t="shared" si="1"/>
        <v/>
      </c>
      <c r="V8" s="199" t="str">
        <f t="shared" si="1"/>
        <v/>
      </c>
      <c r="X8" s="202" t="str" cm="1">
        <f t="array" ref="X8" xml:space="preserve"> IF(O8="","", INDEX(按鍵位置表[方音符號標籤], MATCH(TRUE, EXACT(O8, 按鍵位置表[方音按鍵]), 0)))</f>
        <v>j [ㄨ]</v>
      </c>
      <c r="Y8" s="202" t="str" cm="1">
        <f t="array" ref="Y8" xml:space="preserve"> IF(P8="","", INDEX(按鍵位置表[方音符號標籤], MATCH(TRUE, EXACT(P8, 按鍵位置表[方音按鍵]), 0)))</f>
        <v>6 [ˊ]</v>
      </c>
      <c r="Z8" s="202" t="str" cm="1">
        <f t="array" ref="Z8" xml:space="preserve"> IF(Q8="","", INDEX(按鍵位置表[方音符號標籤], MATCH(TRUE, EXACT(Q8, 按鍵位置表[方音按鍵]), 0)))</f>
        <v>n [ㄙ]</v>
      </c>
      <c r="AA8" s="202" t="str" cm="1">
        <f t="array" ref="AA8" xml:space="preserve"> IF(R8="","", INDEX(按鍵位置表[方音符號標籤], MATCH(TRUE, EXACT(R8, 按鍵位置表[方音按鍵]), 0)))</f>
        <v/>
      </c>
      <c r="AB8" s="202" t="str" cm="1">
        <f t="array" ref="AB8" xml:space="preserve"> IF(S8="","", INDEX(按鍵位置表[方音符號標籤], MATCH(TRUE, EXACT(S8, 按鍵位置表[方音按鍵]), 0)))</f>
        <v/>
      </c>
      <c r="AC8" s="202" t="str" cm="1">
        <f t="array" ref="AC8" xml:space="preserve"> IF(T8="","", INDEX(按鍵位置表[方音符號標籤], MATCH(TRUE, EXACT(T8, 按鍵位置表[方音按鍵]), 0)))</f>
        <v/>
      </c>
      <c r="AD8" s="202" t="str" cm="1">
        <f t="array" ref="AD8" xml:space="preserve"> IF(U8="","", INDEX(按鍵位置表[方音符號標籤], MATCH(TRUE, EXACT(U8, 按鍵位置表[方音按鍵]), 0)))</f>
        <v/>
      </c>
      <c r="AE8" s="202" t="str" cm="1">
        <f t="array" ref="AE8" xml:space="preserve"> IF(V8="","", INDEX(按鍵位置表[方音符號標籤], MATCH(TRUE, EXACT(V8, 按鍵位置表[方音按鍵]), 0)))</f>
        <v/>
      </c>
    </row>
    <row r="9" spans="2:31" ht="77.25">
      <c r="B9" s="201" t="s">
        <v>122</v>
      </c>
      <c r="C9" s="67"/>
      <c r="D9" s="66" t="str">
        <f t="shared" si="2"/>
        <v/>
      </c>
      <c r="E9" s="200" t="str">
        <f t="shared" si="3"/>
        <v/>
      </c>
      <c r="F9" s="200" t="str">
        <f xml:space="preserve"> IF($C9="", "", _xlfn.XLOOKUP($E9, 十五音韻母表[十五音],十五音韻母表[方音符號]) )</f>
        <v/>
      </c>
      <c r="G9" s="200" t="str">
        <f xml:space="preserve"> IF($C9="", "", _xlfn.XLOOKUP(MID(C9,2,1), 音調表[八音調號], 音調表[台羅調號]) )</f>
        <v/>
      </c>
      <c r="H9" s="200" t="str">
        <f xml:space="preserve"> IF($C9="", "", _xlfn.XLOOKUP($G9, 音調表[台羅調號], 音調表[方音符號聲調符號]) )</f>
        <v/>
      </c>
      <c r="I9" s="200" t="str">
        <f xml:space="preserve"> IF($C9="", "", _xlfn.XLOOKUP(MID($C9,2,1), 音調表[八音調號], 音調表[方音符號聲調按鍵]) )</f>
        <v/>
      </c>
      <c r="J9" s="200" t="str">
        <f xml:space="preserve"> IFERROR( _xlfn.XLOOKUP(RIGHT($C9), 十五音聲母表[十八音],十五音聲母表[方音符號]), "" )</f>
        <v/>
      </c>
      <c r="K9" s="200" t="str">
        <f t="shared" si="4"/>
        <v/>
      </c>
      <c r="L9" s="69" t="str">
        <f t="shared" si="0"/>
        <v/>
      </c>
      <c r="M9" s="70" t="str">
        <f t="shared" si="5"/>
        <v/>
      </c>
      <c r="N9" s="70" t="str">
        <f t="shared" si="6"/>
        <v/>
      </c>
      <c r="O9" s="199" t="str">
        <f t="shared" si="1"/>
        <v/>
      </c>
      <c r="P9" s="199" t="str">
        <f t="shared" si="1"/>
        <v/>
      </c>
      <c r="Q9" s="199" t="str">
        <f t="shared" si="1"/>
        <v/>
      </c>
      <c r="R9" s="199" t="str">
        <f t="shared" si="1"/>
        <v/>
      </c>
      <c r="S9" s="199" t="str">
        <f t="shared" si="1"/>
        <v/>
      </c>
      <c r="T9" s="199" t="str">
        <f t="shared" si="1"/>
        <v/>
      </c>
      <c r="U9" s="199" t="str">
        <f t="shared" si="1"/>
        <v/>
      </c>
      <c r="V9" s="199" t="str">
        <f t="shared" si="1"/>
        <v/>
      </c>
      <c r="X9" s="202" t="str" cm="1">
        <f t="array" ref="X9" xml:space="preserve"> IF(O9="","", INDEX(按鍵位置表[方音符號標籤], MATCH(TRUE, EXACT(O9, 按鍵位置表[方音按鍵]), 0)))</f>
        <v/>
      </c>
      <c r="Y9" s="202" t="str" cm="1">
        <f t="array" ref="Y9" xml:space="preserve"> IF(P9="","", INDEX(按鍵位置表[方音符號標籤], MATCH(TRUE, EXACT(P9, 按鍵位置表[方音按鍵]), 0)))</f>
        <v/>
      </c>
      <c r="Z9" s="202" t="str" cm="1">
        <f t="array" ref="Z9" xml:space="preserve"> IF(Q9="","", INDEX(按鍵位置表[方音符號標籤], MATCH(TRUE, EXACT(Q9, 按鍵位置表[方音按鍵]), 0)))</f>
        <v/>
      </c>
      <c r="AA9" s="202" t="str" cm="1">
        <f t="array" ref="AA9" xml:space="preserve"> IF(R9="","", INDEX(按鍵位置表[方音符號標籤], MATCH(TRUE, EXACT(R9, 按鍵位置表[方音按鍵]), 0)))</f>
        <v/>
      </c>
      <c r="AB9" s="202" t="str" cm="1">
        <f t="array" ref="AB9" xml:space="preserve"> IF(S9="","", INDEX(按鍵位置表[方音符號標籤], MATCH(TRUE, EXACT(S9, 按鍵位置表[方音按鍵]), 0)))</f>
        <v/>
      </c>
      <c r="AC9" s="202" t="str" cm="1">
        <f t="array" ref="AC9" xml:space="preserve"> IF(T9="","", INDEX(按鍵位置表[方音符號標籤], MATCH(TRUE, EXACT(T9, 按鍵位置表[方音按鍵]), 0)))</f>
        <v/>
      </c>
      <c r="AD9" s="202" t="str" cm="1">
        <f t="array" ref="AD9" xml:space="preserve"> IF(U9="","", INDEX(按鍵位置表[方音符號標籤], MATCH(TRUE, EXACT(U9, 按鍵位置表[方音按鍵]), 0)))</f>
        <v/>
      </c>
      <c r="AE9" s="202" t="str" cm="1">
        <f t="array" ref="AE9" xml:space="preserve"> IF(V9="","", INDEX(按鍵位置表[方音符號標籤], MATCH(TRUE, EXACT(V9, 按鍵位置表[方音按鍵]), 0)))</f>
        <v/>
      </c>
    </row>
    <row r="10" spans="2:31" ht="77.25">
      <c r="B10" s="201" t="s">
        <v>123</v>
      </c>
      <c r="C10" s="67" t="s">
        <v>289</v>
      </c>
      <c r="D10" s="66" t="str">
        <f t="shared" si="2"/>
        <v>ㆲˊ</v>
      </c>
      <c r="E10" s="200" t="str">
        <f t="shared" si="3"/>
        <v>公（舒）</v>
      </c>
      <c r="F10" s="200" t="str">
        <f xml:space="preserve"> IF($C10="", "", _xlfn.XLOOKUP($E10, 十五音韻母表[十五音],十五音韻母表[方音符號]) )</f>
        <v>ㆲ</v>
      </c>
      <c r="G10" s="200">
        <f xml:space="preserve"> IF($C10="", "", _xlfn.XLOOKUP(MID(C10,2,1), 音調表[八音調號], 音調表[台羅調號]) )</f>
        <v>5</v>
      </c>
      <c r="H10" s="200" t="str">
        <f xml:space="preserve"> IF($C10="", "", _xlfn.XLOOKUP($G10, 音調表[台羅調號], 音調表[方音符號聲調符號]) )</f>
        <v>ˊ</v>
      </c>
      <c r="I10" s="200">
        <f xml:space="preserve"> IF($C10="", "", _xlfn.XLOOKUP(MID($C10,2,1), 音調表[八音調號], 音調表[方音符號聲調按鍵]) )</f>
        <v>6</v>
      </c>
      <c r="J10" s="200" t="str">
        <f xml:space="preserve"> IFERROR( _xlfn.XLOOKUP(RIGHT($C10), 十五音聲母表[十八音],十五音聲母表[方音符號]), "" )</f>
        <v>Ø</v>
      </c>
      <c r="K10" s="200" t="str">
        <f t="shared" si="4"/>
        <v>Øㆲˊ</v>
      </c>
      <c r="L10" s="69" t="str">
        <f t="shared" si="0"/>
        <v>ㆲ6=</v>
      </c>
      <c r="M10" s="70">
        <f t="shared" si="5"/>
        <v>3</v>
      </c>
      <c r="N10" s="70">
        <f t="shared" si="6"/>
        <v>2</v>
      </c>
      <c r="O10" s="199" t="str">
        <f t="shared" si="1"/>
        <v>ㆲ</v>
      </c>
      <c r="P10" s="199" t="str">
        <f t="shared" si="1"/>
        <v>6</v>
      </c>
      <c r="Q10" s="199" t="str">
        <f t="shared" si="1"/>
        <v>=</v>
      </c>
      <c r="R10" s="199" t="str">
        <f t="shared" si="1"/>
        <v/>
      </c>
      <c r="S10" s="199" t="str">
        <f t="shared" si="1"/>
        <v/>
      </c>
      <c r="T10" s="199" t="str">
        <f t="shared" si="1"/>
        <v/>
      </c>
      <c r="U10" s="199" t="str">
        <f t="shared" si="1"/>
        <v/>
      </c>
      <c r="V10" s="199" t="str">
        <f t="shared" si="1"/>
        <v/>
      </c>
      <c r="X10" s="202" t="str" cm="1">
        <f t="array" ref="X10" xml:space="preserve"> IF(O10="","", INDEX(按鍵位置表[方音符號標籤], MATCH(TRUE, EXACT(O10, 按鍵位置表[方音按鍵]), 0)))</f>
        <v>o [ㆲ]</v>
      </c>
      <c r="Y10" s="202" t="str" cm="1">
        <f t="array" ref="Y10" xml:space="preserve"> IF(P10="","", INDEX(按鍵位置表[方音符號標籤], MATCH(TRUE, EXACT(P10, 按鍵位置表[方音按鍵]), 0)))</f>
        <v>6 [ˊ]</v>
      </c>
      <c r="Z10" s="202" t="str" cm="1">
        <f t="array" ref="Z10" xml:space="preserve"> IF(Q10="","", INDEX(按鍵位置表[方音符號標籤], MATCH(TRUE, EXACT(Q10, 按鍵位置表[方音按鍵]), 0)))</f>
        <v>= [Ø]</v>
      </c>
      <c r="AA10" s="202" t="str" cm="1">
        <f t="array" ref="AA10" xml:space="preserve"> IF(R10="","", INDEX(按鍵位置表[方音符號標籤], MATCH(TRUE, EXACT(R10, 按鍵位置表[方音按鍵]), 0)))</f>
        <v/>
      </c>
      <c r="AB10" s="202" t="str" cm="1">
        <f t="array" ref="AB10" xml:space="preserve"> IF(S10="","", INDEX(按鍵位置表[方音符號標籤], MATCH(TRUE, EXACT(S10, 按鍵位置表[方音按鍵]), 0)))</f>
        <v/>
      </c>
      <c r="AC10" s="202" t="str" cm="1">
        <f t="array" ref="AC10" xml:space="preserve"> IF(T10="","", INDEX(按鍵位置表[方音符號標籤], MATCH(TRUE, EXACT(T10, 按鍵位置表[方音按鍵]), 0)))</f>
        <v/>
      </c>
      <c r="AD10" s="202" t="str" cm="1">
        <f t="array" ref="AD10" xml:space="preserve"> IF(U10="","", INDEX(按鍵位置表[方音符號標籤], MATCH(TRUE, EXACT(U10, 按鍵位置表[方音按鍵]), 0)))</f>
        <v/>
      </c>
      <c r="AE10" s="202" t="str" cm="1">
        <f t="array" ref="AE10" xml:space="preserve"> IF(V10="","", INDEX(按鍵位置表[方音符號標籤], MATCH(TRUE, EXACT(V10, 按鍵位置表[方音按鍵]), 0)))</f>
        <v/>
      </c>
    </row>
    <row r="11" spans="2:31" ht="77.25">
      <c r="B11" s="201" t="s">
        <v>124</v>
      </c>
      <c r="C11" s="67" t="s">
        <v>290</v>
      </c>
      <c r="D11" s="66" t="str">
        <f t="shared" si="2"/>
        <v>ㄗㄧ</v>
      </c>
      <c r="E11" s="200" t="str">
        <f t="shared" si="3"/>
        <v>居（舒）</v>
      </c>
      <c r="F11" s="200" t="str">
        <f xml:space="preserve"> IF($C11="", "", _xlfn.XLOOKUP($E11, 十五音韻母表[十五音],十五音韻母表[方音符號]) )</f>
        <v>ㄧ</v>
      </c>
      <c r="G11" s="200">
        <f xml:space="preserve"> IF($C11="", "", _xlfn.XLOOKUP(MID(C11,2,1), 音調表[八音調號], 音調表[台羅調號]) )</f>
        <v>1</v>
      </c>
      <c r="H11" s="200" t="str">
        <f xml:space="preserve"> IF($C11="", "", _xlfn.XLOOKUP($G11, 音調表[台羅調號], 音調表[方音符號聲調符號]) )</f>
        <v>一</v>
      </c>
      <c r="I11" s="200" t="str">
        <f xml:space="preserve"> IF($C11="", "", _xlfn.XLOOKUP(MID($C11,2,1), 音調表[八音調號], 音調表[方音符號聲調按鍵]) )</f>
        <v>"</v>
      </c>
      <c r="J11" s="200" t="str">
        <f xml:space="preserve"> IFERROR( _xlfn.XLOOKUP(RIGHT($C11), 十五音聲母表[十八音],十五音聲母表[方音符號]), "" )</f>
        <v>ㄗ</v>
      </c>
      <c r="K11" s="200" t="str">
        <f t="shared" si="4"/>
        <v>ㄗㄧ</v>
      </c>
      <c r="L11" s="69" t="str">
        <f t="shared" si="0"/>
        <v>ㄧ"ㄗ</v>
      </c>
      <c r="M11" s="70">
        <f t="shared" si="5"/>
        <v>2</v>
      </c>
      <c r="N11" s="70">
        <f t="shared" si="6"/>
        <v>2</v>
      </c>
      <c r="O11" s="199" t="str">
        <f t="shared" si="1"/>
        <v>ㄧ</v>
      </c>
      <c r="P11" s="199" t="str">
        <f t="shared" si="1"/>
        <v>"</v>
      </c>
      <c r="Q11" s="199" t="str">
        <f t="shared" si="1"/>
        <v>ㄗ</v>
      </c>
      <c r="R11" s="199" t="str">
        <f t="shared" si="1"/>
        <v/>
      </c>
      <c r="S11" s="199" t="str">
        <f t="shared" si="1"/>
        <v/>
      </c>
      <c r="T11" s="199" t="str">
        <f t="shared" si="1"/>
        <v/>
      </c>
      <c r="U11" s="199" t="str">
        <f t="shared" si="1"/>
        <v/>
      </c>
      <c r="V11" s="199" t="str">
        <f t="shared" si="1"/>
        <v/>
      </c>
      <c r="X11" s="202" t="str" cm="1">
        <f t="array" ref="X11" xml:space="preserve"> IF(O11="","", INDEX(按鍵位置表[方音符號標籤], MATCH(TRUE, EXACT(O11, 按鍵位置表[方音按鍵]), 0)))</f>
        <v>u [ㄧ]</v>
      </c>
      <c r="Y11" s="202" t="str" cm="1">
        <f t="array" ref="Y11" xml:space="preserve"> IF(P11="","", INDEX(按鍵位置表[方音符號標籤], MATCH(TRUE, EXACT(P11, 按鍵位置表[方音按鍵]), 0)))</f>
        <v>" ["]</v>
      </c>
      <c r="Z11" s="202" t="str" cm="1">
        <f t="array" ref="Z11" xml:space="preserve"> IF(Q11="","", INDEX(按鍵位置表[方音符號標籤], MATCH(TRUE, EXACT(Q11, 按鍵位置表[方音按鍵]), 0)))</f>
        <v>y [ㄗ]</v>
      </c>
      <c r="AA11" s="202" t="str" cm="1">
        <f t="array" ref="AA11" xml:space="preserve"> IF(R11="","", INDEX(按鍵位置表[方音符號標籤], MATCH(TRUE, EXACT(R11, 按鍵位置表[方音按鍵]), 0)))</f>
        <v/>
      </c>
      <c r="AB11" s="202" t="str" cm="1">
        <f t="array" ref="AB11" xml:space="preserve"> IF(S11="","", INDEX(按鍵位置表[方音符號標籤], MATCH(TRUE, EXACT(S11, 按鍵位置表[方音按鍵]), 0)))</f>
        <v/>
      </c>
      <c r="AC11" s="202" t="str" cm="1">
        <f t="array" ref="AC11" xml:space="preserve"> IF(T11="","", INDEX(按鍵位置表[方音符號標籤], MATCH(TRUE, EXACT(T11, 按鍵位置表[方音按鍵]), 0)))</f>
        <v/>
      </c>
      <c r="AD11" s="202" t="str" cm="1">
        <f t="array" ref="AD11" xml:space="preserve"> IF(U11="","", INDEX(按鍵位置表[方音符號標籤], MATCH(TRUE, EXACT(U11, 按鍵位置表[方音按鍵]), 0)))</f>
        <v/>
      </c>
      <c r="AE11" s="202" t="str" cm="1">
        <f t="array" ref="AE11" xml:space="preserve"> IF(V11="","", INDEX(按鍵位置表[方音符號標籤], MATCH(TRUE, EXACT(V11, 按鍵位置表[方音按鍵]), 0)))</f>
        <v/>
      </c>
    </row>
    <row r="12" spans="2:31" ht="77.25">
      <c r="B12" s="201" t="s">
        <v>125</v>
      </c>
      <c r="C12" s="67" t="s">
        <v>291</v>
      </c>
      <c r="D12" s="66" t="str">
        <f t="shared" si="2"/>
        <v>ㄏㄨㄢ˪</v>
      </c>
      <c r="E12" s="200" t="str">
        <f t="shared" si="3"/>
        <v>觀（舒）</v>
      </c>
      <c r="F12" s="200" t="str">
        <f xml:space="preserve"> IF($C12="", "", _xlfn.XLOOKUP($E12, 十五音韻母表[十五音],十五音韻母表[方音符號]) )</f>
        <v>ㄨㄢ</v>
      </c>
      <c r="G12" s="200">
        <f xml:space="preserve"> IF($C12="", "", _xlfn.XLOOKUP(MID(C12,2,1), 音調表[八音調號], 音調表[台羅調號]) )</f>
        <v>3</v>
      </c>
      <c r="H12" s="200" t="str">
        <f xml:space="preserve"> IF($C12="", "", _xlfn.XLOOKUP($G12, 音調表[台羅調號], 音調表[方音符號聲調符號]) )</f>
        <v>˪</v>
      </c>
      <c r="I12" s="200">
        <f xml:space="preserve"> IF($C12="", "", _xlfn.XLOOKUP(MID($C12,2,1), 音調表[八音調號], 音調表[方音符號聲調按鍵]) )</f>
        <v>3</v>
      </c>
      <c r="J12" s="200" t="str">
        <f xml:space="preserve"> IFERROR( _xlfn.XLOOKUP(RIGHT($C12), 十五音聲母表[十八音],十五音聲母表[方音符號]), "" )</f>
        <v>ㄏ</v>
      </c>
      <c r="K12" s="200" t="str">
        <f t="shared" si="4"/>
        <v>ㄏㄨㄢ˪</v>
      </c>
      <c r="L12" s="69" t="str">
        <f t="shared" si="0"/>
        <v>ㄨㄢ3ㄏ</v>
      </c>
      <c r="M12" s="70">
        <f t="shared" si="5"/>
        <v>4</v>
      </c>
      <c r="N12" s="70">
        <f t="shared" si="6"/>
        <v>3</v>
      </c>
      <c r="O12" s="199" t="str">
        <f t="shared" si="1"/>
        <v>ㄨ</v>
      </c>
      <c r="P12" s="199" t="str">
        <f t="shared" si="1"/>
        <v>ㄢ</v>
      </c>
      <c r="Q12" s="199" t="str">
        <f t="shared" si="1"/>
        <v>3</v>
      </c>
      <c r="R12" s="199" t="str">
        <f t="shared" si="1"/>
        <v>ㄏ</v>
      </c>
      <c r="S12" s="199" t="str">
        <f t="shared" si="1"/>
        <v/>
      </c>
      <c r="T12" s="199" t="str">
        <f t="shared" si="1"/>
        <v/>
      </c>
      <c r="U12" s="199" t="str">
        <f t="shared" si="1"/>
        <v/>
      </c>
      <c r="V12" s="199" t="str">
        <f t="shared" si="1"/>
        <v/>
      </c>
      <c r="X12" s="202" t="str" cm="1">
        <f t="array" ref="X12" xml:space="preserve"> IF(O12="","", INDEX(按鍵位置表[方音符號標籤], MATCH(TRUE, EXACT(O12, 按鍵位置表[方音按鍵]), 0)))</f>
        <v>j [ㄨ]</v>
      </c>
      <c r="Y12" s="202" t="str" cm="1">
        <f t="array" ref="Y12" xml:space="preserve"> IF(P12="","", INDEX(按鍵位置表[方音符號標籤], MATCH(TRUE, EXACT(P12, 按鍵位置表[方音按鍵]), 0)))</f>
        <v>0 [ㄢ]</v>
      </c>
      <c r="Z12" s="202" t="str" cm="1">
        <f t="array" ref="Z12" xml:space="preserve"> IF(Q12="","", INDEX(按鍵位置表[方音符號標籤], MATCH(TRUE, EXACT(Q12, 按鍵位置表[方音按鍵]), 0)))</f>
        <v>3 [˪]</v>
      </c>
      <c r="AA12" s="202" t="str" cm="1">
        <f t="array" ref="AA12" xml:space="preserve"> IF(R12="","", INDEX(按鍵位置表[方音符號標籤], MATCH(TRUE, EXACT(R12, 按鍵位置表[方音按鍵]), 0)))</f>
        <v>c [ㄏ]</v>
      </c>
      <c r="AB12" s="202" t="str" cm="1">
        <f t="array" ref="AB12" xml:space="preserve"> IF(S12="","", INDEX(按鍵位置表[方音符號標籤], MATCH(TRUE, EXACT(S12, 按鍵位置表[方音按鍵]), 0)))</f>
        <v/>
      </c>
      <c r="AC12" s="202" t="str" cm="1">
        <f t="array" ref="AC12" xml:space="preserve"> IF(T12="","", INDEX(按鍵位置表[方音符號標籤], MATCH(TRUE, EXACT(T12, 按鍵位置表[方音按鍵]), 0)))</f>
        <v/>
      </c>
      <c r="AD12" s="202" t="str" cm="1">
        <f t="array" ref="AD12" xml:space="preserve"> IF(U12="","", INDEX(按鍵位置表[方音符號標籤], MATCH(TRUE, EXACT(U12, 按鍵位置表[方音按鍵]), 0)))</f>
        <v/>
      </c>
      <c r="AE12" s="202" t="str" cm="1">
        <f t="array" ref="AE12" xml:space="preserve"> IF(V12="","", INDEX(按鍵位置表[方音符號標籤], MATCH(TRUE, EXACT(V12, 按鍵位置表[方音按鍵]), 0)))</f>
        <v/>
      </c>
    </row>
    <row r="13" spans="2:31" ht="77.25">
      <c r="B13" s="201"/>
      <c r="C13" s="67"/>
      <c r="D13" s="66" t="str">
        <f t="shared" si="2"/>
        <v/>
      </c>
      <c r="E13" s="200" t="str">
        <f t="shared" si="3"/>
        <v/>
      </c>
      <c r="F13" s="200" t="str">
        <f xml:space="preserve"> IF($C13="", "", _xlfn.XLOOKUP($E13, 十五音韻母表[十五音],十五音韻母表[方音符號]) )</f>
        <v/>
      </c>
      <c r="G13" s="200" t="str">
        <f xml:space="preserve"> IF($C13="", "", _xlfn.XLOOKUP(MID(C13,2,1), 音調表[八音調號], 音調表[台羅調號]) )</f>
        <v/>
      </c>
      <c r="H13" s="200" t="str">
        <f xml:space="preserve"> IF($C13="", "", _xlfn.XLOOKUP($G13, 音調表[台羅調號], 音調表[方音符號聲調符號]) )</f>
        <v/>
      </c>
      <c r="I13" s="200" t="str">
        <f xml:space="preserve"> IF($C13="", "", _xlfn.XLOOKUP(MID($C13,2,1), 音調表[八音調號], 音調表[方音符號聲調按鍵]) )</f>
        <v/>
      </c>
      <c r="J13" s="200" t="str">
        <f xml:space="preserve"> IFERROR( _xlfn.XLOOKUP(RIGHT($C13), 十五音聲母表[十八音],十五音聲母表[方音符號]), "" )</f>
        <v/>
      </c>
      <c r="K13" s="200" t="str">
        <f t="shared" si="4"/>
        <v/>
      </c>
      <c r="L13" s="69" t="str">
        <f t="shared" si="0"/>
        <v/>
      </c>
      <c r="M13" s="70" t="str">
        <f t="shared" si="5"/>
        <v/>
      </c>
      <c r="N13" s="70" t="str">
        <f t="shared" si="6"/>
        <v/>
      </c>
      <c r="O13" s="199" t="str">
        <f t="shared" si="1"/>
        <v/>
      </c>
      <c r="P13" s="199" t="str">
        <f t="shared" si="1"/>
        <v/>
      </c>
      <c r="Q13" s="199" t="str">
        <f t="shared" si="1"/>
        <v/>
      </c>
      <c r="R13" s="199" t="str">
        <f t="shared" si="1"/>
        <v/>
      </c>
      <c r="S13" s="199" t="str">
        <f t="shared" si="1"/>
        <v/>
      </c>
      <c r="T13" s="199" t="str">
        <f t="shared" si="1"/>
        <v/>
      </c>
      <c r="U13" s="199" t="str">
        <f t="shared" si="1"/>
        <v/>
      </c>
      <c r="V13" s="199" t="str">
        <f t="shared" si="1"/>
        <v/>
      </c>
      <c r="X13" s="202" t="str" cm="1">
        <f t="array" ref="X13" xml:space="preserve"> IF(O13="","", INDEX(按鍵位置表[方音符號標籤], MATCH(TRUE, EXACT(O13, 按鍵位置表[方音按鍵]), 0)))</f>
        <v/>
      </c>
      <c r="Y13" s="202" t="str" cm="1">
        <f t="array" ref="Y13" xml:space="preserve"> IF(P13="","", INDEX(按鍵位置表[方音符號標籤], MATCH(TRUE, EXACT(P13, 按鍵位置表[方音按鍵]), 0)))</f>
        <v/>
      </c>
      <c r="Z13" s="202" t="str" cm="1">
        <f t="array" ref="Z13" xml:space="preserve"> IF(Q13="","", INDEX(按鍵位置表[方音符號標籤], MATCH(TRUE, EXACT(Q13, 按鍵位置表[方音按鍵]), 0)))</f>
        <v/>
      </c>
      <c r="AA13" s="202" t="str" cm="1">
        <f t="array" ref="AA13" xml:space="preserve"> IF(R13="","", INDEX(按鍵位置表[方音符號標籤], MATCH(TRUE, EXACT(R13, 按鍵位置表[方音按鍵]), 0)))</f>
        <v/>
      </c>
      <c r="AB13" s="202" t="str" cm="1">
        <f t="array" ref="AB13" xml:space="preserve"> IF(S13="","", INDEX(按鍵位置表[方音符號標籤], MATCH(TRUE, EXACT(S13, 按鍵位置表[方音按鍵]), 0)))</f>
        <v/>
      </c>
      <c r="AC13" s="202" t="str" cm="1">
        <f t="array" ref="AC13" xml:space="preserve"> IF(T13="","", INDEX(按鍵位置表[方音符號標籤], MATCH(TRUE, EXACT(T13, 按鍵位置表[方音按鍵]), 0)))</f>
        <v/>
      </c>
      <c r="AD13" s="202" t="str" cm="1">
        <f t="array" ref="AD13" xml:space="preserve"> IF(U13="","", INDEX(按鍵位置表[方音符號標籤], MATCH(TRUE, EXACT(U13, 按鍵位置表[方音按鍵]), 0)))</f>
        <v/>
      </c>
      <c r="AE13" s="202" t="str" cm="1">
        <f t="array" ref="AE13" xml:space="preserve"> IF(V13="","", INDEX(按鍵位置表[方音符號標籤], MATCH(TRUE, EXACT(V13, 按鍵位置表[方音按鍵]), 0)))</f>
        <v/>
      </c>
    </row>
    <row r="14" spans="2:31" ht="77.25">
      <c r="B14" s="201" t="s">
        <v>132</v>
      </c>
      <c r="C14" s="67" t="s">
        <v>292</v>
      </c>
      <c r="D14" s="66" t="str">
        <f t="shared" si="2"/>
        <v>ㄏㆲˊ</v>
      </c>
      <c r="E14" s="200" t="str">
        <f t="shared" si="3"/>
        <v>公（舒）</v>
      </c>
      <c r="F14" s="200" t="str">
        <f xml:space="preserve"> IF($C14="", "", _xlfn.XLOOKUP($E14, 十五音韻母表[十五音],十五音韻母表[方音符號]) )</f>
        <v>ㆲ</v>
      </c>
      <c r="G14" s="200">
        <f xml:space="preserve"> IF($C14="", "", _xlfn.XLOOKUP(MID(C14,2,1), 音調表[八音調號], 音調表[台羅調號]) )</f>
        <v>5</v>
      </c>
      <c r="H14" s="200" t="str">
        <f xml:space="preserve"> IF($C14="", "", _xlfn.XLOOKUP($G14, 音調表[台羅調號], 音調表[方音符號聲調符號]) )</f>
        <v>ˊ</v>
      </c>
      <c r="I14" s="200">
        <f xml:space="preserve"> IF($C14="", "", _xlfn.XLOOKUP(MID($C14,2,1), 音調表[八音調號], 音調表[方音符號聲調按鍵]) )</f>
        <v>6</v>
      </c>
      <c r="J14" s="200" t="str">
        <f xml:space="preserve"> IFERROR( _xlfn.XLOOKUP(RIGHT($C14), 十五音聲母表[十八音],十五音聲母表[方音符號]), "" )</f>
        <v>ㄏ</v>
      </c>
      <c r="K14" s="200" t="str">
        <f t="shared" si="4"/>
        <v>ㄏㆲˊ</v>
      </c>
      <c r="L14" s="69" t="str">
        <f t="shared" si="0"/>
        <v>ㆲ6ㄏ</v>
      </c>
      <c r="M14" s="70">
        <f t="shared" si="5"/>
        <v>3</v>
      </c>
      <c r="N14" s="70">
        <f t="shared" si="6"/>
        <v>2</v>
      </c>
      <c r="O14" s="199" t="str">
        <f t="shared" si="1"/>
        <v>ㆲ</v>
      </c>
      <c r="P14" s="199" t="str">
        <f t="shared" si="1"/>
        <v>6</v>
      </c>
      <c r="Q14" s="199" t="str">
        <f t="shared" si="1"/>
        <v>ㄏ</v>
      </c>
      <c r="R14" s="199" t="str">
        <f t="shared" si="1"/>
        <v/>
      </c>
      <c r="S14" s="199" t="str">
        <f t="shared" si="1"/>
        <v/>
      </c>
      <c r="T14" s="199" t="str">
        <f t="shared" si="1"/>
        <v/>
      </c>
      <c r="U14" s="199" t="str">
        <f t="shared" si="1"/>
        <v/>
      </c>
      <c r="V14" s="199" t="str">
        <f t="shared" si="1"/>
        <v/>
      </c>
      <c r="X14" s="202" t="str" cm="1">
        <f t="array" ref="X14" xml:space="preserve"> IF(O14="","", INDEX(按鍵位置表[方音符號標籤], MATCH(TRUE, EXACT(O14, 按鍵位置表[方音按鍵]), 0)))</f>
        <v>o [ㆲ]</v>
      </c>
      <c r="Y14" s="202" t="str" cm="1">
        <f t="array" ref="Y14" xml:space="preserve"> IF(P14="","", INDEX(按鍵位置表[方音符號標籤], MATCH(TRUE, EXACT(P14, 按鍵位置表[方音按鍵]), 0)))</f>
        <v>6 [ˊ]</v>
      </c>
      <c r="Z14" s="202" t="str" cm="1">
        <f t="array" ref="Z14" xml:space="preserve"> IF(Q14="","", INDEX(按鍵位置表[方音符號標籤], MATCH(TRUE, EXACT(Q14, 按鍵位置表[方音按鍵]), 0)))</f>
        <v>c [ㄏ]</v>
      </c>
      <c r="AA14" s="202" t="str" cm="1">
        <f t="array" ref="AA14" xml:space="preserve"> IF(R14="","", INDEX(按鍵位置表[方音符號標籤], MATCH(TRUE, EXACT(R14, 按鍵位置表[方音按鍵]), 0)))</f>
        <v/>
      </c>
      <c r="AB14" s="202" t="str" cm="1">
        <f t="array" ref="AB14" xml:space="preserve"> IF(S14="","", INDEX(按鍵位置表[方音符號標籤], MATCH(TRUE, EXACT(S14, 按鍵位置表[方音按鍵]), 0)))</f>
        <v/>
      </c>
      <c r="AC14" s="202" t="str" cm="1">
        <f t="array" ref="AC14" xml:space="preserve"> IF(T14="","", INDEX(按鍵位置表[方音符號標籤], MATCH(TRUE, EXACT(T14, 按鍵位置表[方音按鍵]), 0)))</f>
        <v/>
      </c>
      <c r="AD14" s="202" t="str" cm="1">
        <f t="array" ref="AD14" xml:space="preserve"> IF(U14="","", INDEX(按鍵位置表[方音符號標籤], MATCH(TRUE, EXACT(U14, 按鍵位置表[方音按鍵]), 0)))</f>
        <v/>
      </c>
      <c r="AE14" s="202" t="str" cm="1">
        <f t="array" ref="AE14" xml:space="preserve"> IF(V14="","", INDEX(按鍵位置表[方音符號標籤], MATCH(TRUE, EXACT(V14, 按鍵位置表[方音按鍵]), 0)))</f>
        <v/>
      </c>
    </row>
    <row r="15" spans="2:31" ht="77.25">
      <c r="B15" s="201" t="s">
        <v>133</v>
      </c>
      <c r="C15" s="67" t="s">
        <v>293</v>
      </c>
      <c r="D15" s="66" t="str">
        <f t="shared" si="2"/>
        <v>ㄏㄜˊ</v>
      </c>
      <c r="E15" s="200" t="str">
        <f t="shared" si="3"/>
        <v>高（舒）</v>
      </c>
      <c r="F15" s="200" t="str">
        <f xml:space="preserve"> IF($C15="", "", _xlfn.XLOOKUP($E15, 十五音韻母表[十五音],十五音韻母表[方音符號]) )</f>
        <v>ㄜ</v>
      </c>
      <c r="G15" s="200">
        <f xml:space="preserve"> IF($C15="", "", _xlfn.XLOOKUP(MID(C15,2,1), 音調表[八音調號], 音調表[台羅調號]) )</f>
        <v>5</v>
      </c>
      <c r="H15" s="200" t="str">
        <f xml:space="preserve"> IF($C15="", "", _xlfn.XLOOKUP($G15, 音調表[台羅調號], 音調表[方音符號聲調符號]) )</f>
        <v>ˊ</v>
      </c>
      <c r="I15" s="200">
        <f xml:space="preserve"> IF($C15="", "", _xlfn.XLOOKUP(MID($C15,2,1), 音調表[八音調號], 音調表[方音符號聲調按鍵]) )</f>
        <v>6</v>
      </c>
      <c r="J15" s="200" t="str">
        <f xml:space="preserve"> IFERROR( _xlfn.XLOOKUP(RIGHT($C15), 十五音聲母表[十八音],十五音聲母表[方音符號]), "" )</f>
        <v>ㄏ</v>
      </c>
      <c r="K15" s="200" t="str">
        <f t="shared" si="4"/>
        <v>ㄏㄜˊ</v>
      </c>
      <c r="L15" s="69" t="str">
        <f t="shared" si="0"/>
        <v>ㄜ6ㄏ</v>
      </c>
      <c r="M15" s="70">
        <f t="shared" si="5"/>
        <v>3</v>
      </c>
      <c r="N15" s="70">
        <f t="shared" si="6"/>
        <v>2</v>
      </c>
      <c r="O15" s="199" t="str">
        <f t="shared" ref="O15:V24" si="7" xml:space="preserve"> IF($N15="","", IF(MID($L15,O$4,1)="Ø", 零聲母, MID($L15,O$4,1)))</f>
        <v>ㄜ</v>
      </c>
      <c r="P15" s="199" t="str">
        <f t="shared" si="7"/>
        <v>6</v>
      </c>
      <c r="Q15" s="199" t="str">
        <f t="shared" si="7"/>
        <v>ㄏ</v>
      </c>
      <c r="R15" s="199" t="str">
        <f t="shared" si="7"/>
        <v/>
      </c>
      <c r="S15" s="199" t="str">
        <f t="shared" si="7"/>
        <v/>
      </c>
      <c r="T15" s="199" t="str">
        <f t="shared" si="7"/>
        <v/>
      </c>
      <c r="U15" s="199" t="str">
        <f t="shared" si="7"/>
        <v/>
      </c>
      <c r="V15" s="199" t="str">
        <f t="shared" si="7"/>
        <v/>
      </c>
      <c r="X15" s="202" t="str" cm="1">
        <f t="array" ref="X15" xml:space="preserve"> IF(O15="","", INDEX(按鍵位置表[方音符號標籤], MATCH(TRUE, EXACT(O15, 按鍵位置表[方音按鍵]), 0)))</f>
        <v>k [ㄜ]</v>
      </c>
      <c r="Y15" s="202" t="str" cm="1">
        <f t="array" ref="Y15" xml:space="preserve"> IF(P15="","", INDEX(按鍵位置表[方音符號標籤], MATCH(TRUE, EXACT(P15, 按鍵位置表[方音按鍵]), 0)))</f>
        <v>6 [ˊ]</v>
      </c>
      <c r="Z15" s="202" t="str" cm="1">
        <f t="array" ref="Z15" xml:space="preserve"> IF(Q15="","", INDEX(按鍵位置表[方音符號標籤], MATCH(TRUE, EXACT(Q15, 按鍵位置表[方音按鍵]), 0)))</f>
        <v>c [ㄏ]</v>
      </c>
      <c r="AA15" s="202" t="str" cm="1">
        <f t="array" ref="AA15" xml:space="preserve"> IF(R15="","", INDEX(按鍵位置表[方音符號標籤], MATCH(TRUE, EXACT(R15, 按鍵位置表[方音按鍵]), 0)))</f>
        <v/>
      </c>
      <c r="AB15" s="202" t="str" cm="1">
        <f t="array" ref="AB15" xml:space="preserve"> IF(S15="","", INDEX(按鍵位置表[方音符號標籤], MATCH(TRUE, EXACT(S15, 按鍵位置表[方音按鍵]), 0)))</f>
        <v/>
      </c>
      <c r="AC15" s="202" t="str" cm="1">
        <f t="array" ref="AC15" xml:space="preserve"> IF(T15="","", INDEX(按鍵位置表[方音符號標籤], MATCH(TRUE, EXACT(T15, 按鍵位置表[方音按鍵]), 0)))</f>
        <v/>
      </c>
      <c r="AD15" s="202" t="str" cm="1">
        <f t="array" ref="AD15" xml:space="preserve"> IF(U15="","", INDEX(按鍵位置表[方音符號標籤], MATCH(TRUE, EXACT(U15, 按鍵位置表[方音按鍵]), 0)))</f>
        <v/>
      </c>
      <c r="AE15" s="202" t="str" cm="1">
        <f t="array" ref="AE15" xml:space="preserve"> IF(V15="","", INDEX(按鍵位置表[方音符號標籤], MATCH(TRUE, EXACT(V15, 按鍵位置表[方音按鍵]), 0)))</f>
        <v/>
      </c>
    </row>
    <row r="16" spans="2:31" ht="77.25">
      <c r="B16" s="201" t="s">
        <v>134</v>
      </c>
      <c r="C16" s="67" t="s">
        <v>294</v>
      </c>
      <c r="D16" s="66" t="str">
        <f t="shared" si="2"/>
        <v>ㄨㄢˋ</v>
      </c>
      <c r="E16" s="200" t="str">
        <f t="shared" si="3"/>
        <v>觀（舒）</v>
      </c>
      <c r="F16" s="200" t="str">
        <f xml:space="preserve"> IF($C16="", "", _xlfn.XLOOKUP($E16, 十五音韻母表[十五音],十五音韻母表[方音符號]) )</f>
        <v>ㄨㄢ</v>
      </c>
      <c r="G16" s="200">
        <f xml:space="preserve"> IF($C16="", "", _xlfn.XLOOKUP(MID(C16,2,1), 音調表[八音調號], 音調表[台羅調號]) )</f>
        <v>2</v>
      </c>
      <c r="H16" s="200" t="str">
        <f xml:space="preserve"> IF($C16="", "", _xlfn.XLOOKUP($G16, 音調表[台羅調號], 音調表[方音符號聲調符號]) )</f>
        <v>ˋ</v>
      </c>
      <c r="I16" s="200">
        <f xml:space="preserve"> IF($C16="", "", _xlfn.XLOOKUP(MID($C16,2,1), 音調表[八音調號], 音調表[方音符號聲調按鍵]) )</f>
        <v>4</v>
      </c>
      <c r="J16" s="200" t="str">
        <f xml:space="preserve"> IFERROR( _xlfn.XLOOKUP(RIGHT($C16), 十五音聲母表[十八音],十五音聲母表[方音符號]), "" )</f>
        <v>Ø</v>
      </c>
      <c r="K16" s="200" t="str">
        <f t="shared" si="4"/>
        <v>Øㄨㄢˋ</v>
      </c>
      <c r="L16" s="69" t="str">
        <f t="shared" si="0"/>
        <v>ㄨㄢ4=</v>
      </c>
      <c r="M16" s="70">
        <f t="shared" si="5"/>
        <v>4</v>
      </c>
      <c r="N16" s="70">
        <f t="shared" si="6"/>
        <v>3</v>
      </c>
      <c r="O16" s="199" t="str">
        <f t="shared" si="7"/>
        <v>ㄨ</v>
      </c>
      <c r="P16" s="199" t="str">
        <f t="shared" si="7"/>
        <v>ㄢ</v>
      </c>
      <c r="Q16" s="199" t="str">
        <f t="shared" si="7"/>
        <v>4</v>
      </c>
      <c r="R16" s="199" t="str">
        <f t="shared" si="7"/>
        <v>=</v>
      </c>
      <c r="S16" s="199" t="str">
        <f t="shared" si="7"/>
        <v/>
      </c>
      <c r="T16" s="199" t="str">
        <f t="shared" si="7"/>
        <v/>
      </c>
      <c r="U16" s="199" t="str">
        <f t="shared" si="7"/>
        <v/>
      </c>
      <c r="V16" s="199" t="str">
        <f t="shared" si="7"/>
        <v/>
      </c>
      <c r="X16" s="202" t="str" cm="1">
        <f t="array" ref="X16" xml:space="preserve"> IF(O16="","", INDEX(按鍵位置表[方音符號標籤], MATCH(TRUE, EXACT(O16, 按鍵位置表[方音按鍵]), 0)))</f>
        <v>j [ㄨ]</v>
      </c>
      <c r="Y16" s="202" t="str" cm="1">
        <f t="array" ref="Y16" xml:space="preserve"> IF(P16="","", INDEX(按鍵位置表[方音符號標籤], MATCH(TRUE, EXACT(P16, 按鍵位置表[方音按鍵]), 0)))</f>
        <v>0 [ㄢ]</v>
      </c>
      <c r="Z16" s="202" t="str" cm="1">
        <f t="array" ref="Z16" xml:space="preserve"> IF(Q16="","", INDEX(按鍵位置表[方音符號標籤], MATCH(TRUE, EXACT(Q16, 按鍵位置表[方音按鍵]), 0)))</f>
        <v>4 [ˋ]</v>
      </c>
      <c r="AA16" s="202" t="str" cm="1">
        <f t="array" ref="AA16" xml:space="preserve"> IF(R16="","", INDEX(按鍵位置表[方音符號標籤], MATCH(TRUE, EXACT(R16, 按鍵位置表[方音按鍵]), 0)))</f>
        <v>= [Ø]</v>
      </c>
      <c r="AB16" s="202" t="str" cm="1">
        <f t="array" ref="AB16" xml:space="preserve"> IF(S16="","", INDEX(按鍵位置表[方音符號標籤], MATCH(TRUE, EXACT(S16, 按鍵位置表[方音按鍵]), 0)))</f>
        <v/>
      </c>
      <c r="AC16" s="202" t="str" cm="1">
        <f t="array" ref="AC16" xml:space="preserve"> IF(T16="","", INDEX(按鍵位置表[方音符號標籤], MATCH(TRUE, EXACT(T16, 按鍵位置表[方音按鍵]), 0)))</f>
        <v/>
      </c>
      <c r="AD16" s="202" t="str" cm="1">
        <f t="array" ref="AD16" xml:space="preserve"> IF(U16="","", INDEX(按鍵位置表[方音符號標籤], MATCH(TRUE, EXACT(U16, 按鍵位置表[方音按鍵]), 0)))</f>
        <v/>
      </c>
      <c r="AE16" s="202" t="str" cm="1">
        <f t="array" ref="AE16" xml:space="preserve"> IF(V16="","", INDEX(按鍵位置表[方音符號標籤], MATCH(TRUE, EXACT(V16, 按鍵位置表[方音按鍵]), 0)))</f>
        <v/>
      </c>
    </row>
    <row r="17" spans="2:31" ht="77.25">
      <c r="B17" s="201" t="s">
        <v>135</v>
      </c>
      <c r="C17" s="67" t="s">
        <v>295</v>
      </c>
      <c r="D17" s="66" t="str">
        <f t="shared" si="2"/>
        <v>ㄙㄧㆲˋ</v>
      </c>
      <c r="E17" s="200" t="str">
        <f t="shared" si="3"/>
        <v>恭（舒）</v>
      </c>
      <c r="F17" s="200" t="str">
        <f xml:space="preserve"> IF($C17="", "", _xlfn.XLOOKUP($E17, 十五音韻母表[十五音],十五音韻母表[方音符號]) )</f>
        <v>ㄧㆲ</v>
      </c>
      <c r="G17" s="200">
        <f xml:space="preserve"> IF($C17="", "", _xlfn.XLOOKUP(MID(C17,2,1), 音調表[八音調號], 音調表[台羅調號]) )</f>
        <v>2</v>
      </c>
      <c r="H17" s="200" t="str">
        <f xml:space="preserve"> IF($C17="", "", _xlfn.XLOOKUP($G17, 音調表[台羅調號], 音調表[方音符號聲調符號]) )</f>
        <v>ˋ</v>
      </c>
      <c r="I17" s="200">
        <f xml:space="preserve"> IF($C17="", "", _xlfn.XLOOKUP(MID($C17,2,1), 音調表[八音調號], 音調表[方音符號聲調按鍵]) )</f>
        <v>4</v>
      </c>
      <c r="J17" s="200" t="str">
        <f xml:space="preserve"> IFERROR( _xlfn.XLOOKUP(RIGHT($C17), 十五音聲母表[十八音],十五音聲母表[方音符號]), "" )</f>
        <v>ㄙ</v>
      </c>
      <c r="K17" s="200" t="str">
        <f t="shared" si="4"/>
        <v>ㄙㄧㆲˋ</v>
      </c>
      <c r="L17" s="69" t="str">
        <f t="shared" si="0"/>
        <v>ㄧㆲ4ㄙ</v>
      </c>
      <c r="M17" s="70">
        <f t="shared" si="5"/>
        <v>4</v>
      </c>
      <c r="N17" s="70">
        <f t="shared" si="6"/>
        <v>3</v>
      </c>
      <c r="O17" s="199" t="str">
        <f t="shared" si="7"/>
        <v>ㄧ</v>
      </c>
      <c r="P17" s="199" t="str">
        <f t="shared" si="7"/>
        <v>ㆲ</v>
      </c>
      <c r="Q17" s="199" t="str">
        <f t="shared" si="7"/>
        <v>4</v>
      </c>
      <c r="R17" s="199" t="str">
        <f t="shared" si="7"/>
        <v>ㄙ</v>
      </c>
      <c r="S17" s="199" t="str">
        <f t="shared" si="7"/>
        <v/>
      </c>
      <c r="T17" s="199" t="str">
        <f t="shared" si="7"/>
        <v/>
      </c>
      <c r="U17" s="199" t="str">
        <f t="shared" si="7"/>
        <v/>
      </c>
      <c r="V17" s="199" t="str">
        <f t="shared" si="7"/>
        <v/>
      </c>
      <c r="X17" s="202" t="str" cm="1">
        <f t="array" ref="X17" xml:space="preserve"> IF(O17="","", INDEX(按鍵位置表[方音符號標籤], MATCH(TRUE, EXACT(O17, 按鍵位置表[方音按鍵]), 0)))</f>
        <v>u [ㄧ]</v>
      </c>
      <c r="Y17" s="202" t="str" cm="1">
        <f t="array" ref="Y17" xml:space="preserve"> IF(P17="","", INDEX(按鍵位置表[方音符號標籤], MATCH(TRUE, EXACT(P17, 按鍵位置表[方音按鍵]), 0)))</f>
        <v>o [ㆲ]</v>
      </c>
      <c r="Z17" s="202" t="str" cm="1">
        <f t="array" ref="Z17" xml:space="preserve"> IF(Q17="","", INDEX(按鍵位置表[方音符號標籤], MATCH(TRUE, EXACT(Q17, 按鍵位置表[方音按鍵]), 0)))</f>
        <v>4 [ˋ]</v>
      </c>
      <c r="AA17" s="202" t="str" cm="1">
        <f t="array" ref="AA17" xml:space="preserve"> IF(R17="","", INDEX(按鍵位置表[方音符號標籤], MATCH(TRUE, EXACT(R17, 按鍵位置表[方音按鍵]), 0)))</f>
        <v>n [ㄙ]</v>
      </c>
      <c r="AB17" s="202" t="str" cm="1">
        <f t="array" ref="AB17" xml:space="preserve"> IF(S17="","", INDEX(按鍵位置表[方音符號標籤], MATCH(TRUE, EXACT(S17, 按鍵位置表[方音按鍵]), 0)))</f>
        <v/>
      </c>
      <c r="AC17" s="202" t="str" cm="1">
        <f t="array" ref="AC17" xml:space="preserve"> IF(T17="","", INDEX(按鍵位置表[方音符號標籤], MATCH(TRUE, EXACT(T17, 按鍵位置表[方音按鍵]), 0)))</f>
        <v/>
      </c>
      <c r="AD17" s="202" t="str" cm="1">
        <f t="array" ref="AD17" xml:space="preserve"> IF(U17="","", INDEX(按鍵位置表[方音符號標籤], MATCH(TRUE, EXACT(U17, 按鍵位置表[方音按鍵]), 0)))</f>
        <v/>
      </c>
      <c r="AE17" s="202" t="str" cm="1">
        <f t="array" ref="AE17" xml:space="preserve"> IF(V17="","", INDEX(按鍵位置表[方音符號標籤], MATCH(TRUE, EXACT(V17, 按鍵位置表[方音按鍵]), 0)))</f>
        <v/>
      </c>
    </row>
    <row r="18" spans="2:31" ht="77.25">
      <c r="B18" s="201" t="s">
        <v>136</v>
      </c>
      <c r="C18" s="67" t="s">
        <v>296</v>
      </c>
      <c r="D18" s="66" t="str">
        <f t="shared" si="2"/>
        <v>ㄅㄧㆻ˙</v>
      </c>
      <c r="E18" s="200" t="str">
        <f t="shared" si="3"/>
        <v>經（促）</v>
      </c>
      <c r="F18" s="200" t="str">
        <f xml:space="preserve"> IF($C18="", "", _xlfn.XLOOKUP($E18, 十五音韻母表[十五音],十五音韻母表[方音符號]) )</f>
        <v>ㄧㆻ</v>
      </c>
      <c r="G18" s="200">
        <f xml:space="preserve"> IF($C18="", "", _xlfn.XLOOKUP(MID(C18,2,1), 音調表[八音調號], 音調表[台羅調號]) )</f>
        <v>8</v>
      </c>
      <c r="H18" s="200" t="str">
        <f xml:space="preserve"> IF($C18="", "", _xlfn.XLOOKUP($G18, 音調表[台羅調號], 音調表[方音符號聲調符號]) )</f>
        <v>˙</v>
      </c>
      <c r="I18" s="200" t="str">
        <f xml:space="preserve"> IF($C18="", "", _xlfn.XLOOKUP(MID($C18,2,1), 音調表[八音調號], 音調表[方音符號聲調按鍵]) )</f>
        <v>]</v>
      </c>
      <c r="J18" s="200" t="str">
        <f xml:space="preserve"> IFERROR( _xlfn.XLOOKUP(RIGHT($C18), 十五音聲母表[十八音],十五音聲母表[方音符號]), "" )</f>
        <v>ㄅ</v>
      </c>
      <c r="K18" s="200" t="str">
        <f t="shared" si="4"/>
        <v>ㄅㄧㆻ˙</v>
      </c>
      <c r="L18" s="69" t="str">
        <f t="shared" si="0"/>
        <v>ㄧㆻ]ㄅ</v>
      </c>
      <c r="M18" s="70">
        <f t="shared" si="5"/>
        <v>4</v>
      </c>
      <c r="N18" s="70">
        <f t="shared" si="6"/>
        <v>3</v>
      </c>
      <c r="O18" s="199" t="str">
        <f t="shared" si="7"/>
        <v>ㄧ</v>
      </c>
      <c r="P18" s="199" t="str">
        <f t="shared" si="7"/>
        <v>ㆻ</v>
      </c>
      <c r="Q18" s="199" t="str">
        <f t="shared" si="7"/>
        <v>]</v>
      </c>
      <c r="R18" s="199" t="str">
        <f t="shared" si="7"/>
        <v>ㄅ</v>
      </c>
      <c r="S18" s="199" t="str">
        <f t="shared" si="7"/>
        <v/>
      </c>
      <c r="T18" s="199" t="str">
        <f t="shared" si="7"/>
        <v/>
      </c>
      <c r="U18" s="199" t="str">
        <f t="shared" si="7"/>
        <v/>
      </c>
      <c r="V18" s="199" t="str">
        <f t="shared" si="7"/>
        <v/>
      </c>
      <c r="X18" s="202" t="str" cm="1">
        <f t="array" ref="X18" xml:space="preserve"> IF(O18="","", INDEX(按鍵位置表[方音符號標籤], MATCH(TRUE, EXACT(O18, 按鍵位置表[方音按鍵]), 0)))</f>
        <v>u [ㄧ]</v>
      </c>
      <c r="Y18" s="202" t="str" cm="1">
        <f t="array" ref="Y18" xml:space="preserve"> IF(P18="","", INDEX(按鍵位置表[方音符號標籤], MATCH(TRUE, EXACT(P18, 按鍵位置表[方音按鍵]), 0)))</f>
        <v>g [ㆻ]</v>
      </c>
      <c r="Z18" s="202" t="str" cm="1">
        <f t="array" ref="Z18" xml:space="preserve"> IF(Q18="","", INDEX(按鍵位置表[方音符號標籤], MATCH(TRUE, EXACT(Q18, 按鍵位置表[方音按鍵]), 0)))</f>
        <v>] [˙]</v>
      </c>
      <c r="AA18" s="202" t="str" cm="1">
        <f t="array" ref="AA18" xml:space="preserve"> IF(R18="","", INDEX(按鍵位置表[方音符號標籤], MATCH(TRUE, EXACT(R18, 按鍵位置表[方音按鍵]), 0)))</f>
        <v>1 [ㄅ]</v>
      </c>
      <c r="AB18" s="202" t="str" cm="1">
        <f t="array" ref="AB18" xml:space="preserve"> IF(S18="","", INDEX(按鍵位置表[方音符號標籤], MATCH(TRUE, EXACT(S18, 按鍵位置表[方音按鍵]), 0)))</f>
        <v/>
      </c>
      <c r="AC18" s="202" t="str" cm="1">
        <f t="array" ref="AC18" xml:space="preserve"> IF(T18="","", INDEX(按鍵位置表[方音符號標籤], MATCH(TRUE, EXACT(T18, 按鍵位置表[方音按鍵]), 0)))</f>
        <v/>
      </c>
      <c r="AD18" s="202" t="str" cm="1">
        <f t="array" ref="AD18" xml:space="preserve"> IF(U18="","", INDEX(按鍵位置表[方音符號標籤], MATCH(TRUE, EXACT(U18, 按鍵位置表[方音按鍵]), 0)))</f>
        <v/>
      </c>
      <c r="AE18" s="202" t="str" cm="1">
        <f t="array" ref="AE18" xml:space="preserve"> IF(V18="","", INDEX(按鍵位置表[方音符號標籤], MATCH(TRUE, EXACT(V18, 按鍵位置表[方音按鍵]), 0)))</f>
        <v/>
      </c>
    </row>
    <row r="19" spans="2:31" ht="77.25">
      <c r="B19" s="201" t="s">
        <v>137</v>
      </c>
      <c r="C19" s="67" t="s">
        <v>297</v>
      </c>
      <c r="D19" s="66" t="str">
        <f t="shared" si="2"/>
        <v>ㄏㄨㄣˊ</v>
      </c>
      <c r="E19" s="200" t="str">
        <f t="shared" si="3"/>
        <v>君（舒）</v>
      </c>
      <c r="F19" s="200" t="str">
        <f xml:space="preserve"> IF($C19="", "", _xlfn.XLOOKUP($E19, 十五音韻母表[十五音],十五音韻母表[方音符號]) )</f>
        <v>ㄨㄣ</v>
      </c>
      <c r="G19" s="200">
        <f xml:space="preserve"> IF($C19="", "", _xlfn.XLOOKUP(MID(C19,2,1), 音調表[八音調號], 音調表[台羅調號]) )</f>
        <v>5</v>
      </c>
      <c r="H19" s="200" t="str">
        <f xml:space="preserve"> IF($C19="", "", _xlfn.XLOOKUP($G19, 音調表[台羅調號], 音調表[方音符號聲調符號]) )</f>
        <v>ˊ</v>
      </c>
      <c r="I19" s="200">
        <f xml:space="preserve"> IF($C19="", "", _xlfn.XLOOKUP(MID($C19,2,1), 音調表[八音調號], 音調表[方音符號聲調按鍵]) )</f>
        <v>6</v>
      </c>
      <c r="J19" s="200" t="str">
        <f xml:space="preserve"> IFERROR( _xlfn.XLOOKUP(RIGHT($C19), 十五音聲母表[十八音],十五音聲母表[方音符號]), "" )</f>
        <v>ㄏ</v>
      </c>
      <c r="K19" s="200" t="str">
        <f t="shared" si="4"/>
        <v>ㄏㄨㄣˊ</v>
      </c>
      <c r="L19" s="69" t="str">
        <f t="shared" si="0"/>
        <v>ㄨㄣ6ㄏ</v>
      </c>
      <c r="M19" s="70">
        <f t="shared" si="5"/>
        <v>4</v>
      </c>
      <c r="N19" s="70">
        <f t="shared" si="6"/>
        <v>3</v>
      </c>
      <c r="O19" s="199" t="str">
        <f t="shared" si="7"/>
        <v>ㄨ</v>
      </c>
      <c r="P19" s="199" t="str">
        <f t="shared" si="7"/>
        <v>ㄣ</v>
      </c>
      <c r="Q19" s="199" t="str">
        <f t="shared" si="7"/>
        <v>6</v>
      </c>
      <c r="R19" s="199" t="str">
        <f t="shared" si="7"/>
        <v>ㄏ</v>
      </c>
      <c r="S19" s="199" t="str">
        <f t="shared" si="7"/>
        <v/>
      </c>
      <c r="T19" s="199" t="str">
        <f t="shared" si="7"/>
        <v/>
      </c>
      <c r="U19" s="199" t="str">
        <f t="shared" si="7"/>
        <v/>
      </c>
      <c r="V19" s="199" t="str">
        <f t="shared" si="7"/>
        <v/>
      </c>
      <c r="X19" s="202" t="str" cm="1">
        <f t="array" ref="X19" xml:space="preserve"> IF(O19="","", INDEX(按鍵位置表[方音符號標籤], MATCH(TRUE, EXACT(O19, 按鍵位置表[方音按鍵]), 0)))</f>
        <v>j [ㄨ]</v>
      </c>
      <c r="Y19" s="202" t="str" cm="1">
        <f t="array" ref="Y19" xml:space="preserve"> IF(P19="","", INDEX(按鍵位置表[方音符號標籤], MATCH(TRUE, EXACT(P19, 按鍵位置表[方音按鍵]), 0)))</f>
        <v>p [ㄣ]</v>
      </c>
      <c r="Z19" s="202" t="str" cm="1">
        <f t="array" ref="Z19" xml:space="preserve"> IF(Q19="","", INDEX(按鍵位置表[方音符號標籤], MATCH(TRUE, EXACT(Q19, 按鍵位置表[方音按鍵]), 0)))</f>
        <v>6 [ˊ]</v>
      </c>
      <c r="AA19" s="202" t="str" cm="1">
        <f t="array" ref="AA19" xml:space="preserve"> IF(R19="","", INDEX(按鍵位置表[方音符號標籤], MATCH(TRUE, EXACT(R19, 按鍵位置表[方音按鍵]), 0)))</f>
        <v>c [ㄏ]</v>
      </c>
      <c r="AB19" s="202" t="str" cm="1">
        <f t="array" ref="AB19" xml:space="preserve"> IF(S19="","", INDEX(按鍵位置表[方音符號標籤], MATCH(TRUE, EXACT(S19, 按鍵位置表[方音按鍵]), 0)))</f>
        <v/>
      </c>
      <c r="AC19" s="202" t="str" cm="1">
        <f t="array" ref="AC19" xml:space="preserve"> IF(T19="","", INDEX(按鍵位置表[方音符號標籤], MATCH(TRUE, EXACT(T19, 按鍵位置表[方音按鍵]), 0)))</f>
        <v/>
      </c>
      <c r="AD19" s="202" t="str" cm="1">
        <f t="array" ref="AD19" xml:space="preserve"> IF(U19="","", INDEX(按鍵位置表[方音符號標籤], MATCH(TRUE, EXACT(U19, 按鍵位置表[方音按鍵]), 0)))</f>
        <v/>
      </c>
      <c r="AE19" s="202" t="str" cm="1">
        <f t="array" ref="AE19" xml:space="preserve"> IF(V19="","", INDEX(按鍵位置表[方音符號標籤], MATCH(TRUE, EXACT(V19, 按鍵位置表[方音按鍵]), 0)))</f>
        <v/>
      </c>
    </row>
    <row r="20" spans="2:31" ht="77.25">
      <c r="B20" s="201" t="s">
        <v>138</v>
      </c>
      <c r="C20" s="67" t="s">
        <v>298</v>
      </c>
      <c r="D20" s="66" t="str">
        <f t="shared" si="2"/>
        <v>ㄍㄢ</v>
      </c>
      <c r="E20" s="200" t="str">
        <f t="shared" si="3"/>
        <v>干（舒）</v>
      </c>
      <c r="F20" s="200" t="str">
        <f xml:space="preserve"> IF($C20="", "", _xlfn.XLOOKUP($E20, 十五音韻母表[十五音],十五音韻母表[方音符號]) )</f>
        <v>ㄢ</v>
      </c>
      <c r="G20" s="200">
        <f xml:space="preserve"> IF($C20="", "", _xlfn.XLOOKUP(MID(C20,2,1), 音調表[八音調號], 音調表[台羅調號]) )</f>
        <v>1</v>
      </c>
      <c r="H20" s="200" t="str">
        <f xml:space="preserve"> IF($C20="", "", _xlfn.XLOOKUP($G20, 音調表[台羅調號], 音調表[方音符號聲調符號]) )</f>
        <v>一</v>
      </c>
      <c r="I20" s="200" t="str">
        <f xml:space="preserve"> IF($C20="", "", _xlfn.XLOOKUP(MID($C20,2,1), 音調表[八音調號], 音調表[方音符號聲調按鍵]) )</f>
        <v>"</v>
      </c>
      <c r="J20" s="200" t="str">
        <f xml:space="preserve"> IFERROR( _xlfn.XLOOKUP(RIGHT($C20), 十五音聲母表[十八音],十五音聲母表[方音符號]), "" )</f>
        <v>ㄍ</v>
      </c>
      <c r="K20" s="200" t="str">
        <f t="shared" si="4"/>
        <v>ㄍㄢ</v>
      </c>
      <c r="L20" s="69" t="str">
        <f t="shared" si="0"/>
        <v>ㄢ"ㄍ</v>
      </c>
      <c r="M20" s="70">
        <f t="shared" si="5"/>
        <v>2</v>
      </c>
      <c r="N20" s="70">
        <f t="shared" si="6"/>
        <v>2</v>
      </c>
      <c r="O20" s="199" t="str">
        <f t="shared" si="7"/>
        <v>ㄢ</v>
      </c>
      <c r="P20" s="199" t="str">
        <f t="shared" si="7"/>
        <v>"</v>
      </c>
      <c r="Q20" s="199" t="str">
        <f t="shared" si="7"/>
        <v>ㄍ</v>
      </c>
      <c r="R20" s="199" t="str">
        <f t="shared" si="7"/>
        <v/>
      </c>
      <c r="S20" s="199" t="str">
        <f t="shared" si="7"/>
        <v/>
      </c>
      <c r="T20" s="199" t="str">
        <f t="shared" si="7"/>
        <v/>
      </c>
      <c r="U20" s="199" t="str">
        <f t="shared" si="7"/>
        <v/>
      </c>
      <c r="V20" s="199" t="str">
        <f t="shared" si="7"/>
        <v/>
      </c>
      <c r="X20" s="202" t="str" cm="1">
        <f t="array" ref="X20" xml:space="preserve"> IF(O20="","", INDEX(按鍵位置表[方音符號標籤], MATCH(TRUE, EXACT(O20, 按鍵位置表[方音按鍵]), 0)))</f>
        <v>0 [ㄢ]</v>
      </c>
      <c r="Y20" s="202" t="str" cm="1">
        <f t="array" ref="Y20" xml:space="preserve"> IF(P20="","", INDEX(按鍵位置表[方音符號標籤], MATCH(TRUE, EXACT(P20, 按鍵位置表[方音按鍵]), 0)))</f>
        <v>" ["]</v>
      </c>
      <c r="Z20" s="202" t="str" cm="1">
        <f t="array" ref="Z20" xml:space="preserve"> IF(Q20="","", INDEX(按鍵位置表[方音符號標籤], MATCH(TRUE, EXACT(Q20, 按鍵位置表[方音按鍵]), 0)))</f>
        <v>e [ㄍ]</v>
      </c>
      <c r="AA20" s="202" t="str" cm="1">
        <f t="array" ref="AA20" xml:space="preserve"> IF(R20="","", INDEX(按鍵位置表[方音符號標籤], MATCH(TRUE, EXACT(R20, 按鍵位置表[方音按鍵]), 0)))</f>
        <v/>
      </c>
      <c r="AB20" s="202" t="str" cm="1">
        <f t="array" ref="AB20" xml:space="preserve"> IF(S20="","", INDEX(按鍵位置表[方音符號標籤], MATCH(TRUE, EXACT(S20, 按鍵位置表[方音按鍵]), 0)))</f>
        <v/>
      </c>
      <c r="AC20" s="202" t="str" cm="1">
        <f t="array" ref="AC20" xml:space="preserve"> IF(T20="","", INDEX(按鍵位置表[方音符號標籤], MATCH(TRUE, EXACT(T20, 按鍵位置表[方音按鍵]), 0)))</f>
        <v/>
      </c>
      <c r="AD20" s="202" t="str" cm="1">
        <f t="array" ref="AD20" xml:space="preserve"> IF(U20="","", INDEX(按鍵位置表[方音符號標籤], MATCH(TRUE, EXACT(U20, 按鍵位置表[方音按鍵]), 0)))</f>
        <v/>
      </c>
      <c r="AE20" s="202" t="str" cm="1">
        <f t="array" ref="AE20" xml:space="preserve"> IF(V20="","", INDEX(按鍵位置表[方音符號標籤], MATCH(TRUE, EXACT(V20, 按鍵位置表[方音按鍵]), 0)))</f>
        <v/>
      </c>
    </row>
    <row r="21" spans="2:31" ht="77.25">
      <c r="B21" s="201" t="s">
        <v>139</v>
      </c>
      <c r="C21" s="67"/>
      <c r="D21" s="66" t="str">
        <f t="shared" si="2"/>
        <v/>
      </c>
      <c r="E21" s="200" t="str">
        <f t="shared" si="3"/>
        <v/>
      </c>
      <c r="F21" s="200" t="str">
        <f xml:space="preserve"> IF($C21="", "", _xlfn.XLOOKUP($E21, 十五音韻母表[十五音],十五音韻母表[方音符號]) )</f>
        <v/>
      </c>
      <c r="G21" s="200" t="str">
        <f xml:space="preserve"> IF($C21="", "", _xlfn.XLOOKUP(MID(C21,2,1), 音調表[八音調號], 音調表[台羅調號]) )</f>
        <v/>
      </c>
      <c r="H21" s="200" t="str">
        <f xml:space="preserve"> IF($C21="", "", _xlfn.XLOOKUP($G21, 音調表[台羅調號], 音調表[方音符號聲調符號]) )</f>
        <v/>
      </c>
      <c r="I21" s="200" t="str">
        <f xml:space="preserve"> IF($C21="", "", _xlfn.XLOOKUP(MID($C21,2,1), 音調表[八音調號], 音調表[方音符號聲調按鍵]) )</f>
        <v/>
      </c>
      <c r="J21" s="200" t="str">
        <f xml:space="preserve"> IFERROR( _xlfn.XLOOKUP(RIGHT($C21), 十五音聲母表[十八音],十五音聲母表[方音符號]), "" )</f>
        <v/>
      </c>
      <c r="K21" s="200" t="str">
        <f t="shared" si="4"/>
        <v/>
      </c>
      <c r="L21" s="69" t="str">
        <f t="shared" si="0"/>
        <v/>
      </c>
      <c r="M21" s="70" t="str">
        <f t="shared" si="5"/>
        <v/>
      </c>
      <c r="N21" s="70" t="str">
        <f t="shared" si="6"/>
        <v/>
      </c>
      <c r="O21" s="199" t="str">
        <f t="shared" si="7"/>
        <v/>
      </c>
      <c r="P21" s="199" t="str">
        <f t="shared" si="7"/>
        <v/>
      </c>
      <c r="Q21" s="199" t="str">
        <f t="shared" si="7"/>
        <v/>
      </c>
      <c r="R21" s="199" t="str">
        <f t="shared" si="7"/>
        <v/>
      </c>
      <c r="S21" s="199" t="str">
        <f t="shared" si="7"/>
        <v/>
      </c>
      <c r="T21" s="199" t="str">
        <f t="shared" si="7"/>
        <v/>
      </c>
      <c r="U21" s="199" t="str">
        <f t="shared" si="7"/>
        <v/>
      </c>
      <c r="V21" s="199" t="str">
        <f t="shared" si="7"/>
        <v/>
      </c>
      <c r="X21" s="202" t="str" cm="1">
        <f t="array" ref="X21" xml:space="preserve"> IF(O21="","", INDEX(按鍵位置表[方音符號標籤], MATCH(TRUE, EXACT(O21, 按鍵位置表[方音按鍵]), 0)))</f>
        <v/>
      </c>
      <c r="Y21" s="202" t="str" cm="1">
        <f t="array" ref="Y21" xml:space="preserve"> IF(P21="","", INDEX(按鍵位置表[方音符號標籤], MATCH(TRUE, EXACT(P21, 按鍵位置表[方音按鍵]), 0)))</f>
        <v/>
      </c>
      <c r="Z21" s="202" t="str" cm="1">
        <f t="array" ref="Z21" xml:space="preserve"> IF(Q21="","", INDEX(按鍵位置表[方音符號標籤], MATCH(TRUE, EXACT(Q21, 按鍵位置表[方音按鍵]), 0)))</f>
        <v/>
      </c>
      <c r="AA21" s="202" t="str" cm="1">
        <f t="array" ref="AA21" xml:space="preserve"> IF(R21="","", INDEX(按鍵位置表[方音符號標籤], MATCH(TRUE, EXACT(R21, 按鍵位置表[方音按鍵]), 0)))</f>
        <v/>
      </c>
      <c r="AB21" s="202" t="str" cm="1">
        <f t="array" ref="AB21" xml:space="preserve"> IF(S21="","", INDEX(按鍵位置表[方音符號標籤], MATCH(TRUE, EXACT(S21, 按鍵位置表[方音按鍵]), 0)))</f>
        <v/>
      </c>
      <c r="AC21" s="202" t="str" cm="1">
        <f t="array" ref="AC21" xml:space="preserve"> IF(T21="","", INDEX(按鍵位置表[方音符號標籤], MATCH(TRUE, EXACT(T21, 按鍵位置表[方音按鍵]), 0)))</f>
        <v/>
      </c>
      <c r="AD21" s="202" t="str" cm="1">
        <f t="array" ref="AD21" xml:space="preserve"> IF(U21="","", INDEX(按鍵位置表[方音符號標籤], MATCH(TRUE, EXACT(U21, 按鍵位置表[方音按鍵]), 0)))</f>
        <v/>
      </c>
      <c r="AE21" s="202" t="str" cm="1">
        <f t="array" ref="AE21" xml:space="preserve"> IF(V21="","", INDEX(按鍵位置表[方音符號標籤], MATCH(TRUE, EXACT(V21, 按鍵位置表[方音按鍵]), 0)))</f>
        <v/>
      </c>
    </row>
    <row r="22" spans="2:31" ht="77.25">
      <c r="B22" s="201" t="s">
        <v>147</v>
      </c>
      <c r="C22" s="67" t="s">
        <v>299</v>
      </c>
      <c r="D22" s="66" t="str">
        <f t="shared" si="2"/>
        <v>ㄧㆵ</v>
      </c>
      <c r="E22" s="200" t="str">
        <f t="shared" si="3"/>
        <v>巾（促）</v>
      </c>
      <c r="F22" s="200" t="str">
        <f xml:space="preserve"> IF($C22="", "", _xlfn.XLOOKUP($E22, 十五音韻母表[十五音],十五音韻母表[方音符號]) )</f>
        <v>ㄧㆵ</v>
      </c>
      <c r="G22" s="200">
        <f xml:space="preserve"> IF($C22="", "", _xlfn.XLOOKUP(MID(C22,2,1), 音調表[八音調號], 音調表[台羅調號]) )</f>
        <v>4</v>
      </c>
      <c r="H22" s="200" t="str">
        <f xml:space="preserve"> IF($C22="", "", _xlfn.XLOOKUP($G22, 音調表[台羅調號], 音調表[方音符號聲調符號]) )</f>
        <v>四</v>
      </c>
      <c r="I22" s="200" t="str">
        <f xml:space="preserve"> IF($C22="", "", _xlfn.XLOOKUP(MID($C22,2,1), 音調表[八音調號], 音調表[方音符號聲調按鍵]) )</f>
        <v>[</v>
      </c>
      <c r="J22" s="200" t="str">
        <f xml:space="preserve"> IFERROR( _xlfn.XLOOKUP(RIGHT($C22), 十五音聲母表[十八音],十五音聲母表[方音符號]), "" )</f>
        <v>Ø</v>
      </c>
      <c r="K22" s="200" t="str">
        <f t="shared" si="4"/>
        <v>Øㄧㆵ</v>
      </c>
      <c r="L22" s="69" t="str">
        <f t="shared" si="0"/>
        <v>ㄧㆵ[=</v>
      </c>
      <c r="M22" s="70">
        <f t="shared" si="5"/>
        <v>3</v>
      </c>
      <c r="N22" s="70">
        <f t="shared" si="6"/>
        <v>3</v>
      </c>
      <c r="O22" s="199" t="str">
        <f t="shared" si="7"/>
        <v>ㄧ</v>
      </c>
      <c r="P22" s="199" t="str">
        <f t="shared" si="7"/>
        <v>ㆵ</v>
      </c>
      <c r="Q22" s="199" t="str">
        <f t="shared" si="7"/>
        <v>[</v>
      </c>
      <c r="R22" s="199" t="str">
        <f t="shared" si="7"/>
        <v>=</v>
      </c>
      <c r="S22" s="199" t="str">
        <f t="shared" si="7"/>
        <v/>
      </c>
      <c r="T22" s="199" t="str">
        <f t="shared" si="7"/>
        <v/>
      </c>
      <c r="U22" s="199" t="str">
        <f t="shared" si="7"/>
        <v/>
      </c>
      <c r="V22" s="199" t="str">
        <f t="shared" si="7"/>
        <v/>
      </c>
      <c r="X22" s="202" t="str" cm="1">
        <f t="array" ref="X22" xml:space="preserve"> IF(O22="","", INDEX(按鍵位置表[方音符號標籤], MATCH(TRUE, EXACT(O22, 按鍵位置表[方音按鍵]), 0)))</f>
        <v>u [ㄧ]</v>
      </c>
      <c r="Y22" s="202" t="str" cm="1">
        <f t="array" ref="Y22" xml:space="preserve"> IF(P22="","", INDEX(按鍵位置表[方音符號標籤], MATCH(TRUE, EXACT(P22, 按鍵位置表[方音按鍵]), 0)))</f>
        <v>t [ㆵ]</v>
      </c>
      <c r="Z22" s="202" t="str" cm="1">
        <f t="array" ref="Z22" xml:space="preserve"> IF(Q22="","", INDEX(按鍵位置表[方音符號標籤], MATCH(TRUE, EXACT(Q22, 按鍵位置表[方音按鍵]), 0)))</f>
        <v>[ [[]</v>
      </c>
      <c r="AA22" s="202" t="str" cm="1">
        <f t="array" ref="AA22" xml:space="preserve"> IF(R22="","", INDEX(按鍵位置表[方音符號標籤], MATCH(TRUE, EXACT(R22, 按鍵位置表[方音按鍵]), 0)))</f>
        <v>= [Ø]</v>
      </c>
      <c r="AB22" s="202" t="str" cm="1">
        <f t="array" ref="AB22" xml:space="preserve"> IF(S22="","", INDEX(按鍵位置表[方音符號標籤], MATCH(TRUE, EXACT(S22, 按鍵位置表[方音按鍵]), 0)))</f>
        <v/>
      </c>
      <c r="AC22" s="202" t="str" cm="1">
        <f t="array" ref="AC22" xml:space="preserve"> IF(T22="","", INDEX(按鍵位置表[方音符號標籤], MATCH(TRUE, EXACT(T22, 按鍵位置表[方音按鍵]), 0)))</f>
        <v/>
      </c>
      <c r="AD22" s="202" t="str" cm="1">
        <f t="array" ref="AD22" xml:space="preserve"> IF(U22="","", INDEX(按鍵位置表[方音符號標籤], MATCH(TRUE, EXACT(U22, 按鍵位置表[方音按鍵]), 0)))</f>
        <v/>
      </c>
      <c r="AE22" s="202" t="str" cm="1">
        <f t="array" ref="AE22" xml:space="preserve"> IF(V22="","", INDEX(按鍵位置表[方音符號標籤], MATCH(TRUE, EXACT(V22, 按鍵位置表[方音按鍵]), 0)))</f>
        <v/>
      </c>
    </row>
    <row r="23" spans="2:31" ht="77.25">
      <c r="B23" s="201" t="s">
        <v>148</v>
      </c>
      <c r="C23" s="67" t="s">
        <v>300</v>
      </c>
      <c r="D23" s="66" t="str">
        <f t="shared" si="2"/>
        <v>ㄆㄧㄢ˪</v>
      </c>
      <c r="E23" s="200" t="str">
        <f t="shared" si="3"/>
        <v>堅（舒）</v>
      </c>
      <c r="F23" s="200" t="str">
        <f xml:space="preserve"> IF($C23="", "", _xlfn.XLOOKUP($E23, 十五音韻母表[十五音],十五音韻母表[方音符號]) )</f>
        <v>ㄧㄢ</v>
      </c>
      <c r="G23" s="200">
        <f xml:space="preserve"> IF($C23="", "", _xlfn.XLOOKUP(MID(C23,2,1), 音調表[八音調號], 音調表[台羅調號]) )</f>
        <v>3</v>
      </c>
      <c r="H23" s="200" t="str">
        <f xml:space="preserve"> IF($C23="", "", _xlfn.XLOOKUP($G23, 音調表[台羅調號], 音調表[方音符號聲調符號]) )</f>
        <v>˪</v>
      </c>
      <c r="I23" s="200">
        <f xml:space="preserve"> IF($C23="", "", _xlfn.XLOOKUP(MID($C23,2,1), 音調表[八音調號], 音調表[方音符號聲調按鍵]) )</f>
        <v>3</v>
      </c>
      <c r="J23" s="200" t="str">
        <f xml:space="preserve"> IFERROR( _xlfn.XLOOKUP(RIGHT($C23), 十五音聲母表[十八音],十五音聲母表[方音符號]), "" )</f>
        <v>ㄆ</v>
      </c>
      <c r="K23" s="200" t="str">
        <f t="shared" si="4"/>
        <v>ㄆㄧㄢ˪</v>
      </c>
      <c r="L23" s="69" t="str">
        <f t="shared" si="0"/>
        <v>ㄧㄢ3ㄆ</v>
      </c>
      <c r="M23" s="70">
        <f t="shared" si="5"/>
        <v>4</v>
      </c>
      <c r="N23" s="70">
        <f t="shared" si="6"/>
        <v>3</v>
      </c>
      <c r="O23" s="199" t="str">
        <f t="shared" si="7"/>
        <v>ㄧ</v>
      </c>
      <c r="P23" s="199" t="str">
        <f t="shared" si="7"/>
        <v>ㄢ</v>
      </c>
      <c r="Q23" s="199" t="str">
        <f t="shared" si="7"/>
        <v>3</v>
      </c>
      <c r="R23" s="199" t="str">
        <f t="shared" si="7"/>
        <v>ㄆ</v>
      </c>
      <c r="S23" s="199" t="str">
        <f t="shared" si="7"/>
        <v/>
      </c>
      <c r="T23" s="199" t="str">
        <f t="shared" si="7"/>
        <v/>
      </c>
      <c r="U23" s="199" t="str">
        <f t="shared" si="7"/>
        <v/>
      </c>
      <c r="V23" s="199" t="str">
        <f t="shared" si="7"/>
        <v/>
      </c>
      <c r="X23" s="202" t="str" cm="1">
        <f t="array" ref="X23" xml:space="preserve"> IF(O23="","", INDEX(按鍵位置表[方音符號標籤], MATCH(TRUE, EXACT(O23, 按鍵位置表[方音按鍵]), 0)))</f>
        <v>u [ㄧ]</v>
      </c>
      <c r="Y23" s="202" t="str" cm="1">
        <f t="array" ref="Y23" xml:space="preserve"> IF(P23="","", INDEX(按鍵位置表[方音符號標籤], MATCH(TRUE, EXACT(P23, 按鍵位置表[方音按鍵]), 0)))</f>
        <v>0 [ㄢ]</v>
      </c>
      <c r="Z23" s="202" t="str" cm="1">
        <f t="array" ref="Z23" xml:space="preserve"> IF(Q23="","", INDEX(按鍵位置表[方音符號標籤], MATCH(TRUE, EXACT(Q23, 按鍵位置表[方音按鍵]), 0)))</f>
        <v>3 [˪]</v>
      </c>
      <c r="AA23" s="202" t="str" cm="1">
        <f t="array" ref="AA23" xml:space="preserve"> IF(R23="","", INDEX(按鍵位置表[方音符號標籤], MATCH(TRUE, EXACT(R23, 按鍵位置表[方音按鍵]), 0)))</f>
        <v>q [ㄆ]</v>
      </c>
      <c r="AB23" s="202" t="str" cm="1">
        <f t="array" ref="AB23" xml:space="preserve"> IF(S23="","", INDEX(按鍵位置表[方音符號標籤], MATCH(TRUE, EXACT(S23, 按鍵位置表[方音按鍵]), 0)))</f>
        <v/>
      </c>
      <c r="AC23" s="202" t="str" cm="1">
        <f t="array" ref="AC23" xml:space="preserve"> IF(T23="","", INDEX(按鍵位置表[方音符號標籤], MATCH(TRUE, EXACT(T23, 按鍵位置表[方音按鍵]), 0)))</f>
        <v/>
      </c>
      <c r="AD23" s="202" t="str" cm="1">
        <f t="array" ref="AD23" xml:space="preserve"> IF(U23="","", INDEX(按鍵位置表[方音符號標籤], MATCH(TRUE, EXACT(U23, 按鍵位置表[方音按鍵]), 0)))</f>
        <v/>
      </c>
      <c r="AE23" s="202" t="str" cm="1">
        <f t="array" ref="AE23" xml:space="preserve"> IF(V23="","", INDEX(按鍵位置表[方音符號標籤], MATCH(TRUE, EXACT(V23, 按鍵位置表[方音按鍵]), 0)))</f>
        <v/>
      </c>
    </row>
    <row r="24" spans="2:31" ht="77.25">
      <c r="B24" s="201" t="s">
        <v>149</v>
      </c>
      <c r="C24" s="67" t="s">
        <v>301</v>
      </c>
      <c r="D24" s="66" t="str">
        <f t="shared" si="2"/>
        <v>ㄍㆦ</v>
      </c>
      <c r="E24" s="200" t="str">
        <f t="shared" si="3"/>
        <v>沽（舒）</v>
      </c>
      <c r="F24" s="200" t="str">
        <f xml:space="preserve"> IF($C24="", "", _xlfn.XLOOKUP($E24, 十五音韻母表[十五音],十五音韻母表[方音符號]) )</f>
        <v>ㆦ</v>
      </c>
      <c r="G24" s="200">
        <f xml:space="preserve"> IF($C24="", "", _xlfn.XLOOKUP(MID(C24,2,1), 音調表[八音調號], 音調表[台羅調號]) )</f>
        <v>1</v>
      </c>
      <c r="H24" s="200" t="str">
        <f xml:space="preserve"> IF($C24="", "", _xlfn.XLOOKUP($G24, 音調表[台羅調號], 音調表[方音符號聲調符號]) )</f>
        <v>一</v>
      </c>
      <c r="I24" s="200" t="str">
        <f xml:space="preserve"> IF($C24="", "", _xlfn.XLOOKUP(MID($C24,2,1), 音調表[八音調號], 音調表[方音符號聲調按鍵]) )</f>
        <v>"</v>
      </c>
      <c r="J24" s="200" t="str">
        <f xml:space="preserve"> IFERROR( _xlfn.XLOOKUP(RIGHT($C24), 十五音聲母表[十八音],十五音聲母表[方音符號]), "" )</f>
        <v>ㄍ</v>
      </c>
      <c r="K24" s="200" t="str">
        <f t="shared" si="4"/>
        <v>ㄍㆦ</v>
      </c>
      <c r="L24" s="69" t="str">
        <f t="shared" si="0"/>
        <v>ㆦ"ㄍ</v>
      </c>
      <c r="M24" s="70">
        <f t="shared" si="5"/>
        <v>2</v>
      </c>
      <c r="N24" s="70">
        <f t="shared" si="6"/>
        <v>2</v>
      </c>
      <c r="O24" s="199" t="str">
        <f t="shared" si="7"/>
        <v>ㆦ</v>
      </c>
      <c r="P24" s="199" t="str">
        <f t="shared" si="7"/>
        <v>"</v>
      </c>
      <c r="Q24" s="199" t="str">
        <f t="shared" si="7"/>
        <v>ㄍ</v>
      </c>
      <c r="R24" s="199" t="str">
        <f t="shared" si="7"/>
        <v/>
      </c>
      <c r="S24" s="199" t="str">
        <f t="shared" si="7"/>
        <v/>
      </c>
      <c r="T24" s="199" t="str">
        <f t="shared" si="7"/>
        <v/>
      </c>
      <c r="U24" s="199" t="str">
        <f t="shared" si="7"/>
        <v/>
      </c>
      <c r="V24" s="199" t="str">
        <f t="shared" si="7"/>
        <v/>
      </c>
      <c r="X24" s="202" t="str" cm="1">
        <f t="array" ref="X24" xml:space="preserve"> IF(O24="","", INDEX(按鍵位置表[方音符號標籤], MATCH(TRUE, EXACT(O24, 按鍵位置表[方音按鍵]), 0)))</f>
        <v>i [ㆦ]</v>
      </c>
      <c r="Y24" s="202" t="str" cm="1">
        <f t="array" ref="Y24" xml:space="preserve"> IF(P24="","", INDEX(按鍵位置表[方音符號標籤], MATCH(TRUE, EXACT(P24, 按鍵位置表[方音按鍵]), 0)))</f>
        <v>" ["]</v>
      </c>
      <c r="Z24" s="202" t="str" cm="1">
        <f t="array" ref="Z24" xml:space="preserve"> IF(Q24="","", INDEX(按鍵位置表[方音符號標籤], MATCH(TRUE, EXACT(Q24, 按鍵位置表[方音按鍵]), 0)))</f>
        <v>e [ㄍ]</v>
      </c>
      <c r="AA24" s="202" t="str" cm="1">
        <f t="array" ref="AA24" xml:space="preserve"> IF(R24="","", INDEX(按鍵位置表[方音符號標籤], MATCH(TRUE, EXACT(R24, 按鍵位置表[方音按鍵]), 0)))</f>
        <v/>
      </c>
      <c r="AB24" s="202" t="str" cm="1">
        <f t="array" ref="AB24" xml:space="preserve"> IF(S24="","", INDEX(按鍵位置表[方音符號標籤], MATCH(TRUE, EXACT(S24, 按鍵位置表[方音按鍵]), 0)))</f>
        <v/>
      </c>
      <c r="AC24" s="202" t="str" cm="1">
        <f t="array" ref="AC24" xml:space="preserve"> IF(T24="","", INDEX(按鍵位置表[方音符號標籤], MATCH(TRUE, EXACT(T24, 按鍵位置表[方音按鍵]), 0)))</f>
        <v/>
      </c>
      <c r="AD24" s="202" t="str" cm="1">
        <f t="array" ref="AD24" xml:space="preserve"> IF(U24="","", INDEX(按鍵位置表[方音符號標籤], MATCH(TRUE, EXACT(U24, 按鍵位置表[方音按鍵]), 0)))</f>
        <v/>
      </c>
      <c r="AE24" s="202" t="str" cm="1">
        <f t="array" ref="AE24" xml:space="preserve"> IF(V24="","", INDEX(按鍵位置表[方音符號標籤], MATCH(TRUE, EXACT(V24, 按鍵位置表[方音按鍵]), 0)))</f>
        <v/>
      </c>
    </row>
    <row r="25" spans="2:31" ht="77.25">
      <c r="B25" s="201" t="s">
        <v>150</v>
      </c>
      <c r="C25" s="67" t="s">
        <v>302</v>
      </c>
      <c r="D25" s="66" t="str">
        <f t="shared" si="2"/>
        <v>ㄙㄧㄥˊ</v>
      </c>
      <c r="E25" s="200" t="str">
        <f t="shared" si="3"/>
        <v>經（舒）</v>
      </c>
      <c r="F25" s="200" t="str">
        <f xml:space="preserve"> IF($C25="", "", _xlfn.XLOOKUP($E25, 十五音韻母表[十五音],十五音韻母表[方音符號]) )</f>
        <v>ㄧㄥ</v>
      </c>
      <c r="G25" s="200">
        <f xml:space="preserve"> IF($C25="", "", _xlfn.XLOOKUP(MID(C25,2,1), 音調表[八音調號], 音調表[台羅調號]) )</f>
        <v>5</v>
      </c>
      <c r="H25" s="200" t="str">
        <f xml:space="preserve"> IF($C25="", "", _xlfn.XLOOKUP($G25, 音調表[台羅調號], 音調表[方音符號聲調符號]) )</f>
        <v>ˊ</v>
      </c>
      <c r="I25" s="200">
        <f xml:space="preserve"> IF($C25="", "", _xlfn.XLOOKUP(MID($C25,2,1), 音調表[八音調號], 音調表[方音符號聲調按鍵]) )</f>
        <v>6</v>
      </c>
      <c r="J25" s="200" t="str">
        <f xml:space="preserve"> IFERROR( _xlfn.XLOOKUP(RIGHT($C25), 十五音聲母表[十八音],十五音聲母表[方音符號]), "" )</f>
        <v>ㄙ</v>
      </c>
      <c r="K25" s="200" t="str">
        <f t="shared" si="4"/>
        <v>ㄙㄧㄥˊ</v>
      </c>
      <c r="L25" s="69" t="str">
        <f t="shared" si="0"/>
        <v>ㄧㄥ6ㄙ</v>
      </c>
      <c r="M25" s="70">
        <f t="shared" si="5"/>
        <v>4</v>
      </c>
      <c r="N25" s="70">
        <f t="shared" si="6"/>
        <v>3</v>
      </c>
      <c r="O25" s="199" t="str">
        <f t="shared" ref="O25:V34" si="8" xml:space="preserve"> IF($N25="","", IF(MID($L25,O$4,1)="Ø", 零聲母, MID($L25,O$4,1)))</f>
        <v>ㄧ</v>
      </c>
      <c r="P25" s="199" t="str">
        <f t="shared" si="8"/>
        <v>ㄥ</v>
      </c>
      <c r="Q25" s="199" t="str">
        <f t="shared" si="8"/>
        <v>6</v>
      </c>
      <c r="R25" s="199" t="str">
        <f t="shared" si="8"/>
        <v>ㄙ</v>
      </c>
      <c r="S25" s="199" t="str">
        <f t="shared" si="8"/>
        <v/>
      </c>
      <c r="T25" s="199" t="str">
        <f t="shared" si="8"/>
        <v/>
      </c>
      <c r="U25" s="199" t="str">
        <f t="shared" si="8"/>
        <v/>
      </c>
      <c r="V25" s="199" t="str">
        <f t="shared" si="8"/>
        <v/>
      </c>
      <c r="X25" s="202" t="str" cm="1">
        <f t="array" ref="X25" xml:space="preserve"> IF(O25="","", INDEX(按鍵位置表[方音符號標籤], MATCH(TRUE, EXACT(O25, 按鍵位置表[方音按鍵]), 0)))</f>
        <v>u [ㄧ]</v>
      </c>
      <c r="Y25" s="202" t="str" cm="1">
        <f t="array" ref="Y25" xml:space="preserve"> IF(P25="","", INDEX(按鍵位置表[方音符號標籤], MATCH(TRUE, EXACT(P25, 按鍵位置表[方音按鍵]), 0)))</f>
        <v>/ [ㆭ]</v>
      </c>
      <c r="Z25" s="202" t="str" cm="1">
        <f t="array" ref="Z25" xml:space="preserve"> IF(Q25="","", INDEX(按鍵位置表[方音符號標籤], MATCH(TRUE, EXACT(Q25, 按鍵位置表[方音按鍵]), 0)))</f>
        <v>6 [ˊ]</v>
      </c>
      <c r="AA25" s="202" t="str" cm="1">
        <f t="array" ref="AA25" xml:space="preserve"> IF(R25="","", INDEX(按鍵位置表[方音符號標籤], MATCH(TRUE, EXACT(R25, 按鍵位置表[方音按鍵]), 0)))</f>
        <v>n [ㄙ]</v>
      </c>
      <c r="AB25" s="202" t="str" cm="1">
        <f t="array" ref="AB25" xml:space="preserve"> IF(S25="","", INDEX(按鍵位置表[方音符號標籤], MATCH(TRUE, EXACT(S25, 按鍵位置表[方音按鍵]), 0)))</f>
        <v/>
      </c>
      <c r="AC25" s="202" t="str" cm="1">
        <f t="array" ref="AC25" xml:space="preserve"> IF(T25="","", INDEX(按鍵位置表[方音符號標籤], MATCH(TRUE, EXACT(T25, 按鍵位置表[方音按鍵]), 0)))</f>
        <v/>
      </c>
      <c r="AD25" s="202" t="str" cm="1">
        <f t="array" ref="AD25" xml:space="preserve"> IF(U25="","", INDEX(按鍵位置表[方音符號標籤], MATCH(TRUE, EXACT(U25, 按鍵位置表[方音按鍵]), 0)))</f>
        <v/>
      </c>
      <c r="AE25" s="202" t="str" cm="1">
        <f t="array" ref="AE25" xml:space="preserve"> IF(V25="","", INDEX(按鍵位置表[方音符號標籤], MATCH(TRUE, EXACT(V25, 按鍵位置表[方音按鍵]), 0)))</f>
        <v/>
      </c>
    </row>
    <row r="26" spans="2:31" ht="77.25">
      <c r="B26" s="201" t="s">
        <v>151</v>
      </c>
      <c r="C26" s="67" t="s">
        <v>303</v>
      </c>
      <c r="D26" s="66" t="str">
        <f t="shared" si="2"/>
        <v>ㆠㄢ˫</v>
      </c>
      <c r="E26" s="200" t="str">
        <f t="shared" si="3"/>
        <v>干（舒）</v>
      </c>
      <c r="F26" s="200" t="str">
        <f xml:space="preserve"> IF($C26="", "", _xlfn.XLOOKUP($E26, 十五音韻母表[十五音],十五音韻母表[方音符號]) )</f>
        <v>ㄢ</v>
      </c>
      <c r="G26" s="200">
        <f xml:space="preserve"> IF($C26="", "", _xlfn.XLOOKUP(MID(C26,2,1), 音調表[八音調號], 音調表[台羅調號]) )</f>
        <v>7</v>
      </c>
      <c r="H26" s="200" t="str">
        <f xml:space="preserve"> IF($C26="", "", _xlfn.XLOOKUP($G26, 音調表[台羅調號], 音調表[方音符號聲調符號]) )</f>
        <v>˫</v>
      </c>
      <c r="I26" s="200">
        <f xml:space="preserve"> IF($C26="", "", _xlfn.XLOOKUP(MID($C26,2,1), 音調表[八音調號], 音調表[方音符號聲調按鍵]) )</f>
        <v>5</v>
      </c>
      <c r="J26" s="200" t="str">
        <f xml:space="preserve"> IFERROR( _xlfn.XLOOKUP(RIGHT($C26), 十五音聲母表[十八音],十五音聲母表[方音符號]), "" )</f>
        <v>ㆠ</v>
      </c>
      <c r="K26" s="200" t="str">
        <f t="shared" si="4"/>
        <v>ㆠㄢ˫</v>
      </c>
      <c r="L26" s="69" t="str">
        <f t="shared" si="0"/>
        <v>ㄢ5ㆠ</v>
      </c>
      <c r="M26" s="70">
        <f t="shared" si="5"/>
        <v>3</v>
      </c>
      <c r="N26" s="70">
        <f t="shared" si="6"/>
        <v>2</v>
      </c>
      <c r="O26" s="199" t="str">
        <f t="shared" si="8"/>
        <v>ㄢ</v>
      </c>
      <c r="P26" s="199" t="str">
        <f t="shared" si="8"/>
        <v>5</v>
      </c>
      <c r="Q26" s="199" t="str">
        <f t="shared" si="8"/>
        <v>ㆠ</v>
      </c>
      <c r="R26" s="199" t="str">
        <f t="shared" si="8"/>
        <v/>
      </c>
      <c r="S26" s="199" t="str">
        <f t="shared" si="8"/>
        <v/>
      </c>
      <c r="T26" s="199" t="str">
        <f t="shared" si="8"/>
        <v/>
      </c>
      <c r="U26" s="199" t="str">
        <f t="shared" si="8"/>
        <v/>
      </c>
      <c r="V26" s="199" t="str">
        <f t="shared" si="8"/>
        <v/>
      </c>
      <c r="X26" s="202" t="str" cm="1">
        <f t="array" ref="X26" xml:space="preserve"> IF(O26="","", INDEX(按鍵位置表[方音符號標籤], MATCH(TRUE, EXACT(O26, 按鍵位置表[方音按鍵]), 0)))</f>
        <v>0 [ㄢ]</v>
      </c>
      <c r="Y26" s="202" t="str" cm="1">
        <f t="array" ref="Y26" xml:space="preserve"> IF(P26="","", INDEX(按鍵位置表[方音符號標籤], MATCH(TRUE, EXACT(P26, 按鍵位置表[方音按鍵]), 0)))</f>
        <v>5 [˫]</v>
      </c>
      <c r="Z26" s="202" t="str" cm="1">
        <f t="array" ref="Z26" xml:space="preserve"> IF(Q26="","", INDEX(按鍵位置表[方音符號標籤], MATCH(TRUE, EXACT(Q26, 按鍵位置表[方音按鍵]), 0)))</f>
        <v>! [ㆠ]</v>
      </c>
      <c r="AA26" s="202" t="str" cm="1">
        <f t="array" ref="AA26" xml:space="preserve"> IF(R26="","", INDEX(按鍵位置表[方音符號標籤], MATCH(TRUE, EXACT(R26, 按鍵位置表[方音按鍵]), 0)))</f>
        <v/>
      </c>
      <c r="AB26" s="202" t="str" cm="1">
        <f t="array" ref="AB26" xml:space="preserve"> IF(S26="","", INDEX(按鍵位置表[方音符號標籤], MATCH(TRUE, EXACT(S26, 按鍵位置表[方音按鍵]), 0)))</f>
        <v/>
      </c>
      <c r="AC26" s="202" t="str" cm="1">
        <f t="array" ref="AC26" xml:space="preserve"> IF(T26="","", INDEX(按鍵位置表[方音符號標籤], MATCH(TRUE, EXACT(T26, 按鍵位置表[方音按鍵]), 0)))</f>
        <v/>
      </c>
      <c r="AD26" s="202" t="str" cm="1">
        <f t="array" ref="AD26" xml:space="preserve"> IF(U26="","", INDEX(按鍵位置表[方音符號標籤], MATCH(TRUE, EXACT(U26, 按鍵位置表[方音按鍵]), 0)))</f>
        <v/>
      </c>
      <c r="AE26" s="202" t="str" cm="1">
        <f t="array" ref="AE26" xml:space="preserve"> IF(V26="","", INDEX(按鍵位置表[方音符號標籤], MATCH(TRUE, EXACT(V26, 按鍵位置表[方音按鍵]), 0)))</f>
        <v/>
      </c>
    </row>
    <row r="27" spans="2:31" ht="77.25">
      <c r="B27" s="201" t="s">
        <v>152</v>
      </c>
      <c r="C27" s="67" t="s">
        <v>304</v>
      </c>
      <c r="D27" s="66" t="str">
        <f t="shared" si="2"/>
        <v>ㆡㄧㆬ˫</v>
      </c>
      <c r="E27" s="200" t="str">
        <f t="shared" si="3"/>
        <v>金（舒）</v>
      </c>
      <c r="F27" s="200" t="str">
        <f xml:space="preserve"> IF($C27="", "", _xlfn.XLOOKUP($E27, 十五音韻母表[十五音],十五音韻母表[方音符號]) )</f>
        <v>ㄧㆬ</v>
      </c>
      <c r="G27" s="200">
        <f xml:space="preserve"> IF($C27="", "", _xlfn.XLOOKUP(MID(C27,2,1), 音調表[八音調號], 音調表[台羅調號]) )</f>
        <v>7</v>
      </c>
      <c r="H27" s="200" t="str">
        <f xml:space="preserve"> IF($C27="", "", _xlfn.XLOOKUP($G27, 音調表[台羅調號], 音調表[方音符號聲調符號]) )</f>
        <v>˫</v>
      </c>
      <c r="I27" s="200">
        <f xml:space="preserve"> IF($C27="", "", _xlfn.XLOOKUP(MID($C27,2,1), 音調表[八音調號], 音調表[方音符號聲調按鍵]) )</f>
        <v>5</v>
      </c>
      <c r="J27" s="200" t="str">
        <f xml:space="preserve"> IFERROR( _xlfn.XLOOKUP(RIGHT($C27), 十五音聲母表[十八音],十五音聲母表[方音符號]), "" )</f>
        <v>ㆡ</v>
      </c>
      <c r="K27" s="200" t="str">
        <f t="shared" si="4"/>
        <v>ㆡㄧㆬ˫</v>
      </c>
      <c r="L27" s="69" t="str">
        <f t="shared" si="0"/>
        <v>ㄧㆬ5ㆡ</v>
      </c>
      <c r="M27" s="70">
        <f t="shared" si="5"/>
        <v>4</v>
      </c>
      <c r="N27" s="70">
        <f t="shared" si="6"/>
        <v>3</v>
      </c>
      <c r="O27" s="199" t="str">
        <f t="shared" si="8"/>
        <v>ㄧ</v>
      </c>
      <c r="P27" s="199" t="str">
        <f t="shared" si="8"/>
        <v>ㆬ</v>
      </c>
      <c r="Q27" s="199" t="str">
        <f t="shared" si="8"/>
        <v>5</v>
      </c>
      <c r="R27" s="199" t="str">
        <f t="shared" si="8"/>
        <v>ㆡ</v>
      </c>
      <c r="S27" s="199" t="str">
        <f t="shared" si="8"/>
        <v/>
      </c>
      <c r="T27" s="199" t="str">
        <f t="shared" si="8"/>
        <v/>
      </c>
      <c r="U27" s="199" t="str">
        <f t="shared" si="8"/>
        <v/>
      </c>
      <c r="V27" s="199" t="str">
        <f t="shared" si="8"/>
        <v/>
      </c>
      <c r="X27" s="202" t="str" cm="1">
        <f t="array" ref="X27" xml:space="preserve"> IF(O27="","", INDEX(按鍵位置表[方音符號標籤], MATCH(TRUE, EXACT(O27, 按鍵位置表[方音按鍵]), 0)))</f>
        <v>u [ㄧ]</v>
      </c>
      <c r="Y27" s="202" t="str" cm="1">
        <f t="array" ref="Y27" xml:space="preserve"> IF(P27="","", INDEX(按鍵位置表[方音符號標籤], MATCH(TRUE, EXACT(P27, 按鍵位置表[方音按鍵]), 0)))</f>
        <v>m [ㆬ]</v>
      </c>
      <c r="Z27" s="202" t="str" cm="1">
        <f t="array" ref="Z27" xml:space="preserve"> IF(Q27="","", INDEX(按鍵位置表[方音符號標籤], MATCH(TRUE, EXACT(Q27, 按鍵位置表[方音按鍵]), 0)))</f>
        <v>5 [˫]</v>
      </c>
      <c r="AA27" s="202" t="str" cm="1">
        <f t="array" ref="AA27" xml:space="preserve"> IF(R27="","", INDEX(按鍵位置表[方音符號標籤], MATCH(TRUE, EXACT(R27, 按鍵位置表[方音按鍵]), 0)))</f>
        <v>Y [ㆡ]</v>
      </c>
      <c r="AB27" s="202" t="str" cm="1">
        <f t="array" ref="AB27" xml:space="preserve"> IF(S27="","", INDEX(按鍵位置表[方音符號標籤], MATCH(TRUE, EXACT(S27, 按鍵位置表[方音按鍵]), 0)))</f>
        <v/>
      </c>
      <c r="AC27" s="202" t="str" cm="1">
        <f t="array" ref="AC27" xml:space="preserve"> IF(T27="","", INDEX(按鍵位置表[方音符號標籤], MATCH(TRUE, EXACT(T27, 按鍵位置表[方音按鍵]), 0)))</f>
        <v/>
      </c>
      <c r="AD27" s="202" t="str" cm="1">
        <f t="array" ref="AD27" xml:space="preserve"> IF(U27="","", INDEX(按鍵位置表[方音符號標籤], MATCH(TRUE, EXACT(U27, 按鍵位置表[方音按鍵]), 0)))</f>
        <v/>
      </c>
      <c r="AE27" s="202" t="str" cm="1">
        <f t="array" ref="AE27" xml:space="preserve"> IF(V27="","", INDEX(按鍵位置表[方音符號標籤], MATCH(TRUE, EXACT(V27, 按鍵位置表[方音按鍵]), 0)))</f>
        <v/>
      </c>
    </row>
    <row r="28" spans="2:31" ht="77.25">
      <c r="B28" s="201" t="s">
        <v>153</v>
      </c>
      <c r="C28" s="67" t="s">
        <v>305</v>
      </c>
      <c r="D28" s="66" t="str">
        <f t="shared" si="2"/>
        <v>ㄙㄢ</v>
      </c>
      <c r="E28" s="200" t="str">
        <f t="shared" si="3"/>
        <v>干（舒）</v>
      </c>
      <c r="F28" s="200" t="str">
        <f xml:space="preserve"> IF($C28="", "", _xlfn.XLOOKUP($E28, 十五音韻母表[十五音],十五音韻母表[方音符號]) )</f>
        <v>ㄢ</v>
      </c>
      <c r="G28" s="200">
        <f xml:space="preserve"> IF($C28="", "", _xlfn.XLOOKUP(MID(C28,2,1), 音調表[八音調號], 音調表[台羅調號]) )</f>
        <v>1</v>
      </c>
      <c r="H28" s="200" t="str">
        <f xml:space="preserve"> IF($C28="", "", _xlfn.XLOOKUP($G28, 音調表[台羅調號], 音調表[方音符號聲調符號]) )</f>
        <v>一</v>
      </c>
      <c r="I28" s="200" t="str">
        <f xml:space="preserve"> IF($C28="", "", _xlfn.XLOOKUP(MID($C28,2,1), 音調表[八音調號], 音調表[方音符號聲調按鍵]) )</f>
        <v>"</v>
      </c>
      <c r="J28" s="200" t="str">
        <f xml:space="preserve"> IFERROR( _xlfn.XLOOKUP(RIGHT($C28), 十五音聲母表[十八音],十五音聲母表[方音符號]), "" )</f>
        <v>ㄙ</v>
      </c>
      <c r="K28" s="200" t="str">
        <f t="shared" si="4"/>
        <v>ㄙㄢ</v>
      </c>
      <c r="L28" s="69" t="str">
        <f t="shared" si="0"/>
        <v>ㄢ"ㄙ</v>
      </c>
      <c r="M28" s="70">
        <f t="shared" si="5"/>
        <v>2</v>
      </c>
      <c r="N28" s="70">
        <f t="shared" si="6"/>
        <v>2</v>
      </c>
      <c r="O28" s="199" t="str">
        <f t="shared" si="8"/>
        <v>ㄢ</v>
      </c>
      <c r="P28" s="199" t="str">
        <f t="shared" si="8"/>
        <v>"</v>
      </c>
      <c r="Q28" s="199" t="str">
        <f t="shared" si="8"/>
        <v>ㄙ</v>
      </c>
      <c r="R28" s="199" t="str">
        <f t="shared" si="8"/>
        <v/>
      </c>
      <c r="S28" s="199" t="str">
        <f t="shared" si="8"/>
        <v/>
      </c>
      <c r="T28" s="199" t="str">
        <f t="shared" si="8"/>
        <v/>
      </c>
      <c r="U28" s="199" t="str">
        <f t="shared" si="8"/>
        <v/>
      </c>
      <c r="V28" s="199" t="str">
        <f t="shared" si="8"/>
        <v/>
      </c>
      <c r="X28" s="202" t="str" cm="1">
        <f t="array" ref="X28" xml:space="preserve"> IF(O28="","", INDEX(按鍵位置表[方音符號標籤], MATCH(TRUE, EXACT(O28, 按鍵位置表[方音按鍵]), 0)))</f>
        <v>0 [ㄢ]</v>
      </c>
      <c r="Y28" s="202" t="str" cm="1">
        <f t="array" ref="Y28" xml:space="preserve"> IF(P28="","", INDEX(按鍵位置表[方音符號標籤], MATCH(TRUE, EXACT(P28, 按鍵位置表[方音按鍵]), 0)))</f>
        <v>" ["]</v>
      </c>
      <c r="Z28" s="202" t="str" cm="1">
        <f t="array" ref="Z28" xml:space="preserve"> IF(Q28="","", INDEX(按鍵位置表[方音符號標籤], MATCH(TRUE, EXACT(Q28, 按鍵位置表[方音按鍵]), 0)))</f>
        <v>n [ㄙ]</v>
      </c>
      <c r="AA28" s="202" t="str" cm="1">
        <f t="array" ref="AA28" xml:space="preserve"> IF(R28="","", INDEX(按鍵位置表[方音符號標籤], MATCH(TRUE, EXACT(R28, 按鍵位置表[方音按鍵]), 0)))</f>
        <v/>
      </c>
      <c r="AB28" s="202" t="str" cm="1">
        <f t="array" ref="AB28" xml:space="preserve"> IF(S28="","", INDEX(按鍵位置表[方音符號標籤], MATCH(TRUE, EXACT(S28, 按鍵位置表[方音按鍵]), 0)))</f>
        <v/>
      </c>
      <c r="AC28" s="202" t="str" cm="1">
        <f t="array" ref="AC28" xml:space="preserve"> IF(T28="","", INDEX(按鍵位置表[方音符號標籤], MATCH(TRUE, EXACT(T28, 按鍵位置表[方音按鍵]), 0)))</f>
        <v/>
      </c>
      <c r="AD28" s="202" t="str" cm="1">
        <f t="array" ref="AD28" xml:space="preserve"> IF(U28="","", INDEX(按鍵位置表[方音符號標籤], MATCH(TRUE, EXACT(U28, 按鍵位置表[方音按鍵]), 0)))</f>
        <v/>
      </c>
      <c r="AE28" s="202" t="str" cm="1">
        <f t="array" ref="AE28" xml:space="preserve"> IF(V28="","", INDEX(按鍵位置表[方音符號標籤], MATCH(TRUE, EXACT(V28, 按鍵位置表[方音按鍵]), 0)))</f>
        <v/>
      </c>
    </row>
    <row r="29" spans="2:31" ht="77.25">
      <c r="B29" s="201" t="s">
        <v>154</v>
      </c>
      <c r="C29" s="67"/>
      <c r="D29" s="66" t="str">
        <f t="shared" si="2"/>
        <v/>
      </c>
      <c r="E29" s="200" t="str">
        <f t="shared" si="3"/>
        <v/>
      </c>
      <c r="F29" s="200" t="str">
        <f xml:space="preserve"> IF($C29="", "", _xlfn.XLOOKUP($E29, 十五音韻母表[十五音],十五音韻母表[方音符號]) )</f>
        <v/>
      </c>
      <c r="G29" s="200" t="str">
        <f xml:space="preserve"> IF($C29="", "", _xlfn.XLOOKUP(MID(C29,2,1), 音調表[八音調號], 音調表[台羅調號]) )</f>
        <v/>
      </c>
      <c r="H29" s="200" t="str">
        <f xml:space="preserve"> IF($C29="", "", _xlfn.XLOOKUP($G29, 音調表[台羅調號], 音調表[方音符號聲調符號]) )</f>
        <v/>
      </c>
      <c r="I29" s="200" t="str">
        <f xml:space="preserve"> IF($C29="", "", _xlfn.XLOOKUP(MID($C29,2,1), 音調表[八音調號], 音調表[方音符號聲調按鍵]) )</f>
        <v/>
      </c>
      <c r="J29" s="200" t="str">
        <f xml:space="preserve"> IFERROR( _xlfn.XLOOKUP(RIGHT($C29), 十五音聲母表[十八音],十五音聲母表[方音符號]), "" )</f>
        <v/>
      </c>
      <c r="K29" s="200" t="str">
        <f t="shared" si="4"/>
        <v/>
      </c>
      <c r="L29" s="69" t="str">
        <f t="shared" si="0"/>
        <v/>
      </c>
      <c r="M29" s="70" t="str">
        <f t="shared" si="5"/>
        <v/>
      </c>
      <c r="N29" s="70" t="str">
        <f t="shared" si="6"/>
        <v/>
      </c>
      <c r="O29" s="199" t="str">
        <f t="shared" si="8"/>
        <v/>
      </c>
      <c r="P29" s="199" t="str">
        <f t="shared" si="8"/>
        <v/>
      </c>
      <c r="Q29" s="199" t="str">
        <f t="shared" si="8"/>
        <v/>
      </c>
      <c r="R29" s="199" t="str">
        <f t="shared" si="8"/>
        <v/>
      </c>
      <c r="S29" s="199" t="str">
        <f t="shared" si="8"/>
        <v/>
      </c>
      <c r="T29" s="199" t="str">
        <f t="shared" si="8"/>
        <v/>
      </c>
      <c r="U29" s="199" t="str">
        <f t="shared" si="8"/>
        <v/>
      </c>
      <c r="V29" s="199" t="str">
        <f t="shared" si="8"/>
        <v/>
      </c>
      <c r="X29" s="202" t="str" cm="1">
        <f t="array" ref="X29" xml:space="preserve"> IF(O29="","", INDEX(按鍵位置表[方音符號標籤], MATCH(TRUE, EXACT(O29, 按鍵位置表[方音按鍵]), 0)))</f>
        <v/>
      </c>
      <c r="Y29" s="202" t="str" cm="1">
        <f t="array" ref="Y29" xml:space="preserve"> IF(P29="","", INDEX(按鍵位置表[方音符號標籤], MATCH(TRUE, EXACT(P29, 按鍵位置表[方音按鍵]), 0)))</f>
        <v/>
      </c>
      <c r="Z29" s="202" t="str" cm="1">
        <f t="array" ref="Z29" xml:space="preserve"> IF(Q29="","", INDEX(按鍵位置表[方音符號標籤], MATCH(TRUE, EXACT(Q29, 按鍵位置表[方音按鍵]), 0)))</f>
        <v/>
      </c>
      <c r="AA29" s="202" t="str" cm="1">
        <f t="array" ref="AA29" xml:space="preserve"> IF(R29="","", INDEX(按鍵位置表[方音符號標籤], MATCH(TRUE, EXACT(R29, 按鍵位置表[方音按鍵]), 0)))</f>
        <v/>
      </c>
      <c r="AB29" s="202" t="str" cm="1">
        <f t="array" ref="AB29" xml:space="preserve"> IF(S29="","", INDEX(按鍵位置表[方音符號標籤], MATCH(TRUE, EXACT(S29, 按鍵位置表[方音按鍵]), 0)))</f>
        <v/>
      </c>
      <c r="AC29" s="202" t="str" cm="1">
        <f t="array" ref="AC29" xml:space="preserve"> IF(T29="","", INDEX(按鍵位置表[方音符號標籤], MATCH(TRUE, EXACT(T29, 按鍵位置表[方音按鍵]), 0)))</f>
        <v/>
      </c>
      <c r="AD29" s="202" t="str" cm="1">
        <f t="array" ref="AD29" xml:space="preserve"> IF(U29="","", INDEX(按鍵位置表[方音符號標籤], MATCH(TRUE, EXACT(U29, 按鍵位置表[方音按鍵]), 0)))</f>
        <v/>
      </c>
      <c r="AE29" s="202" t="str" cm="1">
        <f t="array" ref="AE29" xml:space="preserve"> IF(V29="","", INDEX(按鍵位置表[方音符號標籤], MATCH(TRUE, EXACT(V29, 按鍵位置表[方音按鍵]), 0)))</f>
        <v/>
      </c>
    </row>
    <row r="30" spans="2:31" ht="77.25">
      <c r="B30" s="201" t="s">
        <v>162</v>
      </c>
      <c r="C30" s="67" t="s">
        <v>306</v>
      </c>
      <c r="D30" s="66" t="str">
        <f t="shared" si="2"/>
        <v>ㄎㄧㄤ</v>
      </c>
      <c r="E30" s="200" t="str">
        <f t="shared" si="3"/>
        <v>姜（舒）</v>
      </c>
      <c r="F30" s="200" t="str">
        <f xml:space="preserve"> IF($C30="", "", _xlfn.XLOOKUP($E30, 十五音韻母表[十五音],十五音韻母表[方音符號]) )</f>
        <v>ㄧㄤ</v>
      </c>
      <c r="G30" s="200">
        <f xml:space="preserve"> IF($C30="", "", _xlfn.XLOOKUP(MID(C30,2,1), 音調表[八音調號], 音調表[台羅調號]) )</f>
        <v>1</v>
      </c>
      <c r="H30" s="200" t="str">
        <f xml:space="preserve"> IF($C30="", "", _xlfn.XLOOKUP($G30, 音調表[台羅調號], 音調表[方音符號聲調符號]) )</f>
        <v>一</v>
      </c>
      <c r="I30" s="200" t="str">
        <f xml:space="preserve"> IF($C30="", "", _xlfn.XLOOKUP(MID($C30,2,1), 音調表[八音調號], 音調表[方音符號聲調按鍵]) )</f>
        <v>"</v>
      </c>
      <c r="J30" s="200" t="str">
        <f xml:space="preserve"> IFERROR( _xlfn.XLOOKUP(RIGHT($C30), 十五音聲母表[十八音],十五音聲母表[方音符號]), "" )</f>
        <v>ㄎ</v>
      </c>
      <c r="K30" s="200" t="str">
        <f t="shared" si="4"/>
        <v>ㄎㄧㄤ</v>
      </c>
      <c r="L30" s="69" t="str">
        <f t="shared" si="0"/>
        <v>ㄧㄤ"ㄎ</v>
      </c>
      <c r="M30" s="70">
        <f t="shared" si="5"/>
        <v>3</v>
      </c>
      <c r="N30" s="70">
        <f t="shared" si="6"/>
        <v>3</v>
      </c>
      <c r="O30" s="199" t="str">
        <f t="shared" si="8"/>
        <v>ㄧ</v>
      </c>
      <c r="P30" s="199" t="str">
        <f t="shared" si="8"/>
        <v>ㄤ</v>
      </c>
      <c r="Q30" s="199" t="str">
        <f t="shared" si="8"/>
        <v>"</v>
      </c>
      <c r="R30" s="199" t="str">
        <f t="shared" si="8"/>
        <v>ㄎ</v>
      </c>
      <c r="S30" s="199" t="str">
        <f t="shared" si="8"/>
        <v/>
      </c>
      <c r="T30" s="199" t="str">
        <f t="shared" si="8"/>
        <v/>
      </c>
      <c r="U30" s="199" t="str">
        <f t="shared" si="8"/>
        <v/>
      </c>
      <c r="V30" s="199" t="str">
        <f t="shared" si="8"/>
        <v/>
      </c>
      <c r="X30" s="202" t="str" cm="1">
        <f t="array" ref="X30" xml:space="preserve"> IF(O30="","", INDEX(按鍵位置表[方音符號標籤], MATCH(TRUE, EXACT(O30, 按鍵位置表[方音按鍵]), 0)))</f>
        <v>u [ㄧ]</v>
      </c>
      <c r="Y30" s="202" t="str" cm="1">
        <f t="array" ref="Y30" xml:space="preserve"> IF(P30="","", INDEX(按鍵位置表[方音符號標籤], MATCH(TRUE, EXACT(P30, 按鍵位置表[方音按鍵]), 0)))</f>
        <v>; [ㄤ]</v>
      </c>
      <c r="Z30" s="202" t="str" cm="1">
        <f t="array" ref="Z30" xml:space="preserve"> IF(Q30="","", INDEX(按鍵位置表[方音符號標籤], MATCH(TRUE, EXACT(Q30, 按鍵位置表[方音按鍵]), 0)))</f>
        <v>" ["]</v>
      </c>
      <c r="AA30" s="202" t="str" cm="1">
        <f t="array" ref="AA30" xml:space="preserve"> IF(R30="","", INDEX(按鍵位置表[方音符號標籤], MATCH(TRUE, EXACT(R30, 按鍵位置表[方音按鍵]), 0)))</f>
        <v>d [ㄎ]</v>
      </c>
      <c r="AB30" s="202" t="str" cm="1">
        <f t="array" ref="AB30" xml:space="preserve"> IF(S30="","", INDEX(按鍵位置表[方音符號標籤], MATCH(TRUE, EXACT(S30, 按鍵位置表[方音按鍵]), 0)))</f>
        <v/>
      </c>
      <c r="AC30" s="202" t="str" cm="1">
        <f t="array" ref="AC30" xml:space="preserve"> IF(T30="","", INDEX(按鍵位置表[方音符號標籤], MATCH(TRUE, EXACT(T30, 按鍵位置表[方音按鍵]), 0)))</f>
        <v/>
      </c>
      <c r="AD30" s="202" t="str" cm="1">
        <f t="array" ref="AD30" xml:space="preserve"> IF(U30="","", INDEX(按鍵位置表[方音符號標籤], MATCH(TRUE, EXACT(U30, 按鍵位置表[方音按鍵]), 0)))</f>
        <v/>
      </c>
      <c r="AE30" s="202" t="str" cm="1">
        <f t="array" ref="AE30" xml:space="preserve"> IF(V30="","", INDEX(按鍵位置表[方音符號標籤], MATCH(TRUE, EXACT(V30, 按鍵位置表[方音按鍵]), 0)))</f>
        <v/>
      </c>
    </row>
    <row r="31" spans="2:31" ht="77.25">
      <c r="B31" s="201" t="s">
        <v>163</v>
      </c>
      <c r="C31" s="67" t="s">
        <v>307</v>
      </c>
      <c r="D31" s="66" t="str">
        <f t="shared" si="2"/>
        <v>ㄉㄧㆻ˙</v>
      </c>
      <c r="E31" s="200" t="str">
        <f t="shared" si="3"/>
        <v>經（促）</v>
      </c>
      <c r="F31" s="200" t="str">
        <f xml:space="preserve"> IF($C31="", "", _xlfn.XLOOKUP($E31, 十五音韻母表[十五音],十五音韻母表[方音符號]) )</f>
        <v>ㄧㆻ</v>
      </c>
      <c r="G31" s="200">
        <f xml:space="preserve"> IF($C31="", "", _xlfn.XLOOKUP(MID(C31,2,1), 音調表[八音調號], 音調表[台羅調號]) )</f>
        <v>8</v>
      </c>
      <c r="H31" s="200" t="str">
        <f xml:space="preserve"> IF($C31="", "", _xlfn.XLOOKUP($G31, 音調表[台羅調號], 音調表[方音符號聲調符號]) )</f>
        <v>˙</v>
      </c>
      <c r="I31" s="200" t="str">
        <f xml:space="preserve"> IF($C31="", "", _xlfn.XLOOKUP(MID($C31,2,1), 音調表[八音調號], 音調表[方音符號聲調按鍵]) )</f>
        <v>]</v>
      </c>
      <c r="J31" s="200" t="str">
        <f xml:space="preserve"> IFERROR( _xlfn.XLOOKUP(RIGHT($C31), 十五音聲母表[十八音],十五音聲母表[方音符號]), "" )</f>
        <v>ㄉ</v>
      </c>
      <c r="K31" s="200" t="str">
        <f t="shared" si="4"/>
        <v>ㄉㄧㆻ˙</v>
      </c>
      <c r="L31" s="69" t="str">
        <f t="shared" si="0"/>
        <v>ㄧㆻ]ㄉ</v>
      </c>
      <c r="M31" s="70">
        <f t="shared" si="5"/>
        <v>4</v>
      </c>
      <c r="N31" s="70">
        <f t="shared" si="6"/>
        <v>3</v>
      </c>
      <c r="O31" s="199" t="str">
        <f t="shared" si="8"/>
        <v>ㄧ</v>
      </c>
      <c r="P31" s="199" t="str">
        <f t="shared" si="8"/>
        <v>ㆻ</v>
      </c>
      <c r="Q31" s="199" t="str">
        <f t="shared" si="8"/>
        <v>]</v>
      </c>
      <c r="R31" s="199" t="str">
        <f t="shared" si="8"/>
        <v>ㄉ</v>
      </c>
      <c r="S31" s="199" t="str">
        <f t="shared" si="8"/>
        <v/>
      </c>
      <c r="T31" s="199" t="str">
        <f t="shared" si="8"/>
        <v/>
      </c>
      <c r="U31" s="199" t="str">
        <f t="shared" si="8"/>
        <v/>
      </c>
      <c r="V31" s="199" t="str">
        <f t="shared" si="8"/>
        <v/>
      </c>
      <c r="X31" s="202" t="str" cm="1">
        <f t="array" ref="X31" xml:space="preserve"> IF(O31="","", INDEX(按鍵位置表[方音符號標籤], MATCH(TRUE, EXACT(O31, 按鍵位置表[方音按鍵]), 0)))</f>
        <v>u [ㄧ]</v>
      </c>
      <c r="Y31" s="202" t="str" cm="1">
        <f t="array" ref="Y31" xml:space="preserve"> IF(P31="","", INDEX(按鍵位置表[方音符號標籤], MATCH(TRUE, EXACT(P31, 按鍵位置表[方音按鍵]), 0)))</f>
        <v>g [ㆻ]</v>
      </c>
      <c r="Z31" s="202" t="str" cm="1">
        <f t="array" ref="Z31" xml:space="preserve"> IF(Q31="","", INDEX(按鍵位置表[方音符號標籤], MATCH(TRUE, EXACT(Q31, 按鍵位置表[方音按鍵]), 0)))</f>
        <v>] [˙]</v>
      </c>
      <c r="AA31" s="202" t="str" cm="1">
        <f t="array" ref="AA31" xml:space="preserve"> IF(R31="","", INDEX(按鍵位置表[方音符號標籤], MATCH(TRUE, EXACT(R31, 按鍵位置表[方音按鍵]), 0)))</f>
        <v>2 [ㄉ]</v>
      </c>
      <c r="AB31" s="202" t="str" cm="1">
        <f t="array" ref="AB31" xml:space="preserve"> IF(S31="","", INDEX(按鍵位置表[方音符號標籤], MATCH(TRUE, EXACT(S31, 按鍵位置表[方音按鍵]), 0)))</f>
        <v/>
      </c>
      <c r="AC31" s="202" t="str" cm="1">
        <f t="array" ref="AC31" xml:space="preserve"> IF(T31="","", INDEX(按鍵位置表[方音符號標籤], MATCH(TRUE, EXACT(T31, 按鍵位置表[方音按鍵]), 0)))</f>
        <v/>
      </c>
      <c r="AD31" s="202" t="str" cm="1">
        <f t="array" ref="AD31" xml:space="preserve"> IF(U31="","", INDEX(按鍵位置表[方音符號標籤], MATCH(TRUE, EXACT(U31, 按鍵位置表[方音按鍵]), 0)))</f>
        <v/>
      </c>
      <c r="AE31" s="202" t="str" cm="1">
        <f t="array" ref="AE31" xml:space="preserve"> IF(V31="","", INDEX(按鍵位置表[方音符號標籤], MATCH(TRUE, EXACT(V31, 按鍵位置表[方音按鍵]), 0)))</f>
        <v/>
      </c>
    </row>
    <row r="32" spans="2:31" ht="77.25">
      <c r="B32" s="201" t="s">
        <v>164</v>
      </c>
      <c r="C32" s="67" t="s">
        <v>293</v>
      </c>
      <c r="D32" s="66" t="str">
        <f t="shared" si="2"/>
        <v>ㄏㄜˊ</v>
      </c>
      <c r="E32" s="200" t="str">
        <f t="shared" si="3"/>
        <v>高（舒）</v>
      </c>
      <c r="F32" s="200" t="str">
        <f xml:space="preserve"> IF($C32="", "", _xlfn.XLOOKUP($E32, 十五音韻母表[十五音],十五音韻母表[方音符號]) )</f>
        <v>ㄜ</v>
      </c>
      <c r="G32" s="200">
        <f xml:space="preserve"> IF($C32="", "", _xlfn.XLOOKUP(MID(C32,2,1), 音調表[八音調號], 音調表[台羅調號]) )</f>
        <v>5</v>
      </c>
      <c r="H32" s="200" t="str">
        <f xml:space="preserve"> IF($C32="", "", _xlfn.XLOOKUP($G32, 音調表[台羅調號], 音調表[方音符號聲調符號]) )</f>
        <v>ˊ</v>
      </c>
      <c r="I32" s="200">
        <f xml:space="preserve"> IF($C32="", "", _xlfn.XLOOKUP(MID($C32,2,1), 音調表[八音調號], 音調表[方音符號聲調按鍵]) )</f>
        <v>6</v>
      </c>
      <c r="J32" s="200" t="str">
        <f xml:space="preserve"> IFERROR( _xlfn.XLOOKUP(RIGHT($C32), 十五音聲母表[十八音],十五音聲母表[方音符號]), "" )</f>
        <v>ㄏ</v>
      </c>
      <c r="K32" s="200" t="str">
        <f t="shared" si="4"/>
        <v>ㄏㄜˊ</v>
      </c>
      <c r="L32" s="69" t="str">
        <f t="shared" si="0"/>
        <v>ㄜ6ㄏ</v>
      </c>
      <c r="M32" s="70">
        <f t="shared" si="5"/>
        <v>3</v>
      </c>
      <c r="N32" s="70">
        <f t="shared" si="6"/>
        <v>2</v>
      </c>
      <c r="O32" s="199" t="str">
        <f t="shared" si="8"/>
        <v>ㄜ</v>
      </c>
      <c r="P32" s="199" t="str">
        <f t="shared" si="8"/>
        <v>6</v>
      </c>
      <c r="Q32" s="199" t="str">
        <f t="shared" si="8"/>
        <v>ㄏ</v>
      </c>
      <c r="R32" s="199" t="str">
        <f t="shared" si="8"/>
        <v/>
      </c>
      <c r="S32" s="199" t="str">
        <f t="shared" si="8"/>
        <v/>
      </c>
      <c r="T32" s="199" t="str">
        <f t="shared" si="8"/>
        <v/>
      </c>
      <c r="U32" s="199" t="str">
        <f t="shared" si="8"/>
        <v/>
      </c>
      <c r="V32" s="199" t="str">
        <f t="shared" si="8"/>
        <v/>
      </c>
      <c r="X32" s="202" t="str" cm="1">
        <f t="array" ref="X32" xml:space="preserve"> IF(O32="","", INDEX(按鍵位置表[方音符號標籤], MATCH(TRUE, EXACT(O32, 按鍵位置表[方音按鍵]), 0)))</f>
        <v>k [ㄜ]</v>
      </c>
      <c r="Y32" s="202" t="str" cm="1">
        <f t="array" ref="Y32" xml:space="preserve"> IF(P32="","", INDEX(按鍵位置表[方音符號標籤], MATCH(TRUE, EXACT(P32, 按鍵位置表[方音按鍵]), 0)))</f>
        <v>6 [ˊ]</v>
      </c>
      <c r="Z32" s="202" t="str" cm="1">
        <f t="array" ref="Z32" xml:space="preserve"> IF(Q32="","", INDEX(按鍵位置表[方音符號標籤], MATCH(TRUE, EXACT(Q32, 按鍵位置表[方音按鍵]), 0)))</f>
        <v>c [ㄏ]</v>
      </c>
      <c r="AA32" s="202" t="str" cm="1">
        <f t="array" ref="AA32" xml:space="preserve"> IF(R32="","", INDEX(按鍵位置表[方音符號標籤], MATCH(TRUE, EXACT(R32, 按鍵位置表[方音按鍵]), 0)))</f>
        <v/>
      </c>
      <c r="AB32" s="202" t="str" cm="1">
        <f t="array" ref="AB32" xml:space="preserve"> IF(S32="","", INDEX(按鍵位置表[方音符號標籤], MATCH(TRUE, EXACT(S32, 按鍵位置表[方音按鍵]), 0)))</f>
        <v/>
      </c>
      <c r="AC32" s="202" t="str" cm="1">
        <f t="array" ref="AC32" xml:space="preserve"> IF(T32="","", INDEX(按鍵位置表[方音符號標籤], MATCH(TRUE, EXACT(T32, 按鍵位置表[方音按鍵]), 0)))</f>
        <v/>
      </c>
      <c r="AD32" s="202" t="str" cm="1">
        <f t="array" ref="AD32" xml:space="preserve"> IF(U32="","", INDEX(按鍵位置表[方音符號標籤], MATCH(TRUE, EXACT(U32, 按鍵位置表[方音按鍵]), 0)))</f>
        <v/>
      </c>
      <c r="AE32" s="202" t="str" cm="1">
        <f t="array" ref="AE32" xml:space="preserve"> IF(V32="","", INDEX(按鍵位置表[方音符號標籤], MATCH(TRUE, EXACT(V32, 按鍵位置表[方音按鍵]), 0)))</f>
        <v/>
      </c>
    </row>
    <row r="33" spans="2:31" ht="77.25">
      <c r="B33" s="201" t="s">
        <v>165</v>
      </c>
      <c r="C33" s="68" t="s">
        <v>308</v>
      </c>
      <c r="D33" s="66" t="str">
        <f t="shared" si="2"/>
        <v>ㄙㄨ</v>
      </c>
      <c r="E33" s="200" t="str">
        <f t="shared" si="3"/>
        <v>艍（舒）</v>
      </c>
      <c r="F33" s="200" t="str">
        <f xml:space="preserve"> IF($C33="", "", _xlfn.XLOOKUP($E33, 十五音韻母表[十五音],十五音韻母表[方音符號]) )</f>
        <v>ㄨ</v>
      </c>
      <c r="G33" s="200">
        <f xml:space="preserve"> IF($C33="", "", _xlfn.XLOOKUP(MID(C33,2,1), 音調表[八音調號], 音調表[台羅調號]) )</f>
        <v>1</v>
      </c>
      <c r="H33" s="200" t="str">
        <f xml:space="preserve"> IF($C33="", "", _xlfn.XLOOKUP($G33, 音調表[台羅調號], 音調表[方音符號聲調符號]) )</f>
        <v>一</v>
      </c>
      <c r="I33" s="200" t="str">
        <f xml:space="preserve"> IF($C33="", "", _xlfn.XLOOKUP(MID($C33,2,1), 音調表[八音調號], 音調表[方音符號聲調按鍵]) )</f>
        <v>"</v>
      </c>
      <c r="J33" s="200" t="str">
        <f xml:space="preserve"> IFERROR( _xlfn.XLOOKUP(RIGHT($C33), 十五音聲母表[十八音],十五音聲母表[方音符號]), "" )</f>
        <v>ㄙ</v>
      </c>
      <c r="K33" s="200" t="str">
        <f t="shared" si="4"/>
        <v>ㄙㄨ</v>
      </c>
      <c r="L33" s="69" t="str">
        <f t="shared" si="0"/>
        <v>ㄨ"ㄙ</v>
      </c>
      <c r="M33" s="70">
        <f t="shared" si="5"/>
        <v>2</v>
      </c>
      <c r="N33" s="70">
        <f t="shared" si="6"/>
        <v>2</v>
      </c>
      <c r="O33" s="199" t="str">
        <f t="shared" si="8"/>
        <v>ㄨ</v>
      </c>
      <c r="P33" s="199" t="str">
        <f t="shared" si="8"/>
        <v>"</v>
      </c>
      <c r="Q33" s="199" t="str">
        <f t="shared" si="8"/>
        <v>ㄙ</v>
      </c>
      <c r="R33" s="199" t="str">
        <f t="shared" si="8"/>
        <v/>
      </c>
      <c r="S33" s="199" t="str">
        <f t="shared" si="8"/>
        <v/>
      </c>
      <c r="T33" s="199" t="str">
        <f t="shared" si="8"/>
        <v/>
      </c>
      <c r="U33" s="199" t="str">
        <f t="shared" si="8"/>
        <v/>
      </c>
      <c r="V33" s="199" t="str">
        <f t="shared" si="8"/>
        <v/>
      </c>
      <c r="X33" s="202" t="str" cm="1">
        <f t="array" ref="X33" xml:space="preserve"> IF(O33="","", INDEX(按鍵位置表[方音符號標籤], MATCH(TRUE, EXACT(O33, 按鍵位置表[方音按鍵]), 0)))</f>
        <v>j [ㄨ]</v>
      </c>
      <c r="Y33" s="202" t="str" cm="1">
        <f t="array" ref="Y33" xml:space="preserve"> IF(P33="","", INDEX(按鍵位置表[方音符號標籤], MATCH(TRUE, EXACT(P33, 按鍵位置表[方音按鍵]), 0)))</f>
        <v>" ["]</v>
      </c>
      <c r="Z33" s="202" t="str" cm="1">
        <f t="array" ref="Z33" xml:space="preserve"> IF(Q33="","", INDEX(按鍵位置表[方音符號標籤], MATCH(TRUE, EXACT(Q33, 按鍵位置表[方音按鍵]), 0)))</f>
        <v>n [ㄙ]</v>
      </c>
      <c r="AA33" s="202" t="str" cm="1">
        <f t="array" ref="AA33" xml:space="preserve"> IF(R33="","", INDEX(按鍵位置表[方音符號標籤], MATCH(TRUE, EXACT(R33, 按鍵位置表[方音按鍵]), 0)))</f>
        <v/>
      </c>
      <c r="AB33" s="202" t="str" cm="1">
        <f t="array" ref="AB33" xml:space="preserve"> IF(S33="","", INDEX(按鍵位置表[方音符號標籤], MATCH(TRUE, EXACT(S33, 按鍵位置表[方音按鍵]), 0)))</f>
        <v/>
      </c>
      <c r="AC33" s="202" t="str" cm="1">
        <f t="array" ref="AC33" xml:space="preserve"> IF(T33="","", INDEX(按鍵位置表[方音符號標籤], MATCH(TRUE, EXACT(T33, 按鍵位置表[方音按鍵]), 0)))</f>
        <v/>
      </c>
      <c r="AD33" s="202" t="str" cm="1">
        <f t="array" ref="AD33" xml:space="preserve"> IF(U33="","", INDEX(按鍵位置表[方音符號標籤], MATCH(TRUE, EXACT(U33, 按鍵位置表[方音按鍵]), 0)))</f>
        <v/>
      </c>
      <c r="AE33" s="202" t="str" cm="1">
        <f t="array" ref="AE33" xml:space="preserve"> IF(V33="","", INDEX(按鍵位置表[方音符號標籤], MATCH(TRUE, EXACT(V33, 按鍵位置表[方音按鍵]), 0)))</f>
        <v/>
      </c>
    </row>
    <row r="34" spans="2:31" ht="77.25">
      <c r="B34" s="201" t="s">
        <v>166</v>
      </c>
      <c r="C34" s="67" t="s">
        <v>309</v>
      </c>
      <c r="D34" s="66" t="str">
        <f t="shared" si="2"/>
        <v>ㄨㄢ˪</v>
      </c>
      <c r="E34" s="200" t="str">
        <f t="shared" si="3"/>
        <v>觀（舒）</v>
      </c>
      <c r="F34" s="200" t="str">
        <f xml:space="preserve"> IF($C34="", "", _xlfn.XLOOKUP($E34, 十五音韻母表[十五音],十五音韻母表[方音符號]) )</f>
        <v>ㄨㄢ</v>
      </c>
      <c r="G34" s="200">
        <f xml:space="preserve"> IF($C34="", "", _xlfn.XLOOKUP(MID(C34,2,1), 音調表[八音調號], 音調表[台羅調號]) )</f>
        <v>3</v>
      </c>
      <c r="H34" s="200" t="str">
        <f xml:space="preserve"> IF($C34="", "", _xlfn.XLOOKUP($G34, 音調表[台羅調號], 音調表[方音符號聲調符號]) )</f>
        <v>˪</v>
      </c>
      <c r="I34" s="200">
        <f xml:space="preserve"> IF($C34="", "", _xlfn.XLOOKUP(MID($C34,2,1), 音調表[八音調號], 音調表[方音符號聲調按鍵]) )</f>
        <v>3</v>
      </c>
      <c r="J34" s="200" t="str">
        <f xml:space="preserve"> IFERROR( _xlfn.XLOOKUP(RIGHT($C34), 十五音聲母表[十八音],十五音聲母表[方音符號]), "" )</f>
        <v>Ø</v>
      </c>
      <c r="K34" s="200" t="str">
        <f t="shared" si="4"/>
        <v>Øㄨㄢ˪</v>
      </c>
      <c r="L34" s="69" t="str">
        <f t="shared" si="0"/>
        <v>ㄨㄢ3=</v>
      </c>
      <c r="M34" s="70">
        <f t="shared" si="5"/>
        <v>4</v>
      </c>
      <c r="N34" s="70">
        <f t="shared" si="6"/>
        <v>3</v>
      </c>
      <c r="O34" s="199" t="str">
        <f t="shared" si="8"/>
        <v>ㄨ</v>
      </c>
      <c r="P34" s="199" t="str">
        <f t="shared" si="8"/>
        <v>ㄢ</v>
      </c>
      <c r="Q34" s="199" t="str">
        <f t="shared" si="8"/>
        <v>3</v>
      </c>
      <c r="R34" s="199" t="str">
        <f t="shared" si="8"/>
        <v>=</v>
      </c>
      <c r="S34" s="199" t="str">
        <f t="shared" si="8"/>
        <v/>
      </c>
      <c r="T34" s="199" t="str">
        <f t="shared" si="8"/>
        <v/>
      </c>
      <c r="U34" s="199" t="str">
        <f t="shared" si="8"/>
        <v/>
      </c>
      <c r="V34" s="199" t="str">
        <f t="shared" si="8"/>
        <v/>
      </c>
      <c r="X34" s="202" t="str" cm="1">
        <f t="array" ref="X34" xml:space="preserve"> IF(O34="","", INDEX(按鍵位置表[方音符號標籤], MATCH(TRUE, EXACT(O34, 按鍵位置表[方音按鍵]), 0)))</f>
        <v>j [ㄨ]</v>
      </c>
      <c r="Y34" s="202" t="str" cm="1">
        <f t="array" ref="Y34" xml:space="preserve"> IF(P34="","", INDEX(按鍵位置表[方音符號標籤], MATCH(TRUE, EXACT(P34, 按鍵位置表[方音按鍵]), 0)))</f>
        <v>0 [ㄢ]</v>
      </c>
      <c r="Z34" s="202" t="str" cm="1">
        <f t="array" ref="Z34" xml:space="preserve"> IF(Q34="","", INDEX(按鍵位置表[方音符號標籤], MATCH(TRUE, EXACT(Q34, 按鍵位置表[方音按鍵]), 0)))</f>
        <v>3 [˪]</v>
      </c>
      <c r="AA34" s="202" t="str" cm="1">
        <f t="array" ref="AA34" xml:space="preserve"> IF(R34="","", INDEX(按鍵位置表[方音符號標籤], MATCH(TRUE, EXACT(R34, 按鍵位置表[方音按鍵]), 0)))</f>
        <v>= [Ø]</v>
      </c>
      <c r="AB34" s="202" t="str" cm="1">
        <f t="array" ref="AB34" xml:space="preserve"> IF(S34="","", INDEX(按鍵位置表[方音符號標籤], MATCH(TRUE, EXACT(S34, 按鍵位置表[方音按鍵]), 0)))</f>
        <v/>
      </c>
      <c r="AC34" s="202" t="str" cm="1">
        <f t="array" ref="AC34" xml:space="preserve"> IF(T34="","", INDEX(按鍵位置表[方音符號標籤], MATCH(TRUE, EXACT(T34, 按鍵位置表[方音按鍵]), 0)))</f>
        <v/>
      </c>
      <c r="AD34" s="202" t="str" cm="1">
        <f t="array" ref="AD34" xml:space="preserve"> IF(U34="","", INDEX(按鍵位置表[方音符號標籤], MATCH(TRUE, EXACT(U34, 按鍵位置表[方音按鍵]), 0)))</f>
        <v/>
      </c>
      <c r="AE34" s="202" t="str" cm="1">
        <f t="array" ref="AE34" xml:space="preserve"> IF(V34="","", INDEX(按鍵位置表[方音符號標籤], MATCH(TRUE, EXACT(V34, 按鍵位置表[方音按鍵]), 0)))</f>
        <v/>
      </c>
    </row>
    <row r="35" spans="2:31" ht="77.25">
      <c r="B35" s="201" t="s">
        <v>167</v>
      </c>
      <c r="C35" s="67" t="s">
        <v>310</v>
      </c>
      <c r="D35" s="66" t="str">
        <f t="shared" si="2"/>
        <v>ㄧㆲˊ</v>
      </c>
      <c r="E35" s="200" t="str">
        <f t="shared" si="3"/>
        <v>恭（舒）</v>
      </c>
      <c r="F35" s="200" t="str">
        <f xml:space="preserve"> IF($C35="", "", _xlfn.XLOOKUP($E35, 十五音韻母表[十五音],十五音韻母表[方音符號]) )</f>
        <v>ㄧㆲ</v>
      </c>
      <c r="G35" s="200">
        <f xml:space="preserve"> IF($C35="", "", _xlfn.XLOOKUP(MID(C35,2,1), 音調表[八音調號], 音調表[台羅調號]) )</f>
        <v>5</v>
      </c>
      <c r="H35" s="200" t="str">
        <f xml:space="preserve"> IF($C35="", "", _xlfn.XLOOKUP($G35, 音調表[台羅調號], 音調表[方音符號聲調符號]) )</f>
        <v>ˊ</v>
      </c>
      <c r="I35" s="200">
        <f xml:space="preserve"> IF($C35="", "", _xlfn.XLOOKUP(MID($C35,2,1), 音調表[八音調號], 音調表[方音符號聲調按鍵]) )</f>
        <v>6</v>
      </c>
      <c r="J35" s="200" t="str">
        <f xml:space="preserve"> IFERROR( _xlfn.XLOOKUP(RIGHT($C35), 十五音聲母表[十八音],十五音聲母表[方音符號]), "" )</f>
        <v>Ø</v>
      </c>
      <c r="K35" s="200" t="str">
        <f t="shared" si="4"/>
        <v>Øㄧㆲˊ</v>
      </c>
      <c r="L35" s="69" t="str">
        <f t="shared" si="0"/>
        <v>ㄧㆲ6=</v>
      </c>
      <c r="M35" s="70">
        <f t="shared" si="5"/>
        <v>4</v>
      </c>
      <c r="N35" s="70">
        <f t="shared" si="6"/>
        <v>3</v>
      </c>
      <c r="O35" s="199" t="str">
        <f t="shared" ref="O35:V46" si="9" xml:space="preserve"> IF($N35="","", IF(MID($L35,O$4,1)="Ø", 零聲母, MID($L35,O$4,1)))</f>
        <v>ㄧ</v>
      </c>
      <c r="P35" s="199" t="str">
        <f t="shared" si="9"/>
        <v>ㆲ</v>
      </c>
      <c r="Q35" s="199" t="str">
        <f t="shared" si="9"/>
        <v>6</v>
      </c>
      <c r="R35" s="199" t="str">
        <f t="shared" si="9"/>
        <v>=</v>
      </c>
      <c r="S35" s="199" t="str">
        <f t="shared" si="9"/>
        <v/>
      </c>
      <c r="T35" s="199" t="str">
        <f t="shared" si="9"/>
        <v/>
      </c>
      <c r="U35" s="199" t="str">
        <f t="shared" si="9"/>
        <v/>
      </c>
      <c r="V35" s="199" t="str">
        <f t="shared" si="9"/>
        <v/>
      </c>
      <c r="X35" s="202" t="str" cm="1">
        <f t="array" ref="X35" xml:space="preserve"> IF(O35="","", INDEX(按鍵位置表[方音符號標籤], MATCH(TRUE, EXACT(O35, 按鍵位置表[方音按鍵]), 0)))</f>
        <v>u [ㄧ]</v>
      </c>
      <c r="Y35" s="202" t="str" cm="1">
        <f t="array" ref="Y35" xml:space="preserve"> IF(P35="","", INDEX(按鍵位置表[方音符號標籤], MATCH(TRUE, EXACT(P35, 按鍵位置表[方音按鍵]), 0)))</f>
        <v>o [ㆲ]</v>
      </c>
      <c r="Z35" s="202" t="str" cm="1">
        <f t="array" ref="Z35" xml:space="preserve"> IF(Q35="","", INDEX(按鍵位置表[方音符號標籤], MATCH(TRUE, EXACT(Q35, 按鍵位置表[方音按鍵]), 0)))</f>
        <v>6 [ˊ]</v>
      </c>
      <c r="AA35" s="202" t="str" cm="1">
        <f t="array" ref="AA35" xml:space="preserve"> IF(R35="","", INDEX(按鍵位置表[方音符號標籤], MATCH(TRUE, EXACT(R35, 按鍵位置表[方音按鍵]), 0)))</f>
        <v>= [Ø]</v>
      </c>
      <c r="AB35" s="202" t="str" cm="1">
        <f t="array" ref="AB35" xml:space="preserve"> IF(S35="","", INDEX(按鍵位置表[方音符號標籤], MATCH(TRUE, EXACT(S35, 按鍵位置表[方音按鍵]), 0)))</f>
        <v/>
      </c>
      <c r="AC35" s="202" t="str" cm="1">
        <f t="array" ref="AC35" xml:space="preserve"> IF(T35="","", INDEX(按鍵位置表[方音符號標籤], MATCH(TRUE, EXACT(T35, 按鍵位置表[方音按鍵]), 0)))</f>
        <v/>
      </c>
      <c r="AD35" s="202" t="str" cm="1">
        <f t="array" ref="AD35" xml:space="preserve"> IF(U35="","", INDEX(按鍵位置表[方音符號標籤], MATCH(TRUE, EXACT(U35, 按鍵位置表[方音按鍵]), 0)))</f>
        <v/>
      </c>
      <c r="AE35" s="202" t="str" cm="1">
        <f t="array" ref="AE35" xml:space="preserve"> IF(V35="","", INDEX(按鍵位置表[方音符號標籤], MATCH(TRUE, EXACT(V35, 按鍵位置表[方音按鍵]), 0)))</f>
        <v/>
      </c>
    </row>
    <row r="36" spans="2:31" ht="77.25">
      <c r="B36" s="201" t="s">
        <v>168</v>
      </c>
      <c r="C36" s="68" t="s">
        <v>311</v>
      </c>
      <c r="D36" s="66" t="str">
        <f t="shared" si="2"/>
        <v>ㄌㄧㄨˋ</v>
      </c>
      <c r="E36" s="200" t="str">
        <f t="shared" si="3"/>
        <v>丩（舒）</v>
      </c>
      <c r="F36" s="200" t="str">
        <f xml:space="preserve"> IF($C36="", "", _xlfn.XLOOKUP($E36, 十五音韻母表[十五音],十五音韻母表[方音符號]) )</f>
        <v>ㄧㄨ</v>
      </c>
      <c r="G36" s="200">
        <f xml:space="preserve"> IF($C36="", "", _xlfn.XLOOKUP(MID(C36,2,1), 音調表[八音調號], 音調表[台羅調號]) )</f>
        <v>2</v>
      </c>
      <c r="H36" s="200" t="str">
        <f xml:space="preserve"> IF($C36="", "", _xlfn.XLOOKUP($G36, 音調表[台羅調號], 音調表[方音符號聲調符號]) )</f>
        <v>ˋ</v>
      </c>
      <c r="I36" s="200">
        <f xml:space="preserve"> IF($C36="", "", _xlfn.XLOOKUP(MID($C36,2,1), 音調表[八音調號], 音調表[方音符號聲調按鍵]) )</f>
        <v>4</v>
      </c>
      <c r="J36" s="200" t="str">
        <f xml:space="preserve"> IFERROR( _xlfn.XLOOKUP(RIGHT($C36), 十五音聲母表[十八音],十五音聲母表[方音符號]), "" )</f>
        <v>ㄌ</v>
      </c>
      <c r="K36" s="200" t="str">
        <f t="shared" si="4"/>
        <v>ㄌㄧㄨˋ</v>
      </c>
      <c r="L36" s="69" t="str">
        <f t="shared" si="0"/>
        <v>ㄧㄨ4ㄌ</v>
      </c>
      <c r="M36" s="70">
        <f t="shared" si="5"/>
        <v>4</v>
      </c>
      <c r="N36" s="70">
        <f t="shared" si="6"/>
        <v>3</v>
      </c>
      <c r="O36" s="199" t="str">
        <f t="shared" si="9"/>
        <v>ㄧ</v>
      </c>
      <c r="P36" s="199" t="str">
        <f t="shared" si="9"/>
        <v>ㄨ</v>
      </c>
      <c r="Q36" s="199" t="str">
        <f t="shared" si="9"/>
        <v>4</v>
      </c>
      <c r="R36" s="199" t="str">
        <f t="shared" si="9"/>
        <v>ㄌ</v>
      </c>
      <c r="S36" s="199" t="str">
        <f t="shared" si="9"/>
        <v/>
      </c>
      <c r="T36" s="199" t="str">
        <f t="shared" si="9"/>
        <v/>
      </c>
      <c r="U36" s="199" t="str">
        <f t="shared" si="9"/>
        <v/>
      </c>
      <c r="V36" s="199" t="str">
        <f t="shared" si="9"/>
        <v/>
      </c>
      <c r="X36" s="202" t="str" cm="1">
        <f t="array" ref="X36" xml:space="preserve"> IF(O36="","", INDEX(按鍵位置表[方音符號標籤], MATCH(TRUE, EXACT(O36, 按鍵位置表[方音按鍵]), 0)))</f>
        <v>u [ㄧ]</v>
      </c>
      <c r="Y36" s="202" t="str" cm="1">
        <f t="array" ref="Y36" xml:space="preserve"> IF(P36="","", INDEX(按鍵位置表[方音符號標籤], MATCH(TRUE, EXACT(P36, 按鍵位置表[方音按鍵]), 0)))</f>
        <v>j [ㄨ]</v>
      </c>
      <c r="Z36" s="202" t="str" cm="1">
        <f t="array" ref="Z36" xml:space="preserve"> IF(Q36="","", INDEX(按鍵位置表[方音符號標籤], MATCH(TRUE, EXACT(Q36, 按鍵位置表[方音按鍵]), 0)))</f>
        <v>4 [ˋ]</v>
      </c>
      <c r="AA36" s="202" t="str" cm="1">
        <f t="array" ref="AA36" xml:space="preserve"> IF(R36="","", INDEX(按鍵位置表[方音符號標籤], MATCH(TRUE, EXACT(R36, 按鍵位置表[方音按鍵]), 0)))</f>
        <v>x [ㄌ]</v>
      </c>
      <c r="AB36" s="202" t="str" cm="1">
        <f t="array" ref="AB36" xml:space="preserve"> IF(S36="","", INDEX(按鍵位置表[方音符號標籤], MATCH(TRUE, EXACT(S36, 按鍵位置表[方音按鍵]), 0)))</f>
        <v/>
      </c>
      <c r="AC36" s="202" t="str" cm="1">
        <f t="array" ref="AC36" xml:space="preserve"> IF(T36="","", INDEX(按鍵位置表[方音符號標籤], MATCH(TRUE, EXACT(T36, 按鍵位置表[方音按鍵]), 0)))</f>
        <v/>
      </c>
      <c r="AD36" s="202" t="str" cm="1">
        <f t="array" ref="AD36" xml:space="preserve"> IF(U36="","", INDEX(按鍵位置表[方音符號標籤], MATCH(TRUE, EXACT(U36, 按鍵位置表[方音按鍵]), 0)))</f>
        <v/>
      </c>
      <c r="AE36" s="202" t="str" cm="1">
        <f t="array" ref="AE36" xml:space="preserve"> IF(V36="","", INDEX(按鍵位置表[方音符號標籤], MATCH(TRUE, EXACT(V36, 按鍵位置表[方音按鍵]), 0)))</f>
        <v/>
      </c>
    </row>
    <row r="37" spans="2:31" ht="77.25">
      <c r="B37" s="201" t="s">
        <v>139</v>
      </c>
      <c r="C37" s="67"/>
      <c r="D37" s="66" t="str">
        <f t="shared" si="2"/>
        <v/>
      </c>
      <c r="E37" s="200" t="str">
        <f t="shared" si="3"/>
        <v/>
      </c>
      <c r="F37" s="200" t="str">
        <f xml:space="preserve"> IF($C37="", "", _xlfn.XLOOKUP($E37, 十五音韻母表[十五音],十五音韻母表[方音符號]) )</f>
        <v/>
      </c>
      <c r="G37" s="200" t="str">
        <f xml:space="preserve"> IF($C37="", "", _xlfn.XLOOKUP(MID(C37,2,1), 音調表[八音調號], 音調表[台羅調號]) )</f>
        <v/>
      </c>
      <c r="H37" s="200" t="str">
        <f xml:space="preserve"> IF($C37="", "", _xlfn.XLOOKUP($G37, 音調表[台羅調號], 音調表[方音符號聲調符號]) )</f>
        <v/>
      </c>
      <c r="I37" s="200" t="str">
        <f xml:space="preserve"> IF($C37="", "", _xlfn.XLOOKUP(MID($C37,2,1), 音調表[八音調號], 音調表[方音符號聲調按鍵]) )</f>
        <v/>
      </c>
      <c r="J37" s="200" t="str">
        <f xml:space="preserve"> IFERROR( _xlfn.XLOOKUP(RIGHT($C37), 十五音聲母表[十八音],十五音聲母表[方音符號]), "" )</f>
        <v/>
      </c>
      <c r="K37" s="200" t="str">
        <f t="shared" si="4"/>
        <v/>
      </c>
      <c r="L37" s="69" t="str">
        <f t="shared" si="0"/>
        <v/>
      </c>
      <c r="M37" s="70" t="str">
        <f t="shared" si="5"/>
        <v/>
      </c>
      <c r="N37" s="70" t="str">
        <f t="shared" si="6"/>
        <v/>
      </c>
      <c r="O37" s="199" t="str">
        <f t="shared" si="9"/>
        <v/>
      </c>
      <c r="P37" s="199" t="str">
        <f t="shared" si="9"/>
        <v/>
      </c>
      <c r="Q37" s="199" t="str">
        <f t="shared" si="9"/>
        <v/>
      </c>
      <c r="R37" s="199" t="str">
        <f t="shared" si="9"/>
        <v/>
      </c>
      <c r="S37" s="199" t="str">
        <f t="shared" si="9"/>
        <v/>
      </c>
      <c r="T37" s="199" t="str">
        <f t="shared" si="9"/>
        <v/>
      </c>
      <c r="U37" s="199" t="str">
        <f t="shared" si="9"/>
        <v/>
      </c>
      <c r="V37" s="199" t="str">
        <f t="shared" si="9"/>
        <v/>
      </c>
      <c r="X37" s="202" t="str" cm="1">
        <f t="array" ref="X37" xml:space="preserve"> IF(O37="","", INDEX(按鍵位置表[方音符號標籤], MATCH(TRUE, EXACT(O37, 按鍵位置表[方音按鍵]), 0)))</f>
        <v/>
      </c>
      <c r="Y37" s="202" t="str" cm="1">
        <f t="array" ref="Y37" xml:space="preserve"> IF(P37="","", INDEX(按鍵位置表[方音符號標籤], MATCH(TRUE, EXACT(P37, 按鍵位置表[方音按鍵]), 0)))</f>
        <v/>
      </c>
      <c r="Z37" s="202" t="str" cm="1">
        <f t="array" ref="Z37" xml:space="preserve"> IF(Q37="","", INDEX(按鍵位置表[方音符號標籤], MATCH(TRUE, EXACT(Q37, 按鍵位置表[方音按鍵]), 0)))</f>
        <v/>
      </c>
      <c r="AA37" s="202" t="str" cm="1">
        <f t="array" ref="AA37" xml:space="preserve"> IF(R37="","", INDEX(按鍵位置表[方音符號標籤], MATCH(TRUE, EXACT(R37, 按鍵位置表[方音按鍵]), 0)))</f>
        <v/>
      </c>
      <c r="AB37" s="202" t="str" cm="1">
        <f t="array" ref="AB37" xml:space="preserve"> IF(S37="","", INDEX(按鍵位置表[方音符號標籤], MATCH(TRUE, EXACT(S37, 按鍵位置表[方音按鍵]), 0)))</f>
        <v/>
      </c>
      <c r="AC37" s="202" t="str" cm="1">
        <f t="array" ref="AC37" xml:space="preserve"> IF(T37="","", INDEX(按鍵位置表[方音符號標籤], MATCH(TRUE, EXACT(T37, 按鍵位置表[方音按鍵]), 0)))</f>
        <v/>
      </c>
      <c r="AD37" s="202" t="str" cm="1">
        <f t="array" ref="AD37" xml:space="preserve"> IF(U37="","", INDEX(按鍵位置表[方音符號標籤], MATCH(TRUE, EXACT(U37, 按鍵位置表[方音按鍵]), 0)))</f>
        <v/>
      </c>
      <c r="AE37" s="202" t="str" cm="1">
        <f t="array" ref="AE37" xml:space="preserve"> IF(V37="","", INDEX(按鍵位置表[方音符號標籤], MATCH(TRUE, EXACT(V37, 按鍵位置表[方音按鍵]), 0)))</f>
        <v/>
      </c>
    </row>
    <row r="38" spans="2:31" ht="77.25">
      <c r="B38" s="201" t="s">
        <v>175</v>
      </c>
      <c r="C38" s="67" t="s">
        <v>312</v>
      </c>
      <c r="D38" s="66" t="str">
        <f t="shared" si="2"/>
        <v>ㄘㄨㄣ</v>
      </c>
      <c r="E38" s="200" t="str">
        <f t="shared" si="3"/>
        <v>君（舒）</v>
      </c>
      <c r="F38" s="200" t="str">
        <f xml:space="preserve"> IF($C38="", "", _xlfn.XLOOKUP($E38, 十五音韻母表[十五音],十五音韻母表[方音符號]) )</f>
        <v>ㄨㄣ</v>
      </c>
      <c r="G38" s="200">
        <f xml:space="preserve"> IF($C38="", "", _xlfn.XLOOKUP(MID(C38,2,1), 音調表[八音調號], 音調表[台羅調號]) )</f>
        <v>1</v>
      </c>
      <c r="H38" s="200" t="str">
        <f xml:space="preserve"> IF($C38="", "", _xlfn.XLOOKUP($G38, 音調表[台羅調號], 音調表[方音符號聲調符號]) )</f>
        <v>一</v>
      </c>
      <c r="I38" s="200" t="str">
        <f xml:space="preserve"> IF($C38="", "", _xlfn.XLOOKUP(MID($C38,2,1), 音調表[八音調號], 音調表[方音符號聲調按鍵]) )</f>
        <v>"</v>
      </c>
      <c r="J38" s="200" t="str">
        <f xml:space="preserve"> IFERROR( _xlfn.XLOOKUP(RIGHT($C38), 十五音聲母表[十八音],十五音聲母表[方音符號]), "" )</f>
        <v>ㄘ</v>
      </c>
      <c r="K38" s="200" t="str">
        <f t="shared" si="4"/>
        <v>ㄘㄨㄣ</v>
      </c>
      <c r="L38" s="69" t="str">
        <f t="shared" si="0"/>
        <v>ㄨㄣ"ㄘ</v>
      </c>
      <c r="M38" s="70">
        <f t="shared" si="5"/>
        <v>3</v>
      </c>
      <c r="N38" s="70">
        <f t="shared" si="6"/>
        <v>3</v>
      </c>
      <c r="O38" s="199" t="str">
        <f t="shared" si="9"/>
        <v>ㄨ</v>
      </c>
      <c r="P38" s="199" t="str">
        <f t="shared" si="9"/>
        <v>ㄣ</v>
      </c>
      <c r="Q38" s="199" t="str">
        <f t="shared" si="9"/>
        <v>"</v>
      </c>
      <c r="R38" s="199" t="str">
        <f t="shared" si="9"/>
        <v>ㄘ</v>
      </c>
      <c r="S38" s="199" t="str">
        <f t="shared" si="9"/>
        <v/>
      </c>
      <c r="T38" s="199" t="str">
        <f t="shared" si="9"/>
        <v/>
      </c>
      <c r="U38" s="199" t="str">
        <f t="shared" si="9"/>
        <v/>
      </c>
      <c r="V38" s="199" t="str">
        <f t="shared" si="9"/>
        <v/>
      </c>
      <c r="X38" s="202" t="str" cm="1">
        <f t="array" ref="X38" xml:space="preserve"> IF(O38="","", INDEX(按鍵位置表[方音符號標籤], MATCH(TRUE, EXACT(O38, 按鍵位置表[方音按鍵]), 0)))</f>
        <v>j [ㄨ]</v>
      </c>
      <c r="Y38" s="202" t="str" cm="1">
        <f t="array" ref="Y38" xml:space="preserve"> IF(P38="","", INDEX(按鍵位置表[方音符號標籤], MATCH(TRUE, EXACT(P38, 按鍵位置表[方音按鍵]), 0)))</f>
        <v>p [ㄣ]</v>
      </c>
      <c r="Z38" s="202" t="str" cm="1">
        <f t="array" ref="Z38" xml:space="preserve"> IF(Q38="","", INDEX(按鍵位置表[方音符號標籤], MATCH(TRUE, EXACT(Q38, 按鍵位置表[方音按鍵]), 0)))</f>
        <v>" ["]</v>
      </c>
      <c r="AA38" s="202" t="str" cm="1">
        <f t="array" ref="AA38" xml:space="preserve"> IF(R38="","", INDEX(按鍵位置表[方音符號標籤], MATCH(TRUE, EXACT(R38, 按鍵位置表[方音按鍵]), 0)))</f>
        <v>h [ㄘ]</v>
      </c>
      <c r="AB38" s="202" t="str" cm="1">
        <f t="array" ref="AB38" xml:space="preserve"> IF(S38="","", INDEX(按鍵位置表[方音符號標籤], MATCH(TRUE, EXACT(S38, 按鍵位置表[方音按鍵]), 0)))</f>
        <v/>
      </c>
      <c r="AC38" s="202" t="str" cm="1">
        <f t="array" ref="AC38" xml:space="preserve"> IF(T38="","", INDEX(按鍵位置表[方音符號標籤], MATCH(TRUE, EXACT(T38, 按鍵位置表[方音按鍵]), 0)))</f>
        <v/>
      </c>
      <c r="AD38" s="202" t="str" cm="1">
        <f t="array" ref="AD38" xml:space="preserve"> IF(U38="","", INDEX(按鍵位置表[方音符號標籤], MATCH(TRUE, EXACT(U38, 按鍵位置表[方音按鍵]), 0)))</f>
        <v/>
      </c>
      <c r="AE38" s="202" t="str" cm="1">
        <f t="array" ref="AE38" xml:space="preserve"> IF(V38="","", INDEX(按鍵位置表[方音符號標籤], MATCH(TRUE, EXACT(V38, 按鍵位置表[方音按鍵]), 0)))</f>
        <v/>
      </c>
    </row>
    <row r="39" spans="2:31" ht="77.25">
      <c r="B39" s="201" t="s">
        <v>176</v>
      </c>
      <c r="C39" s="67" t="s">
        <v>313</v>
      </c>
      <c r="D39" s="66" t="str">
        <f t="shared" si="2"/>
        <v>ㄏㆲ</v>
      </c>
      <c r="E39" s="200" t="str">
        <f t="shared" si="3"/>
        <v>公（舒）</v>
      </c>
      <c r="F39" s="200" t="str">
        <f xml:space="preserve"> IF($C39="", "", _xlfn.XLOOKUP($E39, 十五音韻母表[十五音],十五音韻母表[方音符號]) )</f>
        <v>ㆲ</v>
      </c>
      <c r="G39" s="200">
        <f xml:space="preserve"> IF($C39="", "", _xlfn.XLOOKUP(MID(C39,2,1), 音調表[八音調號], 音調表[台羅調號]) )</f>
        <v>1</v>
      </c>
      <c r="H39" s="200" t="str">
        <f xml:space="preserve"> IF($C39="", "", _xlfn.XLOOKUP($G39, 音調表[台羅調號], 音調表[方音符號聲調符號]) )</f>
        <v>一</v>
      </c>
      <c r="I39" s="200" t="str">
        <f xml:space="preserve"> IF($C39="", "", _xlfn.XLOOKUP(MID($C39,2,1), 音調表[八音調號], 音調表[方音符號聲調按鍵]) )</f>
        <v>"</v>
      </c>
      <c r="J39" s="200" t="str">
        <f xml:space="preserve"> IFERROR( _xlfn.XLOOKUP(RIGHT($C39), 十五音聲母表[十八音],十五音聲母表[方音符號]), "" )</f>
        <v>ㄏ</v>
      </c>
      <c r="K39" s="200" t="str">
        <f t="shared" si="4"/>
        <v>ㄏㆲ</v>
      </c>
      <c r="L39" s="69" t="str">
        <f t="shared" si="0"/>
        <v>ㆲ"ㄏ</v>
      </c>
      <c r="M39" s="70">
        <f t="shared" si="5"/>
        <v>2</v>
      </c>
      <c r="N39" s="70">
        <f t="shared" si="6"/>
        <v>2</v>
      </c>
      <c r="O39" s="199" t="str">
        <f t="shared" si="9"/>
        <v>ㆲ</v>
      </c>
      <c r="P39" s="199" t="str">
        <f t="shared" si="9"/>
        <v>"</v>
      </c>
      <c r="Q39" s="199" t="str">
        <f t="shared" si="9"/>
        <v>ㄏ</v>
      </c>
      <c r="R39" s="199" t="str">
        <f t="shared" si="9"/>
        <v/>
      </c>
      <c r="S39" s="199" t="str">
        <f t="shared" si="9"/>
        <v/>
      </c>
      <c r="T39" s="199" t="str">
        <f t="shared" si="9"/>
        <v/>
      </c>
      <c r="U39" s="199" t="str">
        <f t="shared" si="9"/>
        <v/>
      </c>
      <c r="V39" s="199" t="str">
        <f t="shared" si="9"/>
        <v/>
      </c>
      <c r="X39" s="202" t="str" cm="1">
        <f t="array" ref="X39" xml:space="preserve"> IF(O39="","", INDEX(按鍵位置表[方音符號標籤], MATCH(TRUE, EXACT(O39, 按鍵位置表[方音按鍵]), 0)))</f>
        <v>o [ㆲ]</v>
      </c>
      <c r="Y39" s="202" t="str" cm="1">
        <f t="array" ref="Y39" xml:space="preserve"> IF(P39="","", INDEX(按鍵位置表[方音符號標籤], MATCH(TRUE, EXACT(P39, 按鍵位置表[方音按鍵]), 0)))</f>
        <v>" ["]</v>
      </c>
      <c r="Z39" s="202" t="str" cm="1">
        <f t="array" ref="Z39" xml:space="preserve"> IF(Q39="","", INDEX(按鍵位置表[方音符號標籤], MATCH(TRUE, EXACT(Q39, 按鍵位置表[方音按鍵]), 0)))</f>
        <v>c [ㄏ]</v>
      </c>
      <c r="AA39" s="202" t="str" cm="1">
        <f t="array" ref="AA39" xml:space="preserve"> IF(R39="","", INDEX(按鍵位置表[方音符號標籤], MATCH(TRUE, EXACT(R39, 按鍵位置表[方音按鍵]), 0)))</f>
        <v/>
      </c>
      <c r="AB39" s="202" t="str" cm="1">
        <f t="array" ref="AB39" xml:space="preserve"> IF(S39="","", INDEX(按鍵位置表[方音符號標籤], MATCH(TRUE, EXACT(S39, 按鍵位置表[方音按鍵]), 0)))</f>
        <v/>
      </c>
      <c r="AC39" s="202" t="str" cm="1">
        <f t="array" ref="AC39" xml:space="preserve"> IF(T39="","", INDEX(按鍵位置表[方音符號標籤], MATCH(TRUE, EXACT(T39, 按鍵位置表[方音按鍵]), 0)))</f>
        <v/>
      </c>
      <c r="AD39" s="202" t="str" cm="1">
        <f t="array" ref="AD39" xml:space="preserve"> IF(U39="","", INDEX(按鍵位置表[方音符號標籤], MATCH(TRUE, EXACT(U39, 按鍵位置表[方音按鍵]), 0)))</f>
        <v/>
      </c>
      <c r="AE39" s="202" t="str" cm="1">
        <f t="array" ref="AE39" xml:space="preserve"> IF(V39="","", INDEX(按鍵位置表[方音符號標籤], MATCH(TRUE, EXACT(V39, 按鍵位置表[方音按鍵]), 0)))</f>
        <v/>
      </c>
    </row>
    <row r="40" spans="2:31" ht="77.25">
      <c r="B40" s="201" t="s">
        <v>177</v>
      </c>
      <c r="C40" s="67" t="s">
        <v>314</v>
      </c>
      <c r="D40" s="66" t="str">
        <f t="shared" si="2"/>
        <v>ㄅㄨㆵ</v>
      </c>
      <c r="E40" s="200" t="str">
        <f t="shared" si="3"/>
        <v>君（促）</v>
      </c>
      <c r="F40" s="200" t="str">
        <f xml:space="preserve"> IF($C40="", "", _xlfn.XLOOKUP($E40, 十五音韻母表[十五音],十五音韻母表[方音符號]) )</f>
        <v>ㄨㆵ</v>
      </c>
      <c r="G40" s="200">
        <f xml:space="preserve"> IF($C40="", "", _xlfn.XLOOKUP(MID(C40,2,1), 音調表[八音調號], 音調表[台羅調號]) )</f>
        <v>4</v>
      </c>
      <c r="H40" s="200" t="str">
        <f xml:space="preserve"> IF($C40="", "", _xlfn.XLOOKUP($G40, 音調表[台羅調號], 音調表[方音符號聲調符號]) )</f>
        <v>四</v>
      </c>
      <c r="I40" s="200" t="str">
        <f xml:space="preserve"> IF($C40="", "", _xlfn.XLOOKUP(MID($C40,2,1), 音調表[八音調號], 音調表[方音符號聲調按鍵]) )</f>
        <v>[</v>
      </c>
      <c r="J40" s="200" t="str">
        <f xml:space="preserve"> IFERROR( _xlfn.XLOOKUP(RIGHT($C40), 十五音聲母表[十八音],十五音聲母表[方音符號]), "" )</f>
        <v>ㄅ</v>
      </c>
      <c r="K40" s="200" t="str">
        <f t="shared" si="4"/>
        <v>ㄅㄨㆵ</v>
      </c>
      <c r="L40" s="69" t="str">
        <f t="shared" si="0"/>
        <v>ㄨㆵ[ㄅ</v>
      </c>
      <c r="M40" s="70">
        <f t="shared" si="5"/>
        <v>3</v>
      </c>
      <c r="N40" s="70">
        <f t="shared" si="6"/>
        <v>3</v>
      </c>
      <c r="O40" s="199" t="str">
        <f t="shared" si="9"/>
        <v>ㄨ</v>
      </c>
      <c r="P40" s="199" t="str">
        <f t="shared" si="9"/>
        <v>ㆵ</v>
      </c>
      <c r="Q40" s="199" t="str">
        <f t="shared" si="9"/>
        <v>[</v>
      </c>
      <c r="R40" s="199" t="str">
        <f t="shared" si="9"/>
        <v>ㄅ</v>
      </c>
      <c r="S40" s="199" t="str">
        <f t="shared" si="9"/>
        <v/>
      </c>
      <c r="T40" s="199" t="str">
        <f t="shared" si="9"/>
        <v/>
      </c>
      <c r="U40" s="199" t="str">
        <f t="shared" si="9"/>
        <v/>
      </c>
      <c r="V40" s="199" t="str">
        <f t="shared" si="9"/>
        <v/>
      </c>
      <c r="X40" s="202" t="str" cm="1">
        <f t="array" ref="X40" xml:space="preserve"> IF(O40="","", INDEX(按鍵位置表[方音符號標籤], MATCH(TRUE, EXACT(O40, 按鍵位置表[方音按鍵]), 0)))</f>
        <v>j [ㄨ]</v>
      </c>
      <c r="Y40" s="202" t="str" cm="1">
        <f t="array" ref="Y40" xml:space="preserve"> IF(P40="","", INDEX(按鍵位置表[方音符號標籤], MATCH(TRUE, EXACT(P40, 按鍵位置表[方音按鍵]), 0)))</f>
        <v>t [ㆵ]</v>
      </c>
      <c r="Z40" s="202" t="str" cm="1">
        <f t="array" ref="Z40" xml:space="preserve"> IF(Q40="","", INDEX(按鍵位置表[方音符號標籤], MATCH(TRUE, EXACT(Q40, 按鍵位置表[方音按鍵]), 0)))</f>
        <v>[ [[]</v>
      </c>
      <c r="AA40" s="202" t="str" cm="1">
        <f t="array" ref="AA40" xml:space="preserve"> IF(R40="","", INDEX(按鍵位置表[方音符號標籤], MATCH(TRUE, EXACT(R40, 按鍵位置表[方音按鍵]), 0)))</f>
        <v>1 [ㄅ]</v>
      </c>
      <c r="AB40" s="202" t="str" cm="1">
        <f t="array" ref="AB40" xml:space="preserve"> IF(S40="","", INDEX(按鍵位置表[方音符號標籤], MATCH(TRUE, EXACT(S40, 按鍵位置表[方音按鍵]), 0)))</f>
        <v/>
      </c>
      <c r="AC40" s="202" t="str" cm="1">
        <f t="array" ref="AC40" xml:space="preserve"> IF(T40="","", INDEX(按鍵位置表[方音符號標籤], MATCH(TRUE, EXACT(T40, 按鍵位置表[方音按鍵]), 0)))</f>
        <v/>
      </c>
      <c r="AD40" s="202" t="str" cm="1">
        <f t="array" ref="AD40" xml:space="preserve"> IF(U40="","", INDEX(按鍵位置表[方音符號標籤], MATCH(TRUE, EXACT(U40, 按鍵位置表[方音按鍵]), 0)))</f>
        <v/>
      </c>
      <c r="AE40" s="202" t="str" cm="1">
        <f t="array" ref="AE40" xml:space="preserve"> IF(V40="","", INDEX(按鍵位置表[方音符號標籤], MATCH(TRUE, EXACT(V40, 按鍵位置表[方音按鍵]), 0)))</f>
        <v/>
      </c>
    </row>
    <row r="41" spans="2:31" ht="77.25">
      <c r="B41" s="201" t="s">
        <v>178</v>
      </c>
      <c r="C41" s="67" t="s">
        <v>315</v>
      </c>
      <c r="D41" s="66" t="str">
        <f t="shared" si="2"/>
        <v>ㄉㆦ˫</v>
      </c>
      <c r="E41" s="200" t="str">
        <f t="shared" si="3"/>
        <v>沽（舒）</v>
      </c>
      <c r="F41" s="200" t="str">
        <f xml:space="preserve"> IF($C41="", "", _xlfn.XLOOKUP($E41, 十五音韻母表[十五音],十五音韻母表[方音符號]) )</f>
        <v>ㆦ</v>
      </c>
      <c r="G41" s="200">
        <f xml:space="preserve"> IF($C41="", "", _xlfn.XLOOKUP(MID(C41,2,1), 音調表[八音調號], 音調表[台羅調號]) )</f>
        <v>7</v>
      </c>
      <c r="H41" s="200" t="str">
        <f xml:space="preserve"> IF($C41="", "", _xlfn.XLOOKUP($G41, 音調表[台羅調號], 音調表[方音符號聲調符號]) )</f>
        <v>˫</v>
      </c>
      <c r="I41" s="200">
        <f xml:space="preserve"> IF($C41="", "", _xlfn.XLOOKUP(MID($C41,2,1), 音調表[八音調號], 音調表[方音符號聲調按鍵]) )</f>
        <v>5</v>
      </c>
      <c r="J41" s="200" t="str">
        <f xml:space="preserve"> IFERROR( _xlfn.XLOOKUP(RIGHT($C41), 十五音聲母表[十八音],十五音聲母表[方音符號]), "" )</f>
        <v>ㄉ</v>
      </c>
      <c r="K41" s="200" t="str">
        <f t="shared" si="4"/>
        <v>ㄉㆦ˫</v>
      </c>
      <c r="L41" s="69" t="str">
        <f t="shared" si="0"/>
        <v>ㆦ5ㄉ</v>
      </c>
      <c r="M41" s="70">
        <f t="shared" si="5"/>
        <v>3</v>
      </c>
      <c r="N41" s="70">
        <f t="shared" si="6"/>
        <v>2</v>
      </c>
      <c r="O41" s="199" t="str">
        <f t="shared" si="9"/>
        <v>ㆦ</v>
      </c>
      <c r="P41" s="199" t="str">
        <f t="shared" si="9"/>
        <v>5</v>
      </c>
      <c r="Q41" s="199" t="str">
        <f t="shared" si="9"/>
        <v>ㄉ</v>
      </c>
      <c r="R41" s="199" t="str">
        <f t="shared" si="9"/>
        <v/>
      </c>
      <c r="S41" s="199" t="str">
        <f t="shared" si="9"/>
        <v/>
      </c>
      <c r="T41" s="199" t="str">
        <f t="shared" si="9"/>
        <v/>
      </c>
      <c r="U41" s="199" t="str">
        <f t="shared" si="9"/>
        <v/>
      </c>
      <c r="V41" s="199" t="str">
        <f t="shared" si="9"/>
        <v/>
      </c>
      <c r="X41" s="202" t="str" cm="1">
        <f t="array" ref="X41" xml:space="preserve"> IF(O41="","", INDEX(按鍵位置表[方音符號標籤], MATCH(TRUE, EXACT(O41, 按鍵位置表[方音按鍵]), 0)))</f>
        <v>i [ㆦ]</v>
      </c>
      <c r="Y41" s="202" t="str" cm="1">
        <f t="array" ref="Y41" xml:space="preserve"> IF(P41="","", INDEX(按鍵位置表[方音符號標籤], MATCH(TRUE, EXACT(P41, 按鍵位置表[方音按鍵]), 0)))</f>
        <v>5 [˫]</v>
      </c>
      <c r="Z41" s="202" t="str" cm="1">
        <f t="array" ref="Z41" xml:space="preserve"> IF(Q41="","", INDEX(按鍵位置表[方音符號標籤], MATCH(TRUE, EXACT(Q41, 按鍵位置表[方音按鍵]), 0)))</f>
        <v>2 [ㄉ]</v>
      </c>
      <c r="AA41" s="202" t="str" cm="1">
        <f t="array" ref="AA41" xml:space="preserve"> IF(R41="","", INDEX(按鍵位置表[方音符號標籤], MATCH(TRUE, EXACT(R41, 按鍵位置表[方音按鍵]), 0)))</f>
        <v/>
      </c>
      <c r="AB41" s="202" t="str" cm="1">
        <f t="array" ref="AB41" xml:space="preserve"> IF(S41="","", INDEX(按鍵位置表[方音符號標籤], MATCH(TRUE, EXACT(S41, 按鍵位置表[方音按鍵]), 0)))</f>
        <v/>
      </c>
      <c r="AC41" s="202" t="str" cm="1">
        <f t="array" ref="AC41" xml:space="preserve"> IF(T41="","", INDEX(按鍵位置表[方音符號標籤], MATCH(TRUE, EXACT(T41, 按鍵位置表[方音按鍵]), 0)))</f>
        <v/>
      </c>
      <c r="AD41" s="202" t="str" cm="1">
        <f t="array" ref="AD41" xml:space="preserve"> IF(U41="","", INDEX(按鍵位置表[方音符號標籤], MATCH(TRUE, EXACT(U41, 按鍵位置表[方音按鍵]), 0)))</f>
        <v/>
      </c>
      <c r="AE41" s="202" t="str" cm="1">
        <f t="array" ref="AE41" xml:space="preserve"> IF(V41="","", INDEX(按鍵位置表[方音符號標籤], MATCH(TRUE, EXACT(V41, 按鍵位置表[方音按鍵]), 0)))</f>
        <v/>
      </c>
    </row>
    <row r="42" spans="2:31" ht="77.25">
      <c r="B42" s="201" t="s">
        <v>179</v>
      </c>
      <c r="C42" s="67" t="s">
        <v>316</v>
      </c>
      <c r="D42" s="66" t="str">
        <f t="shared" si="2"/>
        <v>ㆣㄧㆦㆻ˙</v>
      </c>
      <c r="E42" s="200" t="str">
        <f t="shared" si="3"/>
        <v>恭（促）</v>
      </c>
      <c r="F42" s="200" t="str">
        <f xml:space="preserve"> IF($C42="", "", _xlfn.XLOOKUP($E42, 十五音韻母表[十五音],十五音韻母表[方音符號]) )</f>
        <v>ㄧㆦㆻ</v>
      </c>
      <c r="G42" s="200">
        <f xml:space="preserve"> IF($C42="", "", _xlfn.XLOOKUP(MID(C42,2,1), 音調表[八音調號], 音調表[台羅調號]) )</f>
        <v>8</v>
      </c>
      <c r="H42" s="200" t="str">
        <f xml:space="preserve"> IF($C42="", "", _xlfn.XLOOKUP($G42, 音調表[台羅調號], 音調表[方音符號聲調符號]) )</f>
        <v>˙</v>
      </c>
      <c r="I42" s="200" t="str">
        <f xml:space="preserve"> IF($C42="", "", _xlfn.XLOOKUP(MID($C42,2,1), 音調表[八音調號], 音調表[方音符號聲調按鍵]) )</f>
        <v>]</v>
      </c>
      <c r="J42" s="200" t="str">
        <f xml:space="preserve"> IFERROR( _xlfn.XLOOKUP(RIGHT($C42), 十五音聲母表[十八音],十五音聲母表[方音符號]), "" )</f>
        <v>ㆣ</v>
      </c>
      <c r="K42" s="200" t="str">
        <f t="shared" si="4"/>
        <v>ㆣㄧㆦㆻ˙</v>
      </c>
      <c r="L42" s="69" t="str">
        <f t="shared" si="0"/>
        <v>ㄧㆦㆻ]ㆣ</v>
      </c>
      <c r="M42" s="70">
        <f t="shared" si="5"/>
        <v>5</v>
      </c>
      <c r="N42" s="70">
        <f t="shared" si="6"/>
        <v>4</v>
      </c>
      <c r="O42" s="199" t="str">
        <f t="shared" si="9"/>
        <v>ㄧ</v>
      </c>
      <c r="P42" s="199" t="str">
        <f t="shared" si="9"/>
        <v>ㆦ</v>
      </c>
      <c r="Q42" s="199" t="str">
        <f t="shared" si="9"/>
        <v>ㆻ</v>
      </c>
      <c r="R42" s="199" t="str">
        <f t="shared" si="9"/>
        <v>]</v>
      </c>
      <c r="S42" s="199" t="str">
        <f t="shared" si="9"/>
        <v>ㆣ</v>
      </c>
      <c r="T42" s="199" t="str">
        <f t="shared" si="9"/>
        <v/>
      </c>
      <c r="U42" s="199" t="str">
        <f t="shared" si="9"/>
        <v/>
      </c>
      <c r="V42" s="199" t="str">
        <f t="shared" si="9"/>
        <v/>
      </c>
      <c r="X42" s="202" t="str" cm="1">
        <f t="array" ref="X42" xml:space="preserve"> IF(O42="","", INDEX(按鍵位置表[方音符號標籤], MATCH(TRUE, EXACT(O42, 按鍵位置表[方音按鍵]), 0)))</f>
        <v>u [ㄧ]</v>
      </c>
      <c r="Y42" s="202" t="str" cm="1">
        <f t="array" ref="Y42" xml:space="preserve"> IF(P42="","", INDEX(按鍵位置表[方音符號標籤], MATCH(TRUE, EXACT(P42, 按鍵位置表[方音按鍵]), 0)))</f>
        <v>i [ㆦ]</v>
      </c>
      <c r="Z42" s="202" t="str" cm="1">
        <f t="array" ref="Z42" xml:space="preserve"> IF(Q42="","", INDEX(按鍵位置表[方音符號標籤], MATCH(TRUE, EXACT(Q42, 按鍵位置表[方音按鍵]), 0)))</f>
        <v>g [ㆻ]</v>
      </c>
      <c r="AA42" s="202" t="str" cm="1">
        <f t="array" ref="AA42" xml:space="preserve"> IF(R42="","", INDEX(按鍵位置表[方音符號標籤], MATCH(TRUE, EXACT(R42, 按鍵位置表[方音按鍵]), 0)))</f>
        <v>] [˙]</v>
      </c>
      <c r="AB42" s="202" t="str" cm="1">
        <f t="array" ref="AB42" xml:space="preserve"> IF(S42="","", INDEX(按鍵位置表[方音符號標籤], MATCH(TRUE, EXACT(S42, 按鍵位置表[方音按鍵]), 0)))</f>
        <v>E [ㆣ]</v>
      </c>
      <c r="AC42" s="202" t="str" cm="1">
        <f t="array" ref="AC42" xml:space="preserve"> IF(T42="","", INDEX(按鍵位置表[方音符號標籤], MATCH(TRUE, EXACT(T42, 按鍵位置表[方音按鍵]), 0)))</f>
        <v/>
      </c>
      <c r="AD42" s="202" t="str" cm="1">
        <f t="array" ref="AD42" xml:space="preserve"> IF(U42="","", INDEX(按鍵位置表[方音符號標籤], MATCH(TRUE, EXACT(U42, 按鍵位置表[方音按鍵]), 0)))</f>
        <v/>
      </c>
      <c r="AE42" s="202" t="str" cm="1">
        <f t="array" ref="AE42" xml:space="preserve"> IF(V42="","", INDEX(按鍵位置表[方音符號標籤], MATCH(TRUE, EXACT(V42, 按鍵位置表[方音按鍵]), 0)))</f>
        <v/>
      </c>
    </row>
    <row r="43" spans="2:31" ht="77.25">
      <c r="B43" s="201" t="s">
        <v>180</v>
      </c>
      <c r="C43" s="67" t="s">
        <v>317</v>
      </c>
      <c r="D43" s="66" t="str">
        <f t="shared" si="2"/>
        <v>ㆠㄨㄣˊ</v>
      </c>
      <c r="E43" s="200" t="str">
        <f t="shared" si="3"/>
        <v>君（舒）</v>
      </c>
      <c r="F43" s="200" t="str">
        <f xml:space="preserve"> IF($C43="", "", _xlfn.XLOOKUP($E43, 十五音韻母表[十五音],十五音韻母表[方音符號]) )</f>
        <v>ㄨㄣ</v>
      </c>
      <c r="G43" s="200">
        <f xml:space="preserve"> IF($C43="", "", _xlfn.XLOOKUP(MID(C43,2,1), 音調表[八音調號], 音調表[台羅調號]) )</f>
        <v>5</v>
      </c>
      <c r="H43" s="200" t="str">
        <f xml:space="preserve"> IF($C43="", "", _xlfn.XLOOKUP($G43, 音調表[台羅調號], 音調表[方音符號聲調符號]) )</f>
        <v>ˊ</v>
      </c>
      <c r="I43" s="200">
        <f xml:space="preserve"> IF($C43="", "", _xlfn.XLOOKUP(MID($C43,2,1), 音調表[八音調號], 音調表[方音符號聲調按鍵]) )</f>
        <v>6</v>
      </c>
      <c r="J43" s="200" t="str">
        <f xml:space="preserve"> IFERROR( _xlfn.XLOOKUP(RIGHT($C43), 十五音聲母表[十八音],十五音聲母表[方音符號]), "" )</f>
        <v>ㆠ</v>
      </c>
      <c r="K43" s="200" t="str">
        <f t="shared" si="4"/>
        <v>ㆠㄨㄣˊ</v>
      </c>
      <c r="L43" s="69" t="str">
        <f t="shared" si="0"/>
        <v>ㄨㄣ6ㆠ</v>
      </c>
      <c r="M43" s="70">
        <f t="shared" si="5"/>
        <v>4</v>
      </c>
      <c r="N43" s="70">
        <f t="shared" si="6"/>
        <v>3</v>
      </c>
      <c r="O43" s="199" t="str">
        <f t="shared" si="9"/>
        <v>ㄨ</v>
      </c>
      <c r="P43" s="199" t="str">
        <f t="shared" si="9"/>
        <v>ㄣ</v>
      </c>
      <c r="Q43" s="199" t="str">
        <f t="shared" si="9"/>
        <v>6</v>
      </c>
      <c r="R43" s="199" t="str">
        <f t="shared" si="9"/>
        <v>ㆠ</v>
      </c>
      <c r="S43" s="199" t="str">
        <f t="shared" si="9"/>
        <v/>
      </c>
      <c r="T43" s="199" t="str">
        <f t="shared" si="9"/>
        <v/>
      </c>
      <c r="U43" s="199" t="str">
        <f t="shared" si="9"/>
        <v/>
      </c>
      <c r="V43" s="199" t="str">
        <f t="shared" si="9"/>
        <v/>
      </c>
      <c r="X43" s="202" t="str" cm="1">
        <f t="array" ref="X43" xml:space="preserve"> IF(O43="","", INDEX(按鍵位置表[方音符號標籤], MATCH(TRUE, EXACT(O43, 按鍵位置表[方音按鍵]), 0)))</f>
        <v>j [ㄨ]</v>
      </c>
      <c r="Y43" s="202" t="str" cm="1">
        <f t="array" ref="Y43" xml:space="preserve"> IF(P43="","", INDEX(按鍵位置表[方音符號標籤], MATCH(TRUE, EXACT(P43, 按鍵位置表[方音按鍵]), 0)))</f>
        <v>p [ㄣ]</v>
      </c>
      <c r="Z43" s="202" t="str" cm="1">
        <f t="array" ref="Z43" xml:space="preserve"> IF(Q43="","", INDEX(按鍵位置表[方音符號標籤], MATCH(TRUE, EXACT(Q43, 按鍵位置表[方音按鍵]), 0)))</f>
        <v>6 [ˊ]</v>
      </c>
      <c r="AA43" s="202" t="str" cm="1">
        <f t="array" ref="AA43" xml:space="preserve"> IF(R43="","", INDEX(按鍵位置表[方音符號標籤], MATCH(TRUE, EXACT(R43, 按鍵位置表[方音按鍵]), 0)))</f>
        <v>! [ㆠ]</v>
      </c>
      <c r="AB43" s="202" t="str" cm="1">
        <f t="array" ref="AB43" xml:space="preserve"> IF(S43="","", INDEX(按鍵位置表[方音符號標籤], MATCH(TRUE, EXACT(S43, 按鍵位置表[方音按鍵]), 0)))</f>
        <v/>
      </c>
      <c r="AC43" s="202" t="str" cm="1">
        <f t="array" ref="AC43" xml:space="preserve"> IF(T43="","", INDEX(按鍵位置表[方音符號標籤], MATCH(TRUE, EXACT(T43, 按鍵位置表[方音按鍵]), 0)))</f>
        <v/>
      </c>
      <c r="AD43" s="202" t="str" cm="1">
        <f t="array" ref="AD43" xml:space="preserve"> IF(U43="","", INDEX(按鍵位置表[方音符號標籤], MATCH(TRUE, EXACT(U43, 按鍵位置表[方音按鍵]), 0)))</f>
        <v/>
      </c>
      <c r="AE43" s="202" t="str" cm="1">
        <f t="array" ref="AE43" xml:space="preserve"> IF(V43="","", INDEX(按鍵位置表[方音符號標籤], MATCH(TRUE, EXACT(V43, 按鍵位置表[方音按鍵]), 0)))</f>
        <v/>
      </c>
    </row>
    <row r="44" spans="2:31" ht="77.25">
      <c r="B44" s="201" t="s">
        <v>181</v>
      </c>
      <c r="C44" s="67" t="s">
        <v>318</v>
      </c>
      <c r="D44" s="66" t="str">
        <f t="shared" si="2"/>
        <v>ㄍㄨㄢ</v>
      </c>
      <c r="E44" s="200" t="str">
        <f t="shared" si="3"/>
        <v>觀（舒）</v>
      </c>
      <c r="F44" s="200" t="str">
        <f xml:space="preserve"> IF($C44="", "", _xlfn.XLOOKUP($E44, 十五音韻母表[十五音],十五音韻母表[方音符號]) )</f>
        <v>ㄨㄢ</v>
      </c>
      <c r="G44" s="200">
        <f xml:space="preserve"> IF($C44="", "", _xlfn.XLOOKUP(MID(C44,2,1), 音調表[八音調號], 音調表[台羅調號]) )</f>
        <v>1</v>
      </c>
      <c r="H44" s="200" t="str">
        <f xml:space="preserve"> IF($C44="", "", _xlfn.XLOOKUP($G44, 音調表[台羅調號], 音調表[方音符號聲調符號]) )</f>
        <v>一</v>
      </c>
      <c r="I44" s="200" t="str">
        <f xml:space="preserve"> IF($C44="", "", _xlfn.XLOOKUP(MID($C44,2,1), 音調表[八音調號], 音調表[方音符號聲調按鍵]) )</f>
        <v>"</v>
      </c>
      <c r="J44" s="200" t="str">
        <f xml:space="preserve"> IFERROR( _xlfn.XLOOKUP(RIGHT($C44), 十五音聲母表[十八音],十五音聲母表[方音符號]), "" )</f>
        <v>ㄍ</v>
      </c>
      <c r="K44" s="200" t="str">
        <f t="shared" si="4"/>
        <v>ㄍㄨㄢ</v>
      </c>
      <c r="L44" s="69" t="str">
        <f t="shared" si="0"/>
        <v>ㄨㄢ"ㄍ</v>
      </c>
      <c r="M44" s="70">
        <f t="shared" si="5"/>
        <v>3</v>
      </c>
      <c r="N44" s="70">
        <f t="shared" si="6"/>
        <v>3</v>
      </c>
      <c r="O44" s="199" t="str">
        <f t="shared" si="9"/>
        <v>ㄨ</v>
      </c>
      <c r="P44" s="199" t="str">
        <f t="shared" si="9"/>
        <v>ㄢ</v>
      </c>
      <c r="Q44" s="199" t="str">
        <f t="shared" si="9"/>
        <v>"</v>
      </c>
      <c r="R44" s="199" t="str">
        <f t="shared" si="9"/>
        <v>ㄍ</v>
      </c>
      <c r="S44" s="199" t="str">
        <f t="shared" si="9"/>
        <v/>
      </c>
      <c r="T44" s="199" t="str">
        <f t="shared" si="9"/>
        <v/>
      </c>
      <c r="U44" s="199" t="str">
        <f t="shared" si="9"/>
        <v/>
      </c>
      <c r="V44" s="199" t="str">
        <f t="shared" si="9"/>
        <v/>
      </c>
      <c r="X44" s="202" t="str" cm="1">
        <f t="array" ref="X44" xml:space="preserve"> IF(O44="","", INDEX(按鍵位置表[方音符號標籤], MATCH(TRUE, EXACT(O44, 按鍵位置表[方音按鍵]), 0)))</f>
        <v>j [ㄨ]</v>
      </c>
      <c r="Y44" s="202" t="str" cm="1">
        <f t="array" ref="Y44" xml:space="preserve"> IF(P44="","", INDEX(按鍵位置表[方音符號標籤], MATCH(TRUE, EXACT(P44, 按鍵位置表[方音按鍵]), 0)))</f>
        <v>0 [ㄢ]</v>
      </c>
      <c r="Z44" s="202" t="str" cm="1">
        <f t="array" ref="Z44" xml:space="preserve"> IF(Q44="","", INDEX(按鍵位置表[方音符號標籤], MATCH(TRUE, EXACT(Q44, 按鍵位置表[方音按鍵]), 0)))</f>
        <v>" ["]</v>
      </c>
      <c r="AA44" s="202" t="str" cm="1">
        <f t="array" ref="AA44" xml:space="preserve"> IF(R44="","", INDEX(按鍵位置表[方音符號標籤], MATCH(TRUE, EXACT(R44, 按鍵位置表[方音按鍵]), 0)))</f>
        <v>e [ㄍ]</v>
      </c>
      <c r="AB44" s="202" t="str" cm="1">
        <f t="array" ref="AB44" xml:space="preserve"> IF(S44="","", INDEX(按鍵位置表[方音符號標籤], MATCH(TRUE, EXACT(S44, 按鍵位置表[方音按鍵]), 0)))</f>
        <v/>
      </c>
      <c r="AC44" s="202" t="str" cm="1">
        <f t="array" ref="AC44" xml:space="preserve"> IF(T44="","", INDEX(按鍵位置表[方音符號標籤], MATCH(TRUE, EXACT(T44, 按鍵位置表[方音按鍵]), 0)))</f>
        <v/>
      </c>
      <c r="AD44" s="202" t="str" cm="1">
        <f t="array" ref="AD44" xml:space="preserve"> IF(U44="","", INDEX(按鍵位置表[方音符號標籤], MATCH(TRUE, EXACT(U44, 按鍵位置表[方音按鍵]), 0)))</f>
        <v/>
      </c>
      <c r="AE44" s="202" t="str" cm="1">
        <f t="array" ref="AE44" xml:space="preserve"> IF(V44="","", INDEX(按鍵位置表[方音符號標籤], MATCH(TRUE, EXACT(V44, 按鍵位置表[方音按鍵]), 0)))</f>
        <v/>
      </c>
    </row>
    <row r="45" spans="2:31" ht="77.25">
      <c r="B45" s="201" t="s">
        <v>154</v>
      </c>
      <c r="C45" s="67"/>
      <c r="D45" s="66" t="str">
        <f t="shared" si="2"/>
        <v/>
      </c>
      <c r="E45" s="200" t="str">
        <f t="shared" si="3"/>
        <v/>
      </c>
      <c r="F45" s="200" t="str">
        <f xml:space="preserve"> IF($C45="", "", _xlfn.XLOOKUP($E45, 十五音韻母表[十五音],十五音韻母表[方音符號]) )</f>
        <v/>
      </c>
      <c r="G45" s="200" t="str">
        <f xml:space="preserve"> IF($C45="", "", _xlfn.XLOOKUP(MID(C45,2,1), 音調表[八音調號], 音調表[台羅調號]) )</f>
        <v/>
      </c>
      <c r="H45" s="200" t="str">
        <f xml:space="preserve"> IF($C45="", "", _xlfn.XLOOKUP($G45, 音調表[台羅調號], 音調表[方音符號聲調符號]) )</f>
        <v/>
      </c>
      <c r="I45" s="200" t="str">
        <f xml:space="preserve"> IF($C45="", "", _xlfn.XLOOKUP(MID($C45,2,1), 音調表[八音調號], 音調表[方音符號聲調按鍵]) )</f>
        <v/>
      </c>
      <c r="J45" s="200" t="str">
        <f xml:space="preserve"> IFERROR( _xlfn.XLOOKUP(RIGHT($C45), 十五音聲母表[十八音],十五音聲母表[方音符號]), "" )</f>
        <v/>
      </c>
      <c r="K45" s="200" t="str">
        <f t="shared" si="4"/>
        <v/>
      </c>
      <c r="L45" s="69" t="str">
        <f t="shared" si="0"/>
        <v/>
      </c>
      <c r="M45" s="70" t="str">
        <f t="shared" si="5"/>
        <v/>
      </c>
      <c r="N45" s="70" t="str">
        <f t="shared" si="6"/>
        <v/>
      </c>
      <c r="O45" s="199" t="str">
        <f t="shared" si="9"/>
        <v/>
      </c>
      <c r="P45" s="199" t="str">
        <f t="shared" si="9"/>
        <v/>
      </c>
      <c r="Q45" s="199" t="str">
        <f t="shared" si="9"/>
        <v/>
      </c>
      <c r="R45" s="199" t="str">
        <f t="shared" si="9"/>
        <v/>
      </c>
      <c r="S45" s="199" t="str">
        <f t="shared" si="9"/>
        <v/>
      </c>
      <c r="T45" s="199" t="str">
        <f t="shared" si="9"/>
        <v/>
      </c>
      <c r="U45" s="199" t="str">
        <f t="shared" si="9"/>
        <v/>
      </c>
      <c r="V45" s="199" t="str">
        <f t="shared" si="9"/>
        <v/>
      </c>
      <c r="X45" s="202" t="str" cm="1">
        <f t="array" ref="X45" xml:space="preserve"> IF(O45="","", INDEX(按鍵位置表[方音符號標籤], MATCH(TRUE, EXACT(O45, 按鍵位置表[方音按鍵]), 0)))</f>
        <v/>
      </c>
      <c r="Y45" s="202" t="str" cm="1">
        <f t="array" ref="Y45" xml:space="preserve"> IF(P45="","", INDEX(按鍵位置表[方音符號標籤], MATCH(TRUE, EXACT(P45, 按鍵位置表[方音按鍵]), 0)))</f>
        <v/>
      </c>
      <c r="Z45" s="202" t="str" cm="1">
        <f t="array" ref="Z45" xml:space="preserve"> IF(Q45="","", INDEX(按鍵位置表[方音符號標籤], MATCH(TRUE, EXACT(Q45, 按鍵位置表[方音按鍵]), 0)))</f>
        <v/>
      </c>
      <c r="AA45" s="202" t="str" cm="1">
        <f t="array" ref="AA45" xml:space="preserve"> IF(R45="","", INDEX(按鍵位置表[方音符號標籤], MATCH(TRUE, EXACT(R45, 按鍵位置表[方音按鍵]), 0)))</f>
        <v/>
      </c>
      <c r="AB45" s="202" t="str" cm="1">
        <f t="array" ref="AB45" xml:space="preserve"> IF(S45="","", INDEX(按鍵位置表[方音符號標籤], MATCH(TRUE, EXACT(S45, 按鍵位置表[方音按鍵]), 0)))</f>
        <v/>
      </c>
      <c r="AC45" s="202" t="str" cm="1">
        <f t="array" ref="AC45" xml:space="preserve"> IF(T45="","", INDEX(按鍵位置表[方音符號標籤], MATCH(TRUE, EXACT(T45, 按鍵位置表[方音按鍵]), 0)))</f>
        <v/>
      </c>
      <c r="AD45" s="202" t="str" cm="1">
        <f t="array" ref="AD45" xml:space="preserve"> IF(U45="","", INDEX(按鍵位置表[方音符號標籤], MATCH(TRUE, EXACT(U45, 按鍵位置表[方音按鍵]), 0)))</f>
        <v/>
      </c>
      <c r="AE45" s="202" t="str" cm="1">
        <f t="array" ref="AE45" xml:space="preserve"> IF(V45="","", INDEX(按鍵位置表[方音符號標籤], MATCH(TRUE, EXACT(V45, 按鍵位置表[方音按鍵]), 0)))</f>
        <v/>
      </c>
    </row>
    <row r="46" spans="2:31" ht="77.25">
      <c r="B46" s="201" t="s">
        <v>1031</v>
      </c>
      <c r="C46" s="67" t="s">
        <v>1032</v>
      </c>
      <c r="D46" s="66" t="str">
        <f t="shared" si="2"/>
        <v>ㄗㄜ˪</v>
      </c>
      <c r="E46" s="200" t="str">
        <f t="shared" si="3"/>
        <v>高（舒）</v>
      </c>
      <c r="F46" s="200" t="str">
        <f xml:space="preserve"> IF($C46="", "", _xlfn.XLOOKUP($E46, 十五音韻母表[十五音],十五音韻母表[方音符號]) )</f>
        <v>ㄜ</v>
      </c>
      <c r="G46" s="200">
        <f xml:space="preserve"> IF($C46="", "", _xlfn.XLOOKUP(MID(C46,2,1), 音調表[八音調號], 音調表[台羅調號]) )</f>
        <v>3</v>
      </c>
      <c r="H46" s="200" t="str">
        <f xml:space="preserve"> IF($C46="", "", _xlfn.XLOOKUP($G46, 音調表[台羅調號], 音調表[方音符號聲調符號]) )</f>
        <v>˪</v>
      </c>
      <c r="I46" s="200">
        <f xml:space="preserve"> IF($C46="", "", _xlfn.XLOOKUP(MID($C46,2,1), 音調表[八音調號], 音調表[方音符號聲調按鍵]) )</f>
        <v>3</v>
      </c>
      <c r="J46" s="200" t="str">
        <f xml:space="preserve"> IFERROR( _xlfn.XLOOKUP(RIGHT($C46), 十五音聲母表[十八音],十五音聲母表[方音符號]), "" )</f>
        <v>ㄗ</v>
      </c>
      <c r="K46" s="200" t="str">
        <f t="shared" si="4"/>
        <v>ㄗㄜ˪</v>
      </c>
      <c r="L46" s="69" t="str">
        <f t="shared" si="0"/>
        <v>ㄜ3ㄗ</v>
      </c>
      <c r="M46" s="70">
        <f t="shared" si="5"/>
        <v>3</v>
      </c>
      <c r="N46" s="70">
        <f t="shared" si="6"/>
        <v>2</v>
      </c>
      <c r="O46" s="199" t="str">
        <f t="shared" si="9"/>
        <v>ㄜ</v>
      </c>
      <c r="P46" s="199" t="str">
        <f t="shared" si="9"/>
        <v>3</v>
      </c>
      <c r="Q46" s="199" t="str">
        <f t="shared" si="9"/>
        <v>ㄗ</v>
      </c>
      <c r="R46" s="199" t="str">
        <f t="shared" si="9"/>
        <v/>
      </c>
      <c r="S46" s="199" t="str">
        <f t="shared" si="9"/>
        <v/>
      </c>
      <c r="T46" s="199" t="str">
        <f t="shared" si="9"/>
        <v/>
      </c>
      <c r="U46" s="199" t="str">
        <f t="shared" si="9"/>
        <v/>
      </c>
      <c r="V46" s="199" t="str">
        <f t="shared" si="9"/>
        <v/>
      </c>
      <c r="X46" s="202" t="str" cm="1">
        <f t="array" ref="X46" xml:space="preserve"> IF(O46="","", INDEX(按鍵位置表[方音符號標籤], MATCH(TRUE, EXACT(O46, 按鍵位置表[方音按鍵]), 0)))</f>
        <v>k [ㄜ]</v>
      </c>
      <c r="Y46" s="202" t="str" cm="1">
        <f t="array" ref="Y46" xml:space="preserve"> IF(P46="","", INDEX(按鍵位置表[方音符號標籤], MATCH(TRUE, EXACT(P46, 按鍵位置表[方音按鍵]), 0)))</f>
        <v>3 [˪]</v>
      </c>
      <c r="Z46" s="202" t="str" cm="1">
        <f t="array" ref="Z46" xml:space="preserve"> IF(Q46="","", INDEX(按鍵位置表[方音符號標籤], MATCH(TRUE, EXACT(Q46, 按鍵位置表[方音按鍵]), 0)))</f>
        <v>y [ㄗ]</v>
      </c>
      <c r="AA46" s="202" t="str" cm="1">
        <f t="array" ref="AA46" xml:space="preserve"> IF(R46="","", INDEX(按鍵位置表[方音符號標籤], MATCH(TRUE, EXACT(R46, 按鍵位置表[方音按鍵]), 0)))</f>
        <v/>
      </c>
      <c r="AB46" s="202" t="str" cm="1">
        <f t="array" ref="AB46" xml:space="preserve"> IF(S46="","", INDEX(按鍵位置表[方音符號標籤], MATCH(TRUE, EXACT(S46, 按鍵位置表[方音按鍵]), 0)))</f>
        <v/>
      </c>
      <c r="AC46" s="202" t="str" cm="1">
        <f t="array" ref="AC46" xml:space="preserve"> IF(T46="","", INDEX(按鍵位置表[方音符號標籤], MATCH(TRUE, EXACT(T46, 按鍵位置表[方音按鍵]), 0)))</f>
        <v/>
      </c>
      <c r="AD46" s="202" t="str" cm="1">
        <f t="array" ref="AD46" xml:space="preserve"> IF(U46="","", INDEX(按鍵位置表[方音符號標籤], MATCH(TRUE, EXACT(U46, 按鍵位置表[方音按鍵]), 0)))</f>
        <v/>
      </c>
      <c r="AE46" s="202" t="str" cm="1">
        <f t="array" ref="AE46" xml:space="preserve"> IF(V46="","", INDEX(按鍵位置表[方音符號標籤], MATCH(TRUE, EXACT(V46, 按鍵位置表[方音按鍵]), 0)))</f>
        <v/>
      </c>
    </row>
    <row r="47" spans="2:31">
      <c r="B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X47"/>
      <c r="Y47"/>
      <c r="Z47"/>
      <c r="AA47"/>
      <c r="AB47"/>
      <c r="AC47"/>
      <c r="AD47"/>
      <c r="AE47"/>
    </row>
    <row r="48" spans="2:31">
      <c r="B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X48"/>
      <c r="Y48"/>
      <c r="Z48"/>
      <c r="AA48"/>
      <c r="AB48"/>
      <c r="AC48"/>
      <c r="AD48"/>
      <c r="AE48"/>
    </row>
    <row r="49" spans="2:31">
      <c r="B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X49"/>
      <c r="Y49"/>
      <c r="Z49"/>
      <c r="AA49"/>
      <c r="AB49"/>
      <c r="AC49"/>
      <c r="AD49"/>
      <c r="AE49"/>
    </row>
    <row r="50" spans="2:31">
      <c r="B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X50"/>
      <c r="Y50"/>
      <c r="Z50"/>
      <c r="AA50"/>
      <c r="AB50"/>
      <c r="AC50"/>
      <c r="AD50"/>
      <c r="AE50"/>
    </row>
    <row r="51" spans="2:31">
      <c r="B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X51"/>
      <c r="Y51"/>
      <c r="Z51"/>
      <c r="AA51"/>
      <c r="AB51"/>
      <c r="AC51"/>
      <c r="AD51"/>
      <c r="AE51"/>
    </row>
    <row r="52" spans="2:31">
      <c r="B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X52"/>
      <c r="Y52"/>
      <c r="Z52"/>
      <c r="AA52"/>
      <c r="AB52"/>
      <c r="AC52"/>
      <c r="AD52"/>
      <c r="AE52"/>
    </row>
    <row r="53" spans="2:31">
      <c r="B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X53"/>
      <c r="Y53"/>
      <c r="Z53"/>
      <c r="AA53"/>
      <c r="AB53"/>
      <c r="AC53"/>
      <c r="AD53"/>
      <c r="AE53"/>
    </row>
    <row r="54" spans="2:31">
      <c r="B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X54"/>
      <c r="Y54"/>
      <c r="Z54"/>
      <c r="AA54"/>
      <c r="AB54"/>
      <c r="AC54"/>
      <c r="AD54"/>
      <c r="AE54"/>
    </row>
    <row r="55" spans="2:31">
      <c r="B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X55"/>
      <c r="Y55"/>
      <c r="Z55"/>
      <c r="AA55"/>
      <c r="AB55"/>
      <c r="AC55"/>
      <c r="AD55"/>
      <c r="AE55"/>
    </row>
    <row r="56" spans="2:31">
      <c r="B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X56"/>
      <c r="Y56"/>
      <c r="Z56"/>
      <c r="AA56"/>
      <c r="AB56"/>
      <c r="AC56"/>
      <c r="AD56"/>
      <c r="AE56"/>
    </row>
    <row r="57" spans="2:31">
      <c r="B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X57"/>
      <c r="Y57"/>
      <c r="Z57"/>
      <c r="AA57"/>
      <c r="AB57"/>
      <c r="AC57"/>
      <c r="AD57"/>
      <c r="AE57"/>
    </row>
    <row r="58" spans="2:31">
      <c r="B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X58"/>
      <c r="Y58"/>
      <c r="Z58"/>
      <c r="AA58"/>
      <c r="AB58"/>
      <c r="AC58"/>
      <c r="AD58"/>
      <c r="AE58"/>
    </row>
    <row r="59" spans="2:31">
      <c r="B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X59"/>
      <c r="Y59"/>
      <c r="Z59"/>
      <c r="AA59"/>
      <c r="AB59"/>
      <c r="AC59"/>
      <c r="AD59"/>
      <c r="AE59"/>
    </row>
    <row r="60" spans="2:31">
      <c r="B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X60"/>
      <c r="Y60"/>
      <c r="Z60"/>
      <c r="AA60"/>
      <c r="AB60"/>
      <c r="AC60"/>
      <c r="AD60"/>
      <c r="AE60"/>
    </row>
    <row r="61" spans="2:31">
      <c r="B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X61"/>
      <c r="Y61"/>
      <c r="Z61"/>
      <c r="AA61"/>
      <c r="AB61"/>
      <c r="AC61"/>
      <c r="AD61"/>
      <c r="AE61"/>
    </row>
    <row r="62" spans="2:31">
      <c r="B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X62"/>
      <c r="Y62"/>
      <c r="Z62"/>
      <c r="AA62"/>
      <c r="AB62"/>
      <c r="AC62"/>
      <c r="AD62"/>
      <c r="AE62"/>
    </row>
    <row r="63" spans="2:31">
      <c r="B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X63"/>
      <c r="Y63"/>
      <c r="Z63"/>
      <c r="AA63"/>
      <c r="AB63"/>
      <c r="AC63"/>
      <c r="AD63"/>
      <c r="AE63"/>
    </row>
    <row r="64" spans="2:31">
      <c r="B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X64"/>
      <c r="Y64"/>
      <c r="Z64"/>
      <c r="AA64"/>
      <c r="AB64"/>
      <c r="AC64"/>
      <c r="AD64"/>
      <c r="AE64"/>
    </row>
    <row r="65" spans="2:31">
      <c r="B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X65"/>
      <c r="Y65"/>
      <c r="Z65"/>
      <c r="AA65"/>
      <c r="AB65"/>
      <c r="AC65"/>
      <c r="AD65"/>
      <c r="AE65"/>
    </row>
    <row r="66" spans="2:31">
      <c r="B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X66"/>
      <c r="Y66"/>
      <c r="Z66"/>
      <c r="AA66"/>
      <c r="AB66"/>
      <c r="AC66"/>
      <c r="AD66"/>
      <c r="AE66"/>
    </row>
    <row r="67" spans="2:31">
      <c r="B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X67"/>
      <c r="Y67"/>
      <c r="Z67"/>
      <c r="AA67"/>
      <c r="AB67"/>
      <c r="AC67"/>
      <c r="AD67"/>
      <c r="AE67"/>
    </row>
    <row r="68" spans="2:31">
      <c r="B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X68"/>
      <c r="Y68"/>
      <c r="Z68"/>
      <c r="AA68"/>
      <c r="AB68"/>
      <c r="AC68"/>
      <c r="AD68"/>
      <c r="AE68"/>
    </row>
    <row r="69" spans="2:31">
      <c r="B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X69"/>
      <c r="Y69"/>
      <c r="Z69"/>
      <c r="AA69"/>
      <c r="AB69"/>
      <c r="AC69"/>
      <c r="AD69"/>
      <c r="AE69"/>
    </row>
    <row r="70" spans="2:31">
      <c r="B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X70"/>
      <c r="Y70"/>
      <c r="Z70"/>
      <c r="AA70"/>
      <c r="AB70"/>
      <c r="AC70"/>
      <c r="AD70"/>
      <c r="AE70"/>
    </row>
    <row r="71" spans="2:31">
      <c r="B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X71"/>
      <c r="Y71"/>
      <c r="Z71"/>
      <c r="AA71"/>
      <c r="AB71"/>
      <c r="AC71"/>
      <c r="AD71"/>
      <c r="AE71"/>
    </row>
    <row r="72" spans="2:31">
      <c r="B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X72"/>
      <c r="Y72"/>
      <c r="Z72"/>
      <c r="AA72"/>
      <c r="AB72"/>
      <c r="AC72"/>
      <c r="AD72"/>
      <c r="AE72"/>
    </row>
    <row r="73" spans="2:31">
      <c r="B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X73"/>
      <c r="Y73"/>
      <c r="Z73"/>
      <c r="AA73"/>
      <c r="AB73"/>
      <c r="AC73"/>
      <c r="AD73"/>
      <c r="AE73"/>
    </row>
    <row r="74" spans="2:31">
      <c r="B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X74"/>
      <c r="Y74"/>
      <c r="Z74"/>
      <c r="AA74"/>
      <c r="AB74"/>
      <c r="AC74"/>
      <c r="AD74"/>
      <c r="AE74"/>
    </row>
    <row r="75" spans="2:31">
      <c r="B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X75"/>
      <c r="Y75"/>
      <c r="Z75"/>
      <c r="AA75"/>
      <c r="AB75"/>
      <c r="AC75"/>
      <c r="AD75"/>
      <c r="AE75"/>
    </row>
    <row r="76" spans="2:31">
      <c r="B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X76"/>
      <c r="Y76"/>
      <c r="Z76"/>
      <c r="AA76"/>
      <c r="AB76"/>
      <c r="AC76"/>
      <c r="AD76"/>
      <c r="AE76"/>
    </row>
    <row r="77" spans="2:31">
      <c r="B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X77"/>
      <c r="Y77"/>
      <c r="Z77"/>
      <c r="AA77"/>
      <c r="AB77"/>
      <c r="AC77"/>
      <c r="AD77"/>
      <c r="AE77"/>
    </row>
    <row r="78" spans="2:31">
      <c r="B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X78"/>
      <c r="Y78"/>
      <c r="Z78"/>
      <c r="AA78"/>
      <c r="AB78"/>
      <c r="AC78"/>
      <c r="AD78"/>
      <c r="AE78"/>
    </row>
    <row r="79" spans="2:31">
      <c r="B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X79"/>
      <c r="Y79"/>
      <c r="Z79"/>
      <c r="AA79"/>
      <c r="AB79"/>
      <c r="AC79"/>
      <c r="AD79"/>
      <c r="AE79"/>
    </row>
    <row r="80" spans="2:31">
      <c r="B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X80"/>
      <c r="Y80"/>
      <c r="Z80"/>
      <c r="AA80"/>
      <c r="AB80"/>
      <c r="AC80"/>
      <c r="AD80"/>
      <c r="AE80"/>
    </row>
    <row r="81" spans="2:31">
      <c r="B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X81"/>
      <c r="Y81"/>
      <c r="Z81"/>
      <c r="AA81"/>
      <c r="AB81"/>
      <c r="AC81"/>
      <c r="AD81"/>
      <c r="AE81"/>
    </row>
    <row r="82" spans="2:31">
      <c r="B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X82"/>
      <c r="Y82"/>
      <c r="Z82"/>
      <c r="AA82"/>
      <c r="AB82"/>
      <c r="AC82"/>
      <c r="AD82"/>
      <c r="AE82"/>
    </row>
    <row r="83" spans="2:31">
      <c r="B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X83"/>
      <c r="Y83"/>
      <c r="Z83"/>
      <c r="AA83"/>
      <c r="AB83"/>
      <c r="AC83"/>
      <c r="AD83"/>
      <c r="AE83"/>
    </row>
    <row r="84" spans="2:31">
      <c r="B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X84"/>
      <c r="Y84"/>
      <c r="Z84"/>
      <c r="AA84"/>
      <c r="AB84"/>
      <c r="AC84"/>
      <c r="AD84"/>
      <c r="AE84"/>
    </row>
    <row r="85" spans="2:31">
      <c r="B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X85"/>
      <c r="Y85"/>
      <c r="Z85"/>
      <c r="AA85"/>
      <c r="AB85"/>
      <c r="AC85"/>
      <c r="AD85"/>
      <c r="AE85"/>
    </row>
    <row r="86" spans="2:31">
      <c r="B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X86"/>
      <c r="Y86"/>
      <c r="Z86"/>
      <c r="AA86"/>
      <c r="AB86"/>
      <c r="AC86"/>
      <c r="AD86"/>
      <c r="AE86"/>
    </row>
    <row r="87" spans="2:31">
      <c r="B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X87"/>
      <c r="Y87"/>
      <c r="Z87"/>
      <c r="AA87"/>
      <c r="AB87"/>
      <c r="AC87"/>
      <c r="AD87"/>
      <c r="AE87"/>
    </row>
    <row r="88" spans="2:31">
      <c r="B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X88"/>
      <c r="Y88"/>
      <c r="Z88"/>
      <c r="AA88"/>
      <c r="AB88"/>
      <c r="AC88"/>
      <c r="AD88"/>
      <c r="AE88"/>
    </row>
    <row r="89" spans="2:31">
      <c r="B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X89"/>
      <c r="Y89"/>
      <c r="Z89"/>
      <c r="AA89"/>
      <c r="AB89"/>
      <c r="AC89"/>
      <c r="AD89"/>
      <c r="AE89"/>
    </row>
    <row r="90" spans="2:31">
      <c r="B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X90"/>
      <c r="Y90"/>
      <c r="Z90"/>
      <c r="AA90"/>
      <c r="AB90"/>
      <c r="AC90"/>
      <c r="AD90"/>
      <c r="AE90"/>
    </row>
    <row r="91" spans="2:31">
      <c r="B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X91"/>
      <c r="Y91"/>
      <c r="Z91"/>
      <c r="AA91"/>
      <c r="AB91"/>
      <c r="AC91"/>
      <c r="AD91"/>
      <c r="AE91"/>
    </row>
    <row r="92" spans="2:31">
      <c r="B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X92"/>
      <c r="Y92"/>
      <c r="Z92"/>
      <c r="AA92"/>
      <c r="AB92"/>
      <c r="AC92"/>
      <c r="AD92"/>
      <c r="AE92"/>
    </row>
    <row r="93" spans="2:31">
      <c r="B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X93"/>
      <c r="Y93"/>
      <c r="Z93"/>
      <c r="AA93"/>
      <c r="AB93"/>
      <c r="AC93"/>
      <c r="AD93"/>
      <c r="AE93"/>
    </row>
    <row r="94" spans="2:31">
      <c r="B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X94"/>
      <c r="Y94"/>
      <c r="Z94"/>
      <c r="AA94"/>
      <c r="AB94"/>
      <c r="AC94"/>
      <c r="AD94"/>
      <c r="AE94"/>
    </row>
    <row r="95" spans="2:31">
      <c r="B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X95"/>
      <c r="Y95"/>
      <c r="Z95"/>
      <c r="AA95"/>
      <c r="AB95"/>
      <c r="AC95"/>
      <c r="AD95"/>
      <c r="AE95"/>
    </row>
    <row r="96" spans="2:31">
      <c r="B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X96"/>
      <c r="Y96"/>
      <c r="Z96"/>
      <c r="AA96"/>
      <c r="AB96"/>
      <c r="AC96"/>
      <c r="AD96"/>
      <c r="AE96"/>
    </row>
    <row r="97" spans="2:31">
      <c r="B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X97"/>
      <c r="Y97"/>
      <c r="Z97"/>
      <c r="AA97"/>
      <c r="AB97"/>
      <c r="AC97"/>
      <c r="AD97"/>
      <c r="AE97"/>
    </row>
    <row r="98" spans="2:31">
      <c r="B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X98"/>
      <c r="Y98"/>
      <c r="Z98"/>
      <c r="AA98"/>
      <c r="AB98"/>
      <c r="AC98"/>
      <c r="AD98"/>
      <c r="AE98"/>
    </row>
    <row r="99" spans="2:31">
      <c r="B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X99"/>
      <c r="Y99"/>
      <c r="Z99"/>
      <c r="AA99"/>
      <c r="AB99"/>
      <c r="AC99"/>
      <c r="AD99"/>
      <c r="AE99"/>
    </row>
    <row r="100" spans="2:31">
      <c r="B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X100"/>
      <c r="Y100"/>
      <c r="Z100"/>
      <c r="AA100"/>
      <c r="AB100"/>
      <c r="AC100"/>
      <c r="AD100"/>
      <c r="AE100"/>
    </row>
    <row r="101" spans="2:31">
      <c r="B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X101"/>
      <c r="Y101"/>
      <c r="Z101"/>
      <c r="AA101"/>
      <c r="AB101"/>
      <c r="AC101"/>
      <c r="AD101"/>
      <c r="AE101"/>
    </row>
    <row r="102" spans="2:31">
      <c r="B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X102"/>
      <c r="Y102"/>
      <c r="Z102"/>
      <c r="AA102"/>
      <c r="AB102"/>
      <c r="AC102"/>
      <c r="AD102"/>
      <c r="AE102"/>
    </row>
    <row r="103" spans="2:31">
      <c r="B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X103"/>
      <c r="Y103"/>
      <c r="Z103"/>
      <c r="AA103"/>
      <c r="AB103"/>
      <c r="AC103"/>
      <c r="AD103"/>
      <c r="AE103"/>
    </row>
    <row r="104" spans="2:31">
      <c r="B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X104"/>
      <c r="Y104"/>
      <c r="Z104"/>
      <c r="AA104"/>
      <c r="AB104"/>
      <c r="AC104"/>
      <c r="AD104"/>
      <c r="AE104"/>
    </row>
    <row r="105" spans="2:31">
      <c r="B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X105"/>
      <c r="Y105"/>
      <c r="Z105"/>
      <c r="AA105"/>
      <c r="AB105"/>
      <c r="AC105"/>
      <c r="AD105"/>
      <c r="AE105"/>
    </row>
    <row r="106" spans="2:31">
      <c r="B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X106"/>
      <c r="Y106"/>
      <c r="Z106"/>
      <c r="AA106"/>
      <c r="AB106"/>
      <c r="AC106"/>
      <c r="AD106"/>
      <c r="AE106"/>
    </row>
    <row r="107" spans="2:31">
      <c r="B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X107"/>
      <c r="Y107"/>
      <c r="Z107"/>
      <c r="AA107"/>
      <c r="AB107"/>
      <c r="AC107"/>
      <c r="AD107"/>
      <c r="AE107"/>
    </row>
    <row r="108" spans="2:31">
      <c r="B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X108"/>
      <c r="Y108"/>
      <c r="Z108"/>
      <c r="AA108"/>
      <c r="AB108"/>
      <c r="AC108"/>
      <c r="AD108"/>
      <c r="AE108"/>
    </row>
    <row r="109" spans="2:31">
      <c r="B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X109"/>
      <c r="Y109"/>
      <c r="Z109"/>
      <c r="AA109"/>
      <c r="AB109"/>
      <c r="AC109"/>
      <c r="AD109"/>
      <c r="AE109"/>
    </row>
    <row r="110" spans="2:31">
      <c r="B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X110"/>
      <c r="Y110"/>
      <c r="Z110"/>
      <c r="AA110"/>
      <c r="AB110"/>
      <c r="AC110"/>
      <c r="AD110"/>
      <c r="AE110"/>
    </row>
    <row r="111" spans="2:31">
      <c r="B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X111"/>
      <c r="Y111"/>
      <c r="Z111"/>
      <c r="AA111"/>
      <c r="AB111"/>
      <c r="AC111"/>
      <c r="AD111"/>
      <c r="AE111"/>
    </row>
    <row r="112" spans="2:31">
      <c r="B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X112"/>
      <c r="Y112"/>
      <c r="Z112"/>
      <c r="AA112"/>
      <c r="AB112"/>
      <c r="AC112"/>
      <c r="AD112"/>
      <c r="AE112"/>
    </row>
    <row r="113" spans="2:31">
      <c r="B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X113"/>
      <c r="Y113"/>
      <c r="Z113"/>
      <c r="AA113"/>
      <c r="AB113"/>
      <c r="AC113"/>
      <c r="AD113"/>
      <c r="AE113"/>
    </row>
    <row r="114" spans="2:31">
      <c r="B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X114"/>
      <c r="Y114"/>
      <c r="Z114"/>
      <c r="AA114"/>
      <c r="AB114"/>
      <c r="AC114"/>
      <c r="AD114"/>
      <c r="AE114"/>
    </row>
    <row r="115" spans="2:31">
      <c r="B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X115"/>
      <c r="Y115"/>
      <c r="Z115"/>
      <c r="AA115"/>
      <c r="AB115"/>
      <c r="AC115"/>
      <c r="AD115"/>
      <c r="AE115"/>
    </row>
    <row r="116" spans="2:31">
      <c r="B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X116"/>
      <c r="Y116"/>
      <c r="Z116"/>
      <c r="AA116"/>
      <c r="AB116"/>
      <c r="AC116"/>
      <c r="AD116"/>
      <c r="AE116"/>
    </row>
    <row r="117" spans="2:31">
      <c r="B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X117"/>
      <c r="Y117"/>
      <c r="Z117"/>
      <c r="AA117"/>
      <c r="AB117"/>
      <c r="AC117"/>
      <c r="AD117"/>
      <c r="AE117"/>
    </row>
    <row r="118" spans="2:31">
      <c r="B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X118"/>
      <c r="Y118"/>
      <c r="Z118"/>
      <c r="AA118"/>
      <c r="AB118"/>
      <c r="AC118"/>
      <c r="AD118"/>
      <c r="AE118"/>
    </row>
    <row r="119" spans="2:31">
      <c r="B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X119"/>
      <c r="Y119"/>
      <c r="Z119"/>
      <c r="AA119"/>
      <c r="AB119"/>
      <c r="AC119"/>
      <c r="AD119"/>
      <c r="AE119"/>
    </row>
    <row r="120" spans="2:31">
      <c r="B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X120"/>
      <c r="Y120"/>
      <c r="Z120"/>
      <c r="AA120"/>
      <c r="AB120"/>
      <c r="AC120"/>
      <c r="AD120"/>
      <c r="AE120"/>
    </row>
    <row r="121" spans="2:31">
      <c r="B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X121"/>
      <c r="Y121"/>
      <c r="Z121"/>
      <c r="AA121"/>
      <c r="AB121"/>
      <c r="AC121"/>
      <c r="AD121"/>
      <c r="AE121"/>
    </row>
    <row r="122" spans="2:31">
      <c r="B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X122"/>
      <c r="Y122"/>
      <c r="Z122"/>
      <c r="AA122"/>
      <c r="AB122"/>
      <c r="AC122"/>
      <c r="AD122"/>
      <c r="AE122"/>
    </row>
    <row r="123" spans="2:31">
      <c r="B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X123"/>
      <c r="Y123"/>
      <c r="Z123"/>
      <c r="AA123"/>
      <c r="AB123"/>
      <c r="AC123"/>
      <c r="AD123"/>
      <c r="AE123"/>
    </row>
    <row r="124" spans="2:31">
      <c r="B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X124"/>
      <c r="Y124"/>
      <c r="Z124"/>
      <c r="AA124"/>
      <c r="AB124"/>
      <c r="AC124"/>
      <c r="AD124"/>
      <c r="AE124"/>
    </row>
    <row r="125" spans="2:31">
      <c r="B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X125"/>
      <c r="Y125"/>
      <c r="Z125"/>
      <c r="AA125"/>
      <c r="AB125"/>
      <c r="AC125"/>
      <c r="AD125"/>
      <c r="AE125"/>
    </row>
    <row r="126" spans="2:31">
      <c r="B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X126"/>
      <c r="Y126"/>
      <c r="Z126"/>
      <c r="AA126"/>
      <c r="AB126"/>
      <c r="AC126"/>
      <c r="AD126"/>
      <c r="AE126"/>
    </row>
    <row r="127" spans="2:31">
      <c r="B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X127"/>
      <c r="Y127"/>
      <c r="Z127"/>
      <c r="AA127"/>
      <c r="AB127"/>
      <c r="AC127"/>
      <c r="AD127"/>
      <c r="AE127"/>
    </row>
    <row r="128" spans="2:31">
      <c r="B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X128"/>
      <c r="Y128"/>
      <c r="Z128"/>
      <c r="AA128"/>
      <c r="AB128"/>
      <c r="AC128"/>
      <c r="AD128"/>
      <c r="AE128"/>
    </row>
    <row r="129" spans="2:31">
      <c r="B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X129"/>
      <c r="Y129"/>
      <c r="Z129"/>
      <c r="AA129"/>
      <c r="AB129"/>
      <c r="AC129"/>
      <c r="AD129"/>
      <c r="AE129"/>
    </row>
    <row r="130" spans="2:31">
      <c r="B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X130"/>
      <c r="Y130"/>
      <c r="Z130"/>
      <c r="AA130"/>
      <c r="AB130"/>
      <c r="AC130"/>
      <c r="AD130"/>
      <c r="AE130"/>
    </row>
    <row r="131" spans="2:31">
      <c r="B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X131"/>
      <c r="Y131"/>
      <c r="Z131"/>
      <c r="AA131"/>
      <c r="AB131"/>
      <c r="AC131"/>
      <c r="AD131"/>
      <c r="AE131"/>
    </row>
    <row r="132" spans="2:31">
      <c r="B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X132"/>
      <c r="Y132"/>
      <c r="Z132"/>
      <c r="AA132"/>
      <c r="AB132"/>
      <c r="AC132"/>
      <c r="AD132"/>
      <c r="AE132"/>
    </row>
    <row r="133" spans="2:31">
      <c r="B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X133"/>
      <c r="Y133"/>
      <c r="Z133"/>
      <c r="AA133"/>
      <c r="AB133"/>
      <c r="AC133"/>
      <c r="AD133"/>
      <c r="AE133"/>
    </row>
    <row r="134" spans="2:31">
      <c r="B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X134"/>
      <c r="Y134"/>
      <c r="Z134"/>
      <c r="AA134"/>
      <c r="AB134"/>
      <c r="AC134"/>
      <c r="AD134"/>
      <c r="AE134"/>
    </row>
    <row r="135" spans="2:31">
      <c r="B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X135"/>
      <c r="Y135"/>
      <c r="Z135"/>
      <c r="AA135"/>
      <c r="AB135"/>
      <c r="AC135"/>
      <c r="AD135"/>
      <c r="AE135"/>
    </row>
    <row r="136" spans="2:31">
      <c r="B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X136"/>
      <c r="Y136"/>
      <c r="Z136"/>
      <c r="AA136"/>
      <c r="AB136"/>
      <c r="AC136"/>
      <c r="AD136"/>
      <c r="AE136"/>
    </row>
    <row r="137" spans="2:31">
      <c r="B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X137"/>
      <c r="Y137"/>
      <c r="Z137"/>
      <c r="AA137"/>
      <c r="AB137"/>
      <c r="AC137"/>
      <c r="AD137"/>
      <c r="AE137"/>
    </row>
    <row r="138" spans="2:31">
      <c r="B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X138"/>
      <c r="Y138"/>
      <c r="Z138"/>
      <c r="AA138"/>
      <c r="AB138"/>
      <c r="AC138"/>
      <c r="AD138"/>
      <c r="AE138"/>
    </row>
    <row r="139" spans="2:31">
      <c r="B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X139"/>
      <c r="Y139"/>
      <c r="Z139"/>
      <c r="AA139"/>
      <c r="AB139"/>
      <c r="AC139"/>
      <c r="AD139"/>
      <c r="AE139"/>
    </row>
    <row r="140" spans="2:31">
      <c r="B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X140"/>
      <c r="Y140"/>
      <c r="Z140"/>
      <c r="AA140"/>
      <c r="AB140"/>
      <c r="AC140"/>
      <c r="AD140"/>
      <c r="AE140"/>
    </row>
    <row r="141" spans="2:31">
      <c r="B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X141"/>
      <c r="Y141"/>
      <c r="Z141"/>
      <c r="AA141"/>
      <c r="AB141"/>
      <c r="AC141"/>
      <c r="AD141"/>
      <c r="AE141"/>
    </row>
    <row r="142" spans="2:31">
      <c r="B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X142"/>
      <c r="Y142"/>
      <c r="Z142"/>
      <c r="AA142"/>
      <c r="AB142"/>
      <c r="AC142"/>
      <c r="AD142"/>
      <c r="AE142"/>
    </row>
    <row r="143" spans="2:31">
      <c r="B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X143"/>
      <c r="Y143"/>
      <c r="Z143"/>
      <c r="AA143"/>
      <c r="AB143"/>
      <c r="AC143"/>
      <c r="AD143"/>
      <c r="AE143"/>
    </row>
    <row r="144" spans="2:31">
      <c r="B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X144"/>
      <c r="Y144"/>
      <c r="Z144"/>
      <c r="AA144"/>
      <c r="AB144"/>
      <c r="AC144"/>
      <c r="AD144"/>
      <c r="AE144"/>
    </row>
    <row r="145" spans="2:31">
      <c r="B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X145"/>
      <c r="Y145"/>
      <c r="Z145"/>
      <c r="AA145"/>
      <c r="AB145"/>
      <c r="AC145"/>
      <c r="AD145"/>
      <c r="AE145"/>
    </row>
    <row r="146" spans="2:31">
      <c r="B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X146"/>
      <c r="Y146"/>
      <c r="Z146"/>
      <c r="AA146"/>
      <c r="AB146"/>
      <c r="AC146"/>
      <c r="AD146"/>
      <c r="AE146"/>
    </row>
    <row r="147" spans="2:31">
      <c r="B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X147"/>
      <c r="Y147"/>
      <c r="Z147"/>
      <c r="AA147"/>
      <c r="AB147"/>
      <c r="AC147"/>
      <c r="AD147"/>
      <c r="AE147"/>
    </row>
    <row r="148" spans="2:31">
      <c r="B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X148"/>
      <c r="Y148"/>
      <c r="Z148"/>
      <c r="AA148"/>
      <c r="AB148"/>
      <c r="AC148"/>
      <c r="AD148"/>
      <c r="AE148"/>
    </row>
    <row r="149" spans="2:31">
      <c r="B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X149"/>
      <c r="Y149"/>
      <c r="Z149"/>
      <c r="AA149"/>
      <c r="AB149"/>
      <c r="AC149"/>
      <c r="AD149"/>
      <c r="AE149"/>
    </row>
    <row r="150" spans="2:31">
      <c r="B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X150"/>
      <c r="Y150"/>
      <c r="Z150"/>
      <c r="AA150"/>
      <c r="AB150"/>
      <c r="AC150"/>
      <c r="AD150"/>
      <c r="AE150"/>
    </row>
    <row r="151" spans="2:31">
      <c r="B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X151"/>
      <c r="Y151"/>
      <c r="Z151"/>
      <c r="AA151"/>
      <c r="AB151"/>
      <c r="AC151"/>
      <c r="AD151"/>
      <c r="AE151"/>
    </row>
    <row r="152" spans="2:31">
      <c r="B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X152"/>
      <c r="Y152"/>
      <c r="Z152"/>
      <c r="AA152"/>
      <c r="AB152"/>
      <c r="AC152"/>
      <c r="AD152"/>
      <c r="AE152"/>
    </row>
    <row r="153" spans="2:31">
      <c r="B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X153"/>
      <c r="Y153"/>
      <c r="Z153"/>
      <c r="AA153"/>
      <c r="AB153"/>
      <c r="AC153"/>
      <c r="AD153"/>
      <c r="AE153"/>
    </row>
    <row r="154" spans="2:31">
      <c r="B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X154"/>
      <c r="Y154"/>
      <c r="Z154"/>
      <c r="AA154"/>
      <c r="AB154"/>
      <c r="AC154"/>
      <c r="AD154"/>
      <c r="AE154"/>
    </row>
    <row r="155" spans="2:31">
      <c r="B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X155"/>
      <c r="Y155"/>
      <c r="Z155"/>
      <c r="AA155"/>
      <c r="AB155"/>
      <c r="AC155"/>
      <c r="AD155"/>
      <c r="AE155"/>
    </row>
    <row r="156" spans="2:31">
      <c r="B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X156"/>
      <c r="Y156"/>
      <c r="Z156"/>
      <c r="AA156"/>
      <c r="AB156"/>
      <c r="AC156"/>
      <c r="AD156"/>
      <c r="AE156"/>
    </row>
    <row r="157" spans="2:31">
      <c r="B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X157"/>
      <c r="Y157"/>
      <c r="Z157"/>
      <c r="AA157"/>
      <c r="AB157"/>
      <c r="AC157"/>
      <c r="AD157"/>
      <c r="AE157"/>
    </row>
    <row r="158" spans="2:31">
      <c r="B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X158"/>
      <c r="Y158"/>
      <c r="Z158"/>
      <c r="AA158"/>
      <c r="AB158"/>
      <c r="AC158"/>
      <c r="AD158"/>
      <c r="AE158"/>
    </row>
    <row r="159" spans="2:31">
      <c r="B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X159"/>
      <c r="Y159"/>
      <c r="Z159"/>
      <c r="AA159"/>
      <c r="AB159"/>
      <c r="AC159"/>
      <c r="AD159"/>
      <c r="AE159"/>
    </row>
    <row r="160" spans="2:31">
      <c r="B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X160"/>
      <c r="Y160"/>
      <c r="Z160"/>
      <c r="AA160"/>
      <c r="AB160"/>
      <c r="AC160"/>
      <c r="AD160"/>
      <c r="AE160"/>
    </row>
    <row r="161" spans="2:31">
      <c r="B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X161"/>
      <c r="Y161"/>
      <c r="Z161"/>
      <c r="AA161"/>
      <c r="AB161"/>
      <c r="AC161"/>
      <c r="AD161"/>
      <c r="AE161"/>
    </row>
    <row r="162" spans="2:31">
      <c r="B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X162"/>
      <c r="Y162"/>
      <c r="Z162"/>
      <c r="AA162"/>
      <c r="AB162"/>
      <c r="AC162"/>
      <c r="AD162"/>
      <c r="AE162"/>
    </row>
    <row r="163" spans="2:31">
      <c r="B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X163"/>
      <c r="Y163"/>
      <c r="Z163"/>
      <c r="AA163"/>
      <c r="AB163"/>
      <c r="AC163"/>
      <c r="AD163"/>
      <c r="AE163"/>
    </row>
    <row r="164" spans="2:31">
      <c r="B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X164"/>
      <c r="Y164"/>
      <c r="Z164"/>
      <c r="AA164"/>
      <c r="AB164"/>
      <c r="AC164"/>
      <c r="AD164"/>
      <c r="AE164"/>
    </row>
    <row r="165" spans="2:31">
      <c r="B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X165"/>
      <c r="Y165"/>
      <c r="Z165"/>
      <c r="AA165"/>
      <c r="AB165"/>
      <c r="AC165"/>
      <c r="AD165"/>
      <c r="AE165"/>
    </row>
    <row r="166" spans="2:31">
      <c r="B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X166"/>
      <c r="Y166"/>
      <c r="Z166"/>
      <c r="AA166"/>
      <c r="AB166"/>
      <c r="AC166"/>
      <c r="AD166"/>
      <c r="AE166"/>
    </row>
    <row r="167" spans="2:31">
      <c r="B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X167"/>
      <c r="Y167"/>
      <c r="Z167"/>
      <c r="AA167"/>
      <c r="AB167"/>
      <c r="AC167"/>
      <c r="AD167"/>
      <c r="AE167"/>
    </row>
    <row r="168" spans="2:31">
      <c r="B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X168"/>
      <c r="Y168"/>
      <c r="Z168"/>
      <c r="AA168"/>
      <c r="AB168"/>
      <c r="AC168"/>
      <c r="AD168"/>
      <c r="AE168"/>
    </row>
    <row r="169" spans="2:31">
      <c r="B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X169"/>
      <c r="Y169"/>
      <c r="Z169"/>
      <c r="AA169"/>
      <c r="AB169"/>
      <c r="AC169"/>
      <c r="AD169"/>
      <c r="AE169"/>
    </row>
    <row r="170" spans="2:31">
      <c r="B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X170"/>
      <c r="Y170"/>
      <c r="Z170"/>
      <c r="AA170"/>
      <c r="AB170"/>
      <c r="AC170"/>
      <c r="AD170"/>
      <c r="AE170"/>
    </row>
    <row r="171" spans="2:31">
      <c r="B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X171"/>
      <c r="Y171"/>
      <c r="Z171"/>
      <c r="AA171"/>
      <c r="AB171"/>
      <c r="AC171"/>
      <c r="AD171"/>
      <c r="AE171"/>
    </row>
    <row r="172" spans="2:31">
      <c r="B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X172"/>
      <c r="Y172"/>
      <c r="Z172"/>
      <c r="AA172"/>
      <c r="AB172"/>
      <c r="AC172"/>
      <c r="AD172"/>
      <c r="AE172"/>
    </row>
    <row r="173" spans="2:31">
      <c r="B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X173"/>
      <c r="Y173"/>
      <c r="Z173"/>
      <c r="AA173"/>
      <c r="AB173"/>
      <c r="AC173"/>
      <c r="AD173"/>
      <c r="AE173"/>
    </row>
    <row r="174" spans="2:31">
      <c r="B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X174"/>
      <c r="Y174"/>
      <c r="Z174"/>
      <c r="AA174"/>
      <c r="AB174"/>
      <c r="AC174"/>
      <c r="AD174"/>
      <c r="AE174"/>
    </row>
    <row r="175" spans="2:31">
      <c r="B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X175"/>
      <c r="Y175"/>
      <c r="Z175"/>
      <c r="AA175"/>
      <c r="AB175"/>
      <c r="AC175"/>
      <c r="AD175"/>
      <c r="AE175"/>
    </row>
    <row r="176" spans="2:31">
      <c r="B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X176"/>
      <c r="Y176"/>
      <c r="Z176"/>
      <c r="AA176"/>
      <c r="AB176"/>
      <c r="AC176"/>
      <c r="AD176"/>
      <c r="AE176"/>
    </row>
    <row r="177" spans="2:31">
      <c r="B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X177"/>
      <c r="Y177"/>
      <c r="Z177"/>
      <c r="AA177"/>
      <c r="AB177"/>
      <c r="AC177"/>
      <c r="AD177"/>
      <c r="AE177"/>
    </row>
    <row r="178" spans="2:31">
      <c r="B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X178"/>
      <c r="Y178"/>
      <c r="Z178"/>
      <c r="AA178"/>
      <c r="AB178"/>
      <c r="AC178"/>
      <c r="AD178"/>
      <c r="AE178"/>
    </row>
    <row r="179" spans="2:31">
      <c r="B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X179"/>
      <c r="Y179"/>
      <c r="Z179"/>
      <c r="AA179"/>
      <c r="AB179"/>
      <c r="AC179"/>
      <c r="AD179"/>
      <c r="AE179"/>
    </row>
    <row r="180" spans="2:31">
      <c r="B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X180"/>
      <c r="Y180"/>
      <c r="Z180"/>
      <c r="AA180"/>
      <c r="AB180"/>
      <c r="AC180"/>
      <c r="AD180"/>
      <c r="AE180"/>
    </row>
    <row r="181" spans="2:31">
      <c r="B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X181"/>
      <c r="Y181"/>
      <c r="Z181"/>
      <c r="AA181"/>
      <c r="AB181"/>
      <c r="AC181"/>
      <c r="AD181"/>
      <c r="AE181"/>
    </row>
    <row r="182" spans="2:31">
      <c r="B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X182"/>
      <c r="Y182"/>
      <c r="Z182"/>
      <c r="AA182"/>
      <c r="AB182"/>
      <c r="AC182"/>
      <c r="AD182"/>
      <c r="AE182"/>
    </row>
    <row r="183" spans="2:31">
      <c r="B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X183"/>
      <c r="Y183"/>
      <c r="Z183"/>
      <c r="AA183"/>
      <c r="AB183"/>
      <c r="AC183"/>
      <c r="AD183"/>
      <c r="AE183"/>
    </row>
    <row r="184" spans="2:31">
      <c r="B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X184"/>
      <c r="Y184"/>
      <c r="Z184"/>
      <c r="AA184"/>
      <c r="AB184"/>
      <c r="AC184"/>
      <c r="AD184"/>
      <c r="AE184"/>
    </row>
    <row r="185" spans="2:31">
      <c r="B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X185"/>
      <c r="Y185"/>
      <c r="Z185"/>
      <c r="AA185"/>
      <c r="AB185"/>
      <c r="AC185"/>
      <c r="AD185"/>
      <c r="AE185"/>
    </row>
    <row r="186" spans="2:31">
      <c r="B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X186"/>
      <c r="Y186"/>
      <c r="Z186"/>
      <c r="AA186"/>
      <c r="AB186"/>
      <c r="AC186"/>
      <c r="AD186"/>
      <c r="AE186"/>
    </row>
    <row r="187" spans="2:31">
      <c r="B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X187"/>
      <c r="Y187"/>
      <c r="Z187"/>
      <c r="AA187"/>
      <c r="AB187"/>
      <c r="AC187"/>
      <c r="AD187"/>
      <c r="AE187"/>
    </row>
    <row r="188" spans="2:31">
      <c r="B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X188"/>
      <c r="Y188"/>
      <c r="Z188"/>
      <c r="AA188"/>
      <c r="AB188"/>
      <c r="AC188"/>
      <c r="AD188"/>
      <c r="AE188"/>
    </row>
    <row r="189" spans="2:31">
      <c r="B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X189"/>
      <c r="Y189"/>
      <c r="Z189"/>
      <c r="AA189"/>
      <c r="AB189"/>
      <c r="AC189"/>
      <c r="AD189"/>
      <c r="AE189"/>
    </row>
    <row r="190" spans="2:31">
      <c r="B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X190"/>
      <c r="Y190"/>
      <c r="Z190"/>
      <c r="AA190"/>
      <c r="AB190"/>
      <c r="AC190"/>
      <c r="AD190"/>
      <c r="AE190"/>
    </row>
    <row r="191" spans="2:31">
      <c r="B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X191"/>
      <c r="Y191"/>
      <c r="Z191"/>
      <c r="AA191"/>
      <c r="AB191"/>
      <c r="AC191"/>
      <c r="AD191"/>
      <c r="AE191"/>
    </row>
    <row r="192" spans="2:31">
      <c r="B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X192"/>
      <c r="Y192"/>
      <c r="Z192"/>
      <c r="AA192"/>
      <c r="AB192"/>
      <c r="AC192"/>
      <c r="AD192"/>
      <c r="AE192"/>
    </row>
    <row r="193" spans="2:31">
      <c r="B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X193"/>
      <c r="Y193"/>
      <c r="Z193"/>
      <c r="AA193"/>
      <c r="AB193"/>
      <c r="AC193"/>
      <c r="AD193"/>
      <c r="AE193"/>
    </row>
    <row r="194" spans="2:31">
      <c r="B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X194"/>
      <c r="Y194"/>
      <c r="Z194"/>
      <c r="AA194"/>
      <c r="AB194"/>
      <c r="AC194"/>
      <c r="AD194"/>
      <c r="AE194"/>
    </row>
    <row r="195" spans="2:31">
      <c r="B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X195"/>
      <c r="Y195"/>
      <c r="Z195"/>
      <c r="AA195"/>
      <c r="AB195"/>
      <c r="AC195"/>
      <c r="AD195"/>
      <c r="AE195"/>
    </row>
    <row r="196" spans="2:31">
      <c r="B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X196"/>
      <c r="Y196"/>
      <c r="Z196"/>
      <c r="AA196"/>
      <c r="AB196"/>
      <c r="AC196"/>
      <c r="AD196"/>
      <c r="AE196"/>
    </row>
    <row r="197" spans="2:31">
      <c r="B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X197"/>
      <c r="Y197"/>
      <c r="Z197"/>
      <c r="AA197"/>
      <c r="AB197"/>
      <c r="AC197"/>
      <c r="AD197"/>
      <c r="AE197"/>
    </row>
    <row r="198" spans="2:31">
      <c r="B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X198"/>
      <c r="Y198"/>
      <c r="Z198"/>
      <c r="AA198"/>
      <c r="AB198"/>
      <c r="AC198"/>
      <c r="AD198"/>
      <c r="AE198"/>
    </row>
    <row r="199" spans="2:31">
      <c r="B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X199"/>
      <c r="Y199"/>
      <c r="Z199"/>
      <c r="AA199"/>
      <c r="AB199"/>
      <c r="AC199"/>
      <c r="AD199"/>
      <c r="AE199"/>
    </row>
    <row r="200" spans="2:31">
      <c r="B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X200"/>
      <c r="Y200"/>
      <c r="Z200"/>
      <c r="AA200"/>
      <c r="AB200"/>
      <c r="AC200"/>
      <c r="AD200"/>
      <c r="AE200"/>
    </row>
    <row r="201" spans="2:31">
      <c r="B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X201"/>
      <c r="Y201"/>
      <c r="Z201"/>
      <c r="AA201"/>
      <c r="AB201"/>
      <c r="AC201"/>
      <c r="AD201"/>
      <c r="AE201"/>
    </row>
    <row r="202" spans="2:31">
      <c r="B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X202"/>
      <c r="Y202"/>
      <c r="Z202"/>
      <c r="AA202"/>
      <c r="AB202"/>
      <c r="AC202"/>
      <c r="AD202"/>
      <c r="AE202"/>
    </row>
    <row r="203" spans="2:31">
      <c r="B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X203"/>
      <c r="Y203"/>
      <c r="Z203"/>
      <c r="AA203"/>
      <c r="AB203"/>
      <c r="AC203"/>
      <c r="AD203"/>
      <c r="AE203"/>
    </row>
    <row r="204" spans="2:31">
      <c r="B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X204"/>
      <c r="Y204"/>
      <c r="Z204"/>
      <c r="AA204"/>
      <c r="AB204"/>
      <c r="AC204"/>
      <c r="AD204"/>
      <c r="AE204"/>
    </row>
    <row r="205" spans="2:31">
      <c r="B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X205"/>
      <c r="Y205"/>
      <c r="Z205"/>
      <c r="AA205"/>
      <c r="AB205"/>
      <c r="AC205"/>
      <c r="AD205"/>
      <c r="AE205"/>
    </row>
    <row r="206" spans="2:31">
      <c r="B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X206"/>
      <c r="Y206"/>
      <c r="Z206"/>
      <c r="AA206"/>
      <c r="AB206"/>
      <c r="AC206"/>
      <c r="AD206"/>
      <c r="AE206"/>
    </row>
    <row r="207" spans="2:31">
      <c r="B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X207"/>
      <c r="Y207"/>
      <c r="Z207"/>
      <c r="AA207"/>
      <c r="AB207"/>
      <c r="AC207"/>
      <c r="AD207"/>
      <c r="AE207"/>
    </row>
    <row r="208" spans="2:31">
      <c r="B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X208"/>
      <c r="Y208"/>
      <c r="Z208"/>
      <c r="AA208"/>
      <c r="AB208"/>
      <c r="AC208"/>
      <c r="AD208"/>
      <c r="AE208"/>
    </row>
    <row r="209" spans="2:31">
      <c r="B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X209"/>
      <c r="Y209"/>
      <c r="Z209"/>
      <c r="AA209"/>
      <c r="AB209"/>
      <c r="AC209"/>
      <c r="AD209"/>
      <c r="AE209"/>
    </row>
    <row r="210" spans="2:31">
      <c r="B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X210"/>
      <c r="Y210"/>
      <c r="Z210"/>
      <c r="AA210"/>
      <c r="AB210"/>
      <c r="AC210"/>
      <c r="AD210"/>
      <c r="AE210"/>
    </row>
    <row r="211" spans="2:31">
      <c r="B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X211"/>
      <c r="Y211"/>
      <c r="Z211"/>
      <c r="AA211"/>
      <c r="AB211"/>
      <c r="AC211"/>
      <c r="AD211"/>
      <c r="AE211"/>
    </row>
    <row r="212" spans="2:31">
      <c r="B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X212"/>
      <c r="Y212"/>
      <c r="Z212"/>
      <c r="AA212"/>
      <c r="AB212"/>
      <c r="AC212"/>
      <c r="AD212"/>
      <c r="AE212"/>
    </row>
    <row r="213" spans="2:31">
      <c r="B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X213"/>
      <c r="Y213"/>
      <c r="Z213"/>
      <c r="AA213"/>
      <c r="AB213"/>
      <c r="AC213"/>
      <c r="AD213"/>
      <c r="AE213"/>
    </row>
    <row r="214" spans="2:31">
      <c r="B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X214"/>
      <c r="Y214"/>
      <c r="Z214"/>
      <c r="AA214"/>
      <c r="AB214"/>
      <c r="AC214"/>
      <c r="AD214"/>
      <c r="AE214"/>
    </row>
    <row r="215" spans="2:31">
      <c r="B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X215"/>
      <c r="Y215"/>
      <c r="Z215"/>
      <c r="AA215"/>
      <c r="AB215"/>
      <c r="AC215"/>
      <c r="AD215"/>
      <c r="AE215"/>
    </row>
    <row r="216" spans="2:31">
      <c r="B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X216"/>
      <c r="Y216"/>
      <c r="Z216"/>
      <c r="AA216"/>
      <c r="AB216"/>
      <c r="AC216"/>
      <c r="AD216"/>
      <c r="AE216"/>
    </row>
    <row r="217" spans="2:31">
      <c r="B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X217"/>
      <c r="Y217"/>
      <c r="Z217"/>
      <c r="AA217"/>
      <c r="AB217"/>
      <c r="AC217"/>
      <c r="AD217"/>
      <c r="AE217"/>
    </row>
    <row r="218" spans="2:31">
      <c r="B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X218"/>
      <c r="Y218"/>
      <c r="Z218"/>
      <c r="AA218"/>
      <c r="AB218"/>
      <c r="AC218"/>
      <c r="AD218"/>
      <c r="AE218"/>
    </row>
    <row r="219" spans="2:31">
      <c r="B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X219"/>
      <c r="Y219"/>
      <c r="Z219"/>
      <c r="AA219"/>
      <c r="AB219"/>
      <c r="AC219"/>
      <c r="AD219"/>
      <c r="AE219"/>
    </row>
    <row r="220" spans="2:31">
      <c r="B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X220"/>
      <c r="Y220"/>
      <c r="Z220"/>
      <c r="AA220"/>
      <c r="AB220"/>
      <c r="AC220"/>
      <c r="AD220"/>
      <c r="AE220"/>
    </row>
    <row r="221" spans="2:31">
      <c r="B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X221"/>
      <c r="Y221"/>
      <c r="Z221"/>
      <c r="AA221"/>
      <c r="AB221"/>
      <c r="AC221"/>
      <c r="AD221"/>
      <c r="AE221"/>
    </row>
    <row r="222" spans="2:31">
      <c r="B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X222"/>
      <c r="Y222"/>
      <c r="Z222"/>
      <c r="AA222"/>
      <c r="AB222"/>
      <c r="AC222"/>
      <c r="AD222"/>
      <c r="AE222"/>
    </row>
    <row r="223" spans="2:31">
      <c r="B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X223"/>
      <c r="Y223"/>
      <c r="Z223"/>
      <c r="AA223"/>
      <c r="AB223"/>
      <c r="AC223"/>
      <c r="AD223"/>
      <c r="AE223"/>
    </row>
    <row r="224" spans="2:31">
      <c r="B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X224"/>
      <c r="Y224"/>
      <c r="Z224"/>
      <c r="AA224"/>
      <c r="AB224"/>
      <c r="AC224"/>
      <c r="AD224"/>
      <c r="AE224"/>
    </row>
    <row r="225" spans="2:31">
      <c r="B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X225"/>
      <c r="Y225"/>
      <c r="Z225"/>
      <c r="AA225"/>
      <c r="AB225"/>
      <c r="AC225"/>
      <c r="AD225"/>
      <c r="AE225"/>
    </row>
    <row r="226" spans="2:31">
      <c r="B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X226"/>
      <c r="Y226"/>
      <c r="Z226"/>
      <c r="AA226"/>
      <c r="AB226"/>
      <c r="AC226"/>
      <c r="AD226"/>
      <c r="AE226"/>
    </row>
    <row r="227" spans="2:31">
      <c r="B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X227"/>
      <c r="Y227"/>
      <c r="Z227"/>
      <c r="AA227"/>
      <c r="AB227"/>
      <c r="AC227"/>
      <c r="AD227"/>
      <c r="AE227"/>
    </row>
    <row r="228" spans="2:31">
      <c r="B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X228"/>
      <c r="Y228"/>
      <c r="Z228"/>
      <c r="AA228"/>
      <c r="AB228"/>
      <c r="AC228"/>
      <c r="AD228"/>
      <c r="AE228"/>
    </row>
    <row r="229" spans="2:31">
      <c r="B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X229"/>
      <c r="Y229"/>
      <c r="Z229"/>
      <c r="AA229"/>
      <c r="AB229"/>
      <c r="AC229"/>
      <c r="AD229"/>
      <c r="AE229"/>
    </row>
    <row r="230" spans="2:31">
      <c r="B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X230"/>
      <c r="Y230"/>
      <c r="Z230"/>
      <c r="AA230"/>
      <c r="AB230"/>
      <c r="AC230"/>
      <c r="AD230"/>
      <c r="AE230"/>
    </row>
    <row r="231" spans="2:31">
      <c r="B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X231"/>
      <c r="Y231"/>
      <c r="Z231"/>
      <c r="AA231"/>
      <c r="AB231"/>
      <c r="AC231"/>
      <c r="AD231"/>
      <c r="AE231"/>
    </row>
    <row r="232" spans="2:31">
      <c r="B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X232"/>
      <c r="Y232"/>
      <c r="Z232"/>
      <c r="AA232"/>
      <c r="AB232"/>
      <c r="AC232"/>
      <c r="AD232"/>
      <c r="AE232"/>
    </row>
    <row r="233" spans="2:31">
      <c r="B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X233"/>
      <c r="Y233"/>
      <c r="Z233"/>
      <c r="AA233"/>
      <c r="AB233"/>
      <c r="AC233"/>
      <c r="AD233"/>
      <c r="AE233"/>
    </row>
    <row r="234" spans="2:31">
      <c r="B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X234"/>
      <c r="Y234"/>
      <c r="Z234"/>
      <c r="AA234"/>
      <c r="AB234"/>
      <c r="AC234"/>
      <c r="AD234"/>
      <c r="AE234"/>
    </row>
    <row r="235" spans="2:31">
      <c r="B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X235"/>
      <c r="Y235"/>
      <c r="Z235"/>
      <c r="AA235"/>
      <c r="AB235"/>
      <c r="AC235"/>
      <c r="AD235"/>
      <c r="AE235"/>
    </row>
    <row r="236" spans="2:31">
      <c r="B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X236"/>
      <c r="Y236"/>
      <c r="Z236"/>
      <c r="AA236"/>
      <c r="AB236"/>
      <c r="AC236"/>
      <c r="AD236"/>
      <c r="AE236"/>
    </row>
    <row r="237" spans="2:31">
      <c r="B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X237"/>
      <c r="Y237"/>
      <c r="Z237"/>
      <c r="AA237"/>
      <c r="AB237"/>
      <c r="AC237"/>
      <c r="AD237"/>
      <c r="AE237"/>
    </row>
    <row r="238" spans="2:31">
      <c r="B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X238"/>
      <c r="Y238"/>
      <c r="Z238"/>
      <c r="AA238"/>
      <c r="AB238"/>
      <c r="AC238"/>
      <c r="AD238"/>
      <c r="AE238"/>
    </row>
    <row r="239" spans="2:31">
      <c r="B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X239"/>
      <c r="Y239"/>
      <c r="Z239"/>
      <c r="AA239"/>
      <c r="AB239"/>
      <c r="AC239"/>
      <c r="AD239"/>
      <c r="AE239"/>
    </row>
    <row r="240" spans="2:31">
      <c r="B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X240"/>
      <c r="Y240"/>
      <c r="Z240"/>
      <c r="AA240"/>
      <c r="AB240"/>
      <c r="AC240"/>
      <c r="AD240"/>
      <c r="AE240"/>
    </row>
    <row r="241" spans="2:31">
      <c r="B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X241"/>
      <c r="Y241"/>
      <c r="Z241"/>
      <c r="AA241"/>
      <c r="AB241"/>
      <c r="AC241"/>
      <c r="AD241"/>
      <c r="AE241"/>
    </row>
    <row r="242" spans="2:31">
      <c r="B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X242"/>
      <c r="Y242"/>
      <c r="Z242"/>
      <c r="AA242"/>
      <c r="AB242"/>
      <c r="AC242"/>
      <c r="AD242"/>
      <c r="AE242"/>
    </row>
    <row r="243" spans="2:31">
      <c r="B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X243"/>
      <c r="Y243"/>
      <c r="Z243"/>
      <c r="AA243"/>
      <c r="AB243"/>
      <c r="AC243"/>
      <c r="AD243"/>
      <c r="AE243"/>
    </row>
    <row r="244" spans="2:31">
      <c r="B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X244"/>
      <c r="Y244"/>
      <c r="Z244"/>
      <c r="AA244"/>
      <c r="AB244"/>
      <c r="AC244"/>
      <c r="AD244"/>
      <c r="AE244"/>
    </row>
    <row r="245" spans="2:31">
      <c r="B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X245"/>
      <c r="Y245"/>
      <c r="Z245"/>
      <c r="AA245"/>
      <c r="AB245"/>
      <c r="AC245"/>
      <c r="AD245"/>
      <c r="AE245"/>
    </row>
    <row r="246" spans="2:31">
      <c r="B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X246"/>
      <c r="Y246"/>
      <c r="Z246"/>
      <c r="AA246"/>
      <c r="AB246"/>
      <c r="AC246"/>
      <c r="AD246"/>
      <c r="AE246"/>
    </row>
    <row r="247" spans="2:31">
      <c r="B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X247"/>
      <c r="Y247"/>
      <c r="Z247"/>
      <c r="AA247"/>
      <c r="AB247"/>
      <c r="AC247"/>
      <c r="AD247"/>
      <c r="AE247"/>
    </row>
    <row r="248" spans="2:31">
      <c r="B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X248"/>
      <c r="Y248"/>
      <c r="Z248"/>
      <c r="AA248"/>
      <c r="AB248"/>
      <c r="AC248"/>
      <c r="AD248"/>
      <c r="AE248"/>
    </row>
    <row r="249" spans="2:31">
      <c r="B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X249"/>
      <c r="Y249"/>
      <c r="Z249"/>
      <c r="AA249"/>
      <c r="AB249"/>
      <c r="AC249"/>
      <c r="AD249"/>
      <c r="AE249"/>
    </row>
    <row r="250" spans="2:31">
      <c r="B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X250"/>
      <c r="Y250"/>
      <c r="Z250"/>
      <c r="AA250"/>
      <c r="AB250"/>
      <c r="AC250"/>
      <c r="AD250"/>
      <c r="AE250"/>
    </row>
    <row r="251" spans="2:31">
      <c r="B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X251"/>
      <c r="Y251"/>
      <c r="Z251"/>
      <c r="AA251"/>
      <c r="AB251"/>
      <c r="AC251"/>
      <c r="AD251"/>
      <c r="AE251"/>
    </row>
    <row r="252" spans="2:31">
      <c r="B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X252"/>
      <c r="Y252"/>
      <c r="Z252"/>
      <c r="AA252"/>
      <c r="AB252"/>
      <c r="AC252"/>
      <c r="AD252"/>
      <c r="AE252"/>
    </row>
    <row r="253" spans="2:31">
      <c r="B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X253"/>
      <c r="Y253"/>
      <c r="Z253"/>
      <c r="AA253"/>
      <c r="AB253"/>
      <c r="AC253"/>
      <c r="AD253"/>
      <c r="AE253"/>
    </row>
    <row r="254" spans="2:31">
      <c r="B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X254"/>
      <c r="Y254"/>
      <c r="Z254"/>
      <c r="AA254"/>
      <c r="AB254"/>
      <c r="AC254"/>
      <c r="AD254"/>
      <c r="AE254"/>
    </row>
    <row r="255" spans="2:31">
      <c r="B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X255"/>
      <c r="Y255"/>
      <c r="Z255"/>
      <c r="AA255"/>
      <c r="AB255"/>
      <c r="AC255"/>
      <c r="AD255"/>
      <c r="AE255"/>
    </row>
    <row r="256" spans="2:31">
      <c r="B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X256"/>
      <c r="Y256"/>
      <c r="Z256"/>
      <c r="AA256"/>
      <c r="AB256"/>
      <c r="AC256"/>
      <c r="AD256"/>
      <c r="AE256"/>
    </row>
    <row r="257" spans="2:31">
      <c r="B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X257"/>
      <c r="Y257"/>
      <c r="Z257"/>
      <c r="AA257"/>
      <c r="AB257"/>
      <c r="AC257"/>
      <c r="AD257"/>
      <c r="AE257"/>
    </row>
    <row r="258" spans="2:31">
      <c r="B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X258"/>
      <c r="Y258"/>
      <c r="Z258"/>
      <c r="AA258"/>
      <c r="AB258"/>
      <c r="AC258"/>
      <c r="AD258"/>
      <c r="AE258"/>
    </row>
    <row r="259" spans="2:31">
      <c r="B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X259"/>
      <c r="Y259"/>
      <c r="Z259"/>
      <c r="AA259"/>
      <c r="AB259"/>
      <c r="AC259"/>
      <c r="AD259"/>
      <c r="AE259"/>
    </row>
    <row r="260" spans="2:31">
      <c r="B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X260"/>
      <c r="Y260"/>
      <c r="Z260"/>
      <c r="AA260"/>
      <c r="AB260"/>
      <c r="AC260"/>
      <c r="AD260"/>
      <c r="AE260"/>
    </row>
    <row r="261" spans="2:31">
      <c r="B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X261"/>
      <c r="Y261"/>
      <c r="Z261"/>
      <c r="AA261"/>
      <c r="AB261"/>
      <c r="AC261"/>
      <c r="AD261"/>
      <c r="AE261"/>
    </row>
    <row r="262" spans="2:31">
      <c r="B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X262"/>
      <c r="Y262"/>
      <c r="Z262"/>
      <c r="AA262"/>
      <c r="AB262"/>
      <c r="AC262"/>
      <c r="AD262"/>
      <c r="AE262"/>
    </row>
    <row r="263" spans="2:31">
      <c r="B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X263"/>
      <c r="Y263"/>
      <c r="Z263"/>
      <c r="AA263"/>
      <c r="AB263"/>
      <c r="AC263"/>
      <c r="AD263"/>
      <c r="AE263"/>
    </row>
    <row r="264" spans="2:31">
      <c r="B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X264"/>
      <c r="Y264"/>
      <c r="Z264"/>
      <c r="AA264"/>
      <c r="AB264"/>
      <c r="AC264"/>
      <c r="AD264"/>
      <c r="AE264"/>
    </row>
    <row r="265" spans="2:31">
      <c r="B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X265"/>
      <c r="Y265"/>
      <c r="Z265"/>
      <c r="AA265"/>
      <c r="AB265"/>
      <c r="AC265"/>
      <c r="AD265"/>
      <c r="AE265"/>
    </row>
    <row r="266" spans="2:31">
      <c r="B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X266"/>
      <c r="Y266"/>
      <c r="Z266"/>
      <c r="AA266"/>
      <c r="AB266"/>
      <c r="AC266"/>
      <c r="AD266"/>
      <c r="AE266"/>
    </row>
    <row r="267" spans="2:31">
      <c r="B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X267"/>
      <c r="Y267"/>
      <c r="Z267"/>
      <c r="AA267"/>
      <c r="AB267"/>
      <c r="AC267"/>
      <c r="AD267"/>
      <c r="AE267"/>
    </row>
    <row r="268" spans="2:31">
      <c r="B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X268"/>
      <c r="Y268"/>
      <c r="Z268"/>
      <c r="AA268"/>
      <c r="AB268"/>
      <c r="AC268"/>
      <c r="AD268"/>
      <c r="AE268"/>
    </row>
    <row r="269" spans="2:31">
      <c r="B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X269"/>
      <c r="Y269"/>
      <c r="Z269"/>
      <c r="AA269"/>
      <c r="AB269"/>
      <c r="AC269"/>
      <c r="AD269"/>
      <c r="AE269"/>
    </row>
    <row r="270" spans="2:31">
      <c r="B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X270"/>
      <c r="Y270"/>
      <c r="Z270"/>
      <c r="AA270"/>
      <c r="AB270"/>
      <c r="AC270"/>
      <c r="AD270"/>
      <c r="AE270"/>
    </row>
    <row r="271" spans="2:31">
      <c r="B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X271"/>
      <c r="Y271"/>
      <c r="Z271"/>
      <c r="AA271"/>
      <c r="AB271"/>
      <c r="AC271"/>
      <c r="AD271"/>
      <c r="AE271"/>
    </row>
    <row r="272" spans="2:31">
      <c r="B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X272"/>
      <c r="Y272"/>
      <c r="Z272"/>
      <c r="AA272"/>
      <c r="AB272"/>
      <c r="AC272"/>
      <c r="AD272"/>
      <c r="AE272"/>
    </row>
    <row r="273" spans="2:31">
      <c r="B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X273"/>
      <c r="Y273"/>
      <c r="Z273"/>
      <c r="AA273"/>
      <c r="AB273"/>
      <c r="AC273"/>
      <c r="AD273"/>
      <c r="AE273"/>
    </row>
    <row r="274" spans="2:31">
      <c r="B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X274"/>
      <c r="Y274"/>
      <c r="Z274"/>
      <c r="AA274"/>
      <c r="AB274"/>
      <c r="AC274"/>
      <c r="AD274"/>
      <c r="AE274"/>
    </row>
    <row r="275" spans="2:31">
      <c r="B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X275"/>
      <c r="Y275"/>
      <c r="Z275"/>
      <c r="AA275"/>
      <c r="AB275"/>
      <c r="AC275"/>
      <c r="AD275"/>
      <c r="AE275"/>
    </row>
    <row r="276" spans="2:31">
      <c r="B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X276"/>
      <c r="Y276"/>
      <c r="Z276"/>
      <c r="AA276"/>
      <c r="AB276"/>
      <c r="AC276"/>
      <c r="AD276"/>
      <c r="AE276"/>
    </row>
    <row r="277" spans="2:31">
      <c r="B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X277"/>
      <c r="Y277"/>
      <c r="Z277"/>
      <c r="AA277"/>
      <c r="AB277"/>
      <c r="AC277"/>
      <c r="AD277"/>
      <c r="AE277"/>
    </row>
    <row r="278" spans="2:31">
      <c r="B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X278"/>
      <c r="Y278"/>
      <c r="Z278"/>
      <c r="AA278"/>
      <c r="AB278"/>
      <c r="AC278"/>
      <c r="AD278"/>
      <c r="AE278"/>
    </row>
    <row r="279" spans="2:31">
      <c r="B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X279"/>
      <c r="Y279"/>
      <c r="Z279"/>
      <c r="AA279"/>
      <c r="AB279"/>
      <c r="AC279"/>
      <c r="AD279"/>
      <c r="AE279"/>
    </row>
    <row r="280" spans="2:31">
      <c r="B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X280"/>
      <c r="Y280"/>
      <c r="Z280"/>
      <c r="AA280"/>
      <c r="AB280"/>
      <c r="AC280"/>
      <c r="AD280"/>
      <c r="AE280"/>
    </row>
    <row r="281" spans="2:31">
      <c r="B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X281"/>
      <c r="Y281"/>
      <c r="Z281"/>
      <c r="AA281"/>
      <c r="AB281"/>
      <c r="AC281"/>
      <c r="AD281"/>
      <c r="AE281"/>
    </row>
    <row r="282" spans="2:31">
      <c r="B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X282"/>
      <c r="Y282"/>
      <c r="Z282"/>
      <c r="AA282"/>
      <c r="AB282"/>
      <c r="AC282"/>
      <c r="AD282"/>
      <c r="AE282"/>
    </row>
    <row r="283" spans="2:31">
      <c r="B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X283"/>
      <c r="Y283"/>
      <c r="Z283"/>
      <c r="AA283"/>
      <c r="AB283"/>
      <c r="AC283"/>
      <c r="AD283"/>
      <c r="AE283"/>
    </row>
    <row r="284" spans="2:31">
      <c r="B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X284"/>
      <c r="Y284"/>
      <c r="Z284"/>
      <c r="AA284"/>
      <c r="AB284"/>
      <c r="AC284"/>
      <c r="AD284"/>
      <c r="AE284"/>
    </row>
    <row r="285" spans="2:31">
      <c r="B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X285"/>
      <c r="Y285"/>
      <c r="Z285"/>
      <c r="AA285"/>
      <c r="AB285"/>
      <c r="AC285"/>
      <c r="AD285"/>
      <c r="AE285"/>
    </row>
    <row r="286" spans="2:31">
      <c r="B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X286"/>
      <c r="Y286"/>
      <c r="Z286"/>
      <c r="AA286"/>
      <c r="AB286"/>
      <c r="AC286"/>
      <c r="AD286"/>
      <c r="AE286"/>
    </row>
    <row r="287" spans="2:31">
      <c r="B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X287"/>
      <c r="Y287"/>
      <c r="Z287"/>
      <c r="AA287"/>
      <c r="AB287"/>
      <c r="AC287"/>
      <c r="AD287"/>
      <c r="AE287"/>
    </row>
    <row r="288" spans="2:31">
      <c r="B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X288"/>
      <c r="Y288"/>
      <c r="Z288"/>
      <c r="AA288"/>
      <c r="AB288"/>
      <c r="AC288"/>
      <c r="AD288"/>
      <c r="AE288"/>
    </row>
    <row r="289" spans="2:31">
      <c r="B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X289"/>
      <c r="Y289"/>
      <c r="Z289"/>
      <c r="AA289"/>
      <c r="AB289"/>
      <c r="AC289"/>
      <c r="AD289"/>
      <c r="AE289"/>
    </row>
    <row r="290" spans="2:31">
      <c r="B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X290"/>
      <c r="Y290"/>
      <c r="Z290"/>
      <c r="AA290"/>
      <c r="AB290"/>
      <c r="AC290"/>
      <c r="AD290"/>
      <c r="AE290"/>
    </row>
    <row r="291" spans="2:31">
      <c r="B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X291"/>
      <c r="Y291"/>
      <c r="Z291"/>
      <c r="AA291"/>
      <c r="AB291"/>
      <c r="AC291"/>
      <c r="AD291"/>
      <c r="AE291"/>
    </row>
    <row r="292" spans="2:31">
      <c r="B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X292"/>
      <c r="Y292"/>
      <c r="Z292"/>
      <c r="AA292"/>
      <c r="AB292"/>
      <c r="AC292"/>
      <c r="AD292"/>
      <c r="AE292"/>
    </row>
    <row r="293" spans="2:31">
      <c r="B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X293"/>
      <c r="Y293"/>
      <c r="Z293"/>
      <c r="AA293"/>
      <c r="AB293"/>
      <c r="AC293"/>
      <c r="AD293"/>
      <c r="AE293"/>
    </row>
    <row r="294" spans="2:31">
      <c r="B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X294"/>
      <c r="Y294"/>
      <c r="Z294"/>
      <c r="AA294"/>
      <c r="AB294"/>
      <c r="AC294"/>
      <c r="AD294"/>
      <c r="AE294"/>
    </row>
    <row r="295" spans="2:31">
      <c r="B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X295"/>
      <c r="Y295"/>
      <c r="Z295"/>
      <c r="AA295"/>
      <c r="AB295"/>
      <c r="AC295"/>
      <c r="AD295"/>
      <c r="AE295"/>
    </row>
    <row r="296" spans="2:31">
      <c r="B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X296"/>
      <c r="Y296"/>
      <c r="Z296"/>
      <c r="AA296"/>
      <c r="AB296"/>
      <c r="AC296"/>
      <c r="AD296"/>
      <c r="AE296"/>
    </row>
    <row r="297" spans="2:31">
      <c r="B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X297"/>
      <c r="Y297"/>
      <c r="Z297"/>
      <c r="AA297"/>
      <c r="AB297"/>
      <c r="AC297"/>
      <c r="AD297"/>
      <c r="AE297"/>
    </row>
    <row r="298" spans="2:31">
      <c r="B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X298"/>
      <c r="Y298"/>
      <c r="Z298"/>
      <c r="AA298"/>
      <c r="AB298"/>
      <c r="AC298"/>
      <c r="AD298"/>
      <c r="AE298"/>
    </row>
    <row r="299" spans="2:31">
      <c r="B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X299"/>
      <c r="Y299"/>
      <c r="Z299"/>
      <c r="AA299"/>
      <c r="AB299"/>
      <c r="AC299"/>
      <c r="AD299"/>
      <c r="AE299"/>
    </row>
    <row r="300" spans="2:31">
      <c r="B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X300"/>
      <c r="Y300"/>
      <c r="Z300"/>
      <c r="AA300"/>
      <c r="AB300"/>
      <c r="AC300"/>
      <c r="AD300"/>
      <c r="AE300"/>
    </row>
    <row r="301" spans="2:31">
      <c r="B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X301"/>
      <c r="Y301"/>
      <c r="Z301"/>
      <c r="AA301"/>
      <c r="AB301"/>
      <c r="AC301"/>
      <c r="AD301"/>
      <c r="AE301"/>
    </row>
    <row r="302" spans="2:31">
      <c r="B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X302"/>
      <c r="Y302"/>
      <c r="Z302"/>
      <c r="AA302"/>
      <c r="AB302"/>
      <c r="AC302"/>
      <c r="AD302"/>
      <c r="AE302"/>
    </row>
    <row r="303" spans="2:31">
      <c r="B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X303"/>
      <c r="Y303"/>
      <c r="Z303"/>
      <c r="AA303"/>
      <c r="AB303"/>
      <c r="AC303"/>
      <c r="AD303"/>
      <c r="AE303"/>
    </row>
    <row r="304" spans="2:31">
      <c r="B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X304"/>
      <c r="Y304"/>
      <c r="Z304"/>
      <c r="AA304"/>
      <c r="AB304"/>
      <c r="AC304"/>
      <c r="AD304"/>
      <c r="AE304"/>
    </row>
    <row r="305" spans="2:31">
      <c r="B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X305"/>
      <c r="Y305"/>
      <c r="Z305"/>
      <c r="AA305"/>
      <c r="AB305"/>
      <c r="AC305"/>
      <c r="AD305"/>
      <c r="AE305"/>
    </row>
    <row r="306" spans="2:31">
      <c r="B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X306"/>
      <c r="Y306"/>
      <c r="Z306"/>
      <c r="AA306"/>
      <c r="AB306"/>
      <c r="AC306"/>
      <c r="AD306"/>
      <c r="AE306"/>
    </row>
    <row r="307" spans="2:31">
      <c r="B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X307"/>
      <c r="Y307"/>
      <c r="Z307"/>
      <c r="AA307"/>
      <c r="AB307"/>
      <c r="AC307"/>
      <c r="AD307"/>
      <c r="AE307"/>
    </row>
    <row r="308" spans="2:31">
      <c r="B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X308"/>
      <c r="Y308"/>
      <c r="Z308"/>
      <c r="AA308"/>
      <c r="AB308"/>
      <c r="AC308"/>
      <c r="AD308"/>
      <c r="AE308"/>
    </row>
    <row r="309" spans="2:31">
      <c r="B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X309"/>
      <c r="Y309"/>
      <c r="Z309"/>
      <c r="AA309"/>
      <c r="AB309"/>
      <c r="AC309"/>
      <c r="AD309"/>
      <c r="AE309"/>
    </row>
    <row r="310" spans="2:31">
      <c r="B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X310"/>
      <c r="Y310"/>
      <c r="Z310"/>
      <c r="AA310"/>
      <c r="AB310"/>
      <c r="AC310"/>
      <c r="AD310"/>
      <c r="AE310"/>
    </row>
    <row r="311" spans="2:31">
      <c r="B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X311"/>
      <c r="Y311"/>
      <c r="Z311"/>
      <c r="AA311"/>
      <c r="AB311"/>
      <c r="AC311"/>
      <c r="AD311"/>
      <c r="AE311"/>
    </row>
    <row r="312" spans="2:31">
      <c r="B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X312"/>
      <c r="Y312"/>
      <c r="Z312"/>
      <c r="AA312"/>
      <c r="AB312"/>
      <c r="AC312"/>
      <c r="AD312"/>
      <c r="AE312"/>
    </row>
    <row r="313" spans="2:31">
      <c r="B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X313"/>
      <c r="Y313"/>
      <c r="Z313"/>
      <c r="AA313"/>
      <c r="AB313"/>
      <c r="AC313"/>
      <c r="AD313"/>
      <c r="AE313"/>
    </row>
    <row r="314" spans="2:31">
      <c r="B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X314"/>
      <c r="Y314"/>
      <c r="Z314"/>
      <c r="AA314"/>
      <c r="AB314"/>
      <c r="AC314"/>
      <c r="AD314"/>
      <c r="AE314"/>
    </row>
    <row r="315" spans="2:31">
      <c r="B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X315"/>
      <c r="Y315"/>
      <c r="Z315"/>
      <c r="AA315"/>
      <c r="AB315"/>
      <c r="AC315"/>
      <c r="AD315"/>
      <c r="AE315"/>
    </row>
    <row r="316" spans="2:31">
      <c r="B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X316"/>
      <c r="Y316"/>
      <c r="Z316"/>
      <c r="AA316"/>
      <c r="AB316"/>
      <c r="AC316"/>
      <c r="AD316"/>
      <c r="AE316"/>
    </row>
    <row r="317" spans="2:31">
      <c r="B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X317"/>
      <c r="Y317"/>
      <c r="Z317"/>
      <c r="AA317"/>
      <c r="AB317"/>
      <c r="AC317"/>
      <c r="AD317"/>
      <c r="AE317"/>
    </row>
    <row r="318" spans="2:31">
      <c r="B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X318"/>
      <c r="Y318"/>
      <c r="Z318"/>
      <c r="AA318"/>
      <c r="AB318"/>
      <c r="AC318"/>
      <c r="AD318"/>
      <c r="AE318"/>
    </row>
    <row r="319" spans="2:31">
      <c r="B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X319"/>
      <c r="Y319"/>
      <c r="Z319"/>
      <c r="AA319"/>
      <c r="AB319"/>
      <c r="AC319"/>
      <c r="AD319"/>
      <c r="AE319"/>
    </row>
    <row r="320" spans="2:31">
      <c r="B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X320"/>
      <c r="Y320"/>
      <c r="Z320"/>
      <c r="AA320"/>
      <c r="AB320"/>
      <c r="AC320"/>
      <c r="AD320"/>
      <c r="AE320"/>
    </row>
    <row r="321" spans="2:31">
      <c r="B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X321"/>
      <c r="Y321"/>
      <c r="Z321"/>
      <c r="AA321"/>
      <c r="AB321"/>
      <c r="AC321"/>
      <c r="AD321"/>
      <c r="AE321"/>
    </row>
    <row r="322" spans="2:31">
      <c r="B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X322"/>
      <c r="Y322"/>
      <c r="Z322"/>
      <c r="AA322"/>
      <c r="AB322"/>
      <c r="AC322"/>
      <c r="AD322"/>
      <c r="AE322"/>
    </row>
    <row r="323" spans="2:31">
      <c r="B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X323"/>
      <c r="Y323"/>
      <c r="Z323"/>
      <c r="AA323"/>
      <c r="AB323"/>
      <c r="AC323"/>
      <c r="AD323"/>
      <c r="AE323"/>
    </row>
    <row r="324" spans="2:31">
      <c r="B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X324"/>
      <c r="Y324"/>
      <c r="Z324"/>
      <c r="AA324"/>
      <c r="AB324"/>
      <c r="AC324"/>
      <c r="AD324"/>
      <c r="AE324"/>
    </row>
    <row r="325" spans="2:31">
      <c r="B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X325"/>
      <c r="Y325"/>
      <c r="Z325"/>
      <c r="AA325"/>
      <c r="AB325"/>
      <c r="AC325"/>
      <c r="AD325"/>
      <c r="AE325"/>
    </row>
    <row r="326" spans="2:31">
      <c r="B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X326"/>
      <c r="Y326"/>
      <c r="Z326"/>
      <c r="AA326"/>
      <c r="AB326"/>
      <c r="AC326"/>
      <c r="AD326"/>
      <c r="AE326"/>
    </row>
    <row r="327" spans="2:31">
      <c r="B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X327"/>
      <c r="Y327"/>
      <c r="Z327"/>
      <c r="AA327"/>
      <c r="AB327"/>
      <c r="AC327"/>
      <c r="AD327"/>
      <c r="AE327"/>
    </row>
    <row r="328" spans="2:31">
      <c r="B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X328"/>
      <c r="Y328"/>
      <c r="Z328"/>
      <c r="AA328"/>
      <c r="AB328"/>
      <c r="AC328"/>
      <c r="AD328"/>
      <c r="AE328"/>
    </row>
    <row r="329" spans="2:31">
      <c r="B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X329"/>
      <c r="Y329"/>
      <c r="Z329"/>
      <c r="AA329"/>
      <c r="AB329"/>
      <c r="AC329"/>
      <c r="AD329"/>
      <c r="AE329"/>
    </row>
    <row r="330" spans="2:31">
      <c r="B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X330"/>
      <c r="Y330"/>
      <c r="Z330"/>
      <c r="AA330"/>
      <c r="AB330"/>
      <c r="AC330"/>
      <c r="AD330"/>
      <c r="AE330"/>
    </row>
    <row r="331" spans="2:31">
      <c r="B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X331"/>
      <c r="Y331"/>
      <c r="Z331"/>
      <c r="AA331"/>
      <c r="AB331"/>
      <c r="AC331"/>
      <c r="AD331"/>
      <c r="AE331"/>
    </row>
    <row r="332" spans="2:31">
      <c r="B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X332"/>
      <c r="Y332"/>
      <c r="Z332"/>
      <c r="AA332"/>
      <c r="AB332"/>
      <c r="AC332"/>
      <c r="AD332"/>
      <c r="AE332"/>
    </row>
    <row r="333" spans="2:31">
      <c r="B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X333"/>
      <c r="Y333"/>
      <c r="Z333"/>
      <c r="AA333"/>
      <c r="AB333"/>
      <c r="AC333"/>
      <c r="AD333"/>
      <c r="AE333"/>
    </row>
    <row r="334" spans="2:31">
      <c r="B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X334"/>
      <c r="Y334"/>
      <c r="Z334"/>
      <c r="AA334"/>
      <c r="AB334"/>
      <c r="AC334"/>
      <c r="AD334"/>
      <c r="AE334"/>
    </row>
    <row r="335" spans="2:31">
      <c r="B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X335"/>
      <c r="Y335"/>
      <c r="Z335"/>
      <c r="AA335"/>
      <c r="AB335"/>
      <c r="AC335"/>
      <c r="AD335"/>
      <c r="AE335"/>
    </row>
    <row r="336" spans="2:31">
      <c r="B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X336"/>
      <c r="Y336"/>
      <c r="Z336"/>
      <c r="AA336"/>
      <c r="AB336"/>
      <c r="AC336"/>
      <c r="AD336"/>
      <c r="AE336"/>
    </row>
    <row r="337" spans="2:31">
      <c r="B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X337"/>
      <c r="Y337"/>
      <c r="Z337"/>
      <c r="AA337"/>
      <c r="AB337"/>
      <c r="AC337"/>
      <c r="AD337"/>
      <c r="AE337"/>
    </row>
    <row r="338" spans="2:31">
      <c r="B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X338"/>
      <c r="Y338"/>
      <c r="Z338"/>
      <c r="AA338"/>
      <c r="AB338"/>
      <c r="AC338"/>
      <c r="AD338"/>
      <c r="AE338"/>
    </row>
    <row r="339" spans="2:31">
      <c r="B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X339"/>
      <c r="Y339"/>
      <c r="Z339"/>
      <c r="AA339"/>
      <c r="AB339"/>
      <c r="AC339"/>
      <c r="AD339"/>
      <c r="AE339"/>
    </row>
    <row r="340" spans="2:31">
      <c r="B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X340"/>
      <c r="Y340"/>
      <c r="Z340"/>
      <c r="AA340"/>
      <c r="AB340"/>
      <c r="AC340"/>
      <c r="AD340"/>
      <c r="AE340"/>
    </row>
    <row r="341" spans="2:31">
      <c r="B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X341"/>
      <c r="Y341"/>
      <c r="Z341"/>
      <c r="AA341"/>
      <c r="AB341"/>
      <c r="AC341"/>
      <c r="AD341"/>
      <c r="AE341"/>
    </row>
    <row r="342" spans="2:31">
      <c r="B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X342"/>
      <c r="Y342"/>
      <c r="Z342"/>
      <c r="AA342"/>
      <c r="AB342"/>
      <c r="AC342"/>
      <c r="AD342"/>
      <c r="AE342"/>
    </row>
    <row r="343" spans="2:31">
      <c r="B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X343"/>
      <c r="Y343"/>
      <c r="Z343"/>
      <c r="AA343"/>
      <c r="AB343"/>
      <c r="AC343"/>
      <c r="AD343"/>
      <c r="AE343"/>
    </row>
    <row r="344" spans="2:31">
      <c r="B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X344"/>
      <c r="Y344"/>
      <c r="Z344"/>
      <c r="AA344"/>
      <c r="AB344"/>
      <c r="AC344"/>
      <c r="AD344"/>
      <c r="AE344"/>
    </row>
    <row r="345" spans="2:31">
      <c r="B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X345"/>
      <c r="Y345"/>
      <c r="Z345"/>
      <c r="AA345"/>
      <c r="AB345"/>
      <c r="AC345"/>
      <c r="AD345"/>
      <c r="AE345"/>
    </row>
    <row r="346" spans="2:31">
      <c r="B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X346"/>
      <c r="Y346"/>
      <c r="Z346"/>
      <c r="AA346"/>
      <c r="AB346"/>
      <c r="AC346"/>
      <c r="AD346"/>
      <c r="AE346"/>
    </row>
    <row r="347" spans="2:31">
      <c r="B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X347"/>
      <c r="Y347"/>
      <c r="Z347"/>
      <c r="AA347"/>
      <c r="AB347"/>
      <c r="AC347"/>
      <c r="AD347"/>
      <c r="AE347"/>
    </row>
    <row r="348" spans="2:31">
      <c r="B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X348"/>
      <c r="Y348"/>
      <c r="Z348"/>
      <c r="AA348"/>
      <c r="AB348"/>
      <c r="AC348"/>
      <c r="AD348"/>
      <c r="AE348"/>
    </row>
    <row r="349" spans="2:31">
      <c r="B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X349"/>
      <c r="Y349"/>
      <c r="Z349"/>
      <c r="AA349"/>
      <c r="AB349"/>
      <c r="AC349"/>
      <c r="AD349"/>
      <c r="AE349"/>
    </row>
    <row r="350" spans="2:31">
      <c r="B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X350"/>
      <c r="Y350"/>
      <c r="Z350"/>
      <c r="AA350"/>
      <c r="AB350"/>
      <c r="AC350"/>
      <c r="AD350"/>
      <c r="AE350"/>
    </row>
    <row r="351" spans="2:31">
      <c r="B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X351"/>
      <c r="Y351"/>
      <c r="Z351"/>
      <c r="AA351"/>
      <c r="AB351"/>
      <c r="AC351"/>
      <c r="AD351"/>
      <c r="AE351"/>
    </row>
    <row r="352" spans="2:31">
      <c r="B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X352"/>
      <c r="Y352"/>
      <c r="Z352"/>
      <c r="AA352"/>
      <c r="AB352"/>
      <c r="AC352"/>
      <c r="AD352"/>
      <c r="AE352"/>
    </row>
    <row r="353" spans="2:31">
      <c r="B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X353"/>
      <c r="Y353"/>
      <c r="Z353"/>
      <c r="AA353"/>
      <c r="AB353"/>
      <c r="AC353"/>
      <c r="AD353"/>
      <c r="AE353"/>
    </row>
    <row r="354" spans="2:31">
      <c r="B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X354"/>
      <c r="Y354"/>
      <c r="Z354"/>
      <c r="AA354"/>
      <c r="AB354"/>
      <c r="AC354"/>
      <c r="AD354"/>
      <c r="AE354"/>
    </row>
    <row r="355" spans="2:31">
      <c r="B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X355"/>
      <c r="Y355"/>
      <c r="Z355"/>
      <c r="AA355"/>
      <c r="AB355"/>
      <c r="AC355"/>
      <c r="AD355"/>
      <c r="AE355"/>
    </row>
    <row r="356" spans="2:31">
      <c r="B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X356"/>
      <c r="Y356"/>
      <c r="Z356"/>
      <c r="AA356"/>
      <c r="AB356"/>
      <c r="AC356"/>
      <c r="AD356"/>
      <c r="AE356"/>
    </row>
    <row r="357" spans="2:31">
      <c r="B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X357"/>
      <c r="Y357"/>
      <c r="Z357"/>
      <c r="AA357"/>
      <c r="AB357"/>
      <c r="AC357"/>
      <c r="AD357"/>
      <c r="AE357"/>
    </row>
    <row r="358" spans="2:31">
      <c r="B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X358"/>
      <c r="Y358"/>
      <c r="Z358"/>
      <c r="AA358"/>
      <c r="AB358"/>
      <c r="AC358"/>
      <c r="AD358"/>
      <c r="AE358"/>
    </row>
    <row r="359" spans="2:31">
      <c r="B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X359"/>
      <c r="Y359"/>
      <c r="Z359"/>
      <c r="AA359"/>
      <c r="AB359"/>
      <c r="AC359"/>
      <c r="AD359"/>
      <c r="AE359"/>
    </row>
    <row r="360" spans="2:31">
      <c r="B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X360"/>
      <c r="Y360"/>
      <c r="Z360"/>
      <c r="AA360"/>
      <c r="AB360"/>
      <c r="AC360"/>
      <c r="AD360"/>
      <c r="AE360"/>
    </row>
    <row r="361" spans="2:31">
      <c r="B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X361"/>
      <c r="Y361"/>
      <c r="Z361"/>
      <c r="AA361"/>
      <c r="AB361"/>
      <c r="AC361"/>
      <c r="AD361"/>
      <c r="AE361"/>
    </row>
    <row r="362" spans="2:31">
      <c r="B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X362"/>
      <c r="Y362"/>
      <c r="Z362"/>
      <c r="AA362"/>
      <c r="AB362"/>
      <c r="AC362"/>
      <c r="AD362"/>
      <c r="AE362"/>
    </row>
    <row r="363" spans="2:31">
      <c r="B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X363"/>
      <c r="Y363"/>
      <c r="Z363"/>
      <c r="AA363"/>
      <c r="AB363"/>
      <c r="AC363"/>
      <c r="AD363"/>
      <c r="AE363"/>
    </row>
    <row r="364" spans="2:31">
      <c r="B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X364"/>
      <c r="Y364"/>
      <c r="Z364"/>
      <c r="AA364"/>
      <c r="AB364"/>
      <c r="AC364"/>
      <c r="AD364"/>
      <c r="AE364"/>
    </row>
    <row r="365" spans="2:31">
      <c r="B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X365"/>
      <c r="Y365"/>
      <c r="Z365"/>
      <c r="AA365"/>
      <c r="AB365"/>
      <c r="AC365"/>
      <c r="AD365"/>
      <c r="AE365"/>
    </row>
    <row r="366" spans="2:31">
      <c r="B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X366"/>
      <c r="Y366"/>
      <c r="Z366"/>
      <c r="AA366"/>
      <c r="AB366"/>
      <c r="AC366"/>
      <c r="AD366"/>
      <c r="AE366"/>
    </row>
    <row r="367" spans="2:31">
      <c r="B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X367"/>
      <c r="Y367"/>
      <c r="Z367"/>
      <c r="AA367"/>
      <c r="AB367"/>
      <c r="AC367"/>
      <c r="AD367"/>
      <c r="AE367"/>
    </row>
    <row r="368" spans="2:31">
      <c r="B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X368"/>
      <c r="Y368"/>
      <c r="Z368"/>
      <c r="AA368"/>
      <c r="AB368"/>
      <c r="AC368"/>
      <c r="AD368"/>
      <c r="AE368"/>
    </row>
    <row r="369" spans="2:31">
      <c r="B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X369"/>
      <c r="Y369"/>
      <c r="Z369"/>
      <c r="AA369"/>
      <c r="AB369"/>
      <c r="AC369"/>
      <c r="AD369"/>
      <c r="AE369"/>
    </row>
    <row r="370" spans="2:31">
      <c r="B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X370"/>
      <c r="Y370"/>
      <c r="Z370"/>
      <c r="AA370"/>
      <c r="AB370"/>
      <c r="AC370"/>
      <c r="AD370"/>
      <c r="AE370"/>
    </row>
    <row r="371" spans="2:31">
      <c r="B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X371"/>
      <c r="Y371"/>
      <c r="Z371"/>
      <c r="AA371"/>
      <c r="AB371"/>
      <c r="AC371"/>
      <c r="AD371"/>
      <c r="AE371"/>
    </row>
    <row r="372" spans="2:31">
      <c r="B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X372"/>
      <c r="Y372"/>
      <c r="Z372"/>
      <c r="AA372"/>
      <c r="AB372"/>
      <c r="AC372"/>
      <c r="AD372"/>
      <c r="AE372"/>
    </row>
    <row r="373" spans="2:31">
      <c r="B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X373"/>
      <c r="Y373"/>
      <c r="Z373"/>
      <c r="AA373"/>
      <c r="AB373"/>
      <c r="AC373"/>
      <c r="AD373"/>
      <c r="AE373"/>
    </row>
    <row r="374" spans="2:31">
      <c r="B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X374"/>
      <c r="Y374"/>
      <c r="Z374"/>
      <c r="AA374"/>
      <c r="AB374"/>
      <c r="AC374"/>
      <c r="AD374"/>
      <c r="AE374"/>
    </row>
    <row r="375" spans="2:31">
      <c r="B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X375"/>
      <c r="Y375"/>
      <c r="Z375"/>
      <c r="AA375"/>
      <c r="AB375"/>
      <c r="AC375"/>
      <c r="AD375"/>
      <c r="AE375"/>
    </row>
    <row r="376" spans="2:31">
      <c r="B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X376"/>
      <c r="Y376"/>
      <c r="Z376"/>
      <c r="AA376"/>
      <c r="AB376"/>
      <c r="AC376"/>
      <c r="AD376"/>
      <c r="AE376"/>
    </row>
    <row r="377" spans="2:31">
      <c r="B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X377"/>
      <c r="Y377"/>
      <c r="Z377"/>
      <c r="AA377"/>
      <c r="AB377"/>
      <c r="AC377"/>
      <c r="AD377"/>
      <c r="AE377"/>
    </row>
    <row r="378" spans="2:31">
      <c r="B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X378"/>
      <c r="Y378"/>
      <c r="Z378"/>
      <c r="AA378"/>
      <c r="AB378"/>
      <c r="AC378"/>
      <c r="AD378"/>
      <c r="AE378"/>
    </row>
    <row r="379" spans="2:31">
      <c r="B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X379"/>
      <c r="Y379"/>
      <c r="Z379"/>
      <c r="AA379"/>
      <c r="AB379"/>
      <c r="AC379"/>
      <c r="AD379"/>
      <c r="AE379"/>
    </row>
    <row r="380" spans="2:31">
      <c r="B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X380"/>
      <c r="Y380"/>
      <c r="Z380"/>
      <c r="AA380"/>
      <c r="AB380"/>
      <c r="AC380"/>
      <c r="AD380"/>
      <c r="AE380"/>
    </row>
    <row r="381" spans="2:31">
      <c r="B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X381"/>
      <c r="Y381"/>
      <c r="Z381"/>
      <c r="AA381"/>
      <c r="AB381"/>
      <c r="AC381"/>
      <c r="AD381"/>
      <c r="AE381"/>
    </row>
    <row r="382" spans="2:31">
      <c r="B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X382"/>
      <c r="Y382"/>
      <c r="Z382"/>
      <c r="AA382"/>
      <c r="AB382"/>
      <c r="AC382"/>
      <c r="AD382"/>
      <c r="AE382"/>
    </row>
    <row r="383" spans="2:31">
      <c r="B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X383"/>
      <c r="Y383"/>
      <c r="Z383"/>
      <c r="AA383"/>
      <c r="AB383"/>
      <c r="AC383"/>
      <c r="AD383"/>
      <c r="AE383"/>
    </row>
    <row r="384" spans="2:31">
      <c r="B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X384"/>
      <c r="Y384"/>
      <c r="Z384"/>
      <c r="AA384"/>
      <c r="AB384"/>
      <c r="AC384"/>
      <c r="AD384"/>
      <c r="AE384"/>
    </row>
    <row r="385" spans="2:31">
      <c r="B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X385"/>
      <c r="Y385"/>
      <c r="Z385"/>
      <c r="AA385"/>
      <c r="AB385"/>
      <c r="AC385"/>
      <c r="AD385"/>
      <c r="AE385"/>
    </row>
    <row r="386" spans="2:31">
      <c r="B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X386"/>
      <c r="Y386"/>
      <c r="Z386"/>
      <c r="AA386"/>
      <c r="AB386"/>
      <c r="AC386"/>
      <c r="AD386"/>
      <c r="AE386"/>
    </row>
    <row r="387" spans="2:31">
      <c r="B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X387"/>
      <c r="Y387"/>
      <c r="Z387"/>
      <c r="AA387"/>
      <c r="AB387"/>
      <c r="AC387"/>
      <c r="AD387"/>
      <c r="AE387"/>
    </row>
    <row r="388" spans="2:31">
      <c r="B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X388"/>
      <c r="Y388"/>
      <c r="Z388"/>
      <c r="AA388"/>
      <c r="AB388"/>
      <c r="AC388"/>
      <c r="AD388"/>
      <c r="AE388"/>
    </row>
    <row r="389" spans="2:31">
      <c r="B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X389"/>
      <c r="Y389"/>
      <c r="Z389"/>
      <c r="AA389"/>
      <c r="AB389"/>
      <c r="AC389"/>
      <c r="AD389"/>
      <c r="AE389"/>
    </row>
    <row r="390" spans="2:31">
      <c r="B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X390"/>
      <c r="Y390"/>
      <c r="Z390"/>
      <c r="AA390"/>
      <c r="AB390"/>
      <c r="AC390"/>
      <c r="AD390"/>
      <c r="AE390"/>
    </row>
    <row r="391" spans="2:31">
      <c r="B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X391"/>
      <c r="Y391"/>
      <c r="Z391"/>
      <c r="AA391"/>
      <c r="AB391"/>
      <c r="AC391"/>
      <c r="AD391"/>
      <c r="AE391"/>
    </row>
    <row r="392" spans="2:31">
      <c r="B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X392"/>
      <c r="Y392"/>
      <c r="Z392"/>
      <c r="AA392"/>
      <c r="AB392"/>
      <c r="AC392"/>
      <c r="AD392"/>
      <c r="AE392"/>
    </row>
    <row r="393" spans="2:31">
      <c r="B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X393"/>
      <c r="Y393"/>
      <c r="Z393"/>
      <c r="AA393"/>
      <c r="AB393"/>
      <c r="AC393"/>
      <c r="AD393"/>
      <c r="AE393"/>
    </row>
    <row r="394" spans="2:31">
      <c r="B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X394"/>
      <c r="Y394"/>
      <c r="Z394"/>
      <c r="AA394"/>
      <c r="AB394"/>
      <c r="AC394"/>
      <c r="AD394"/>
      <c r="AE394"/>
    </row>
    <row r="395" spans="2:31">
      <c r="B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X395"/>
      <c r="Y395"/>
      <c r="Z395"/>
      <c r="AA395"/>
      <c r="AB395"/>
      <c r="AC395"/>
      <c r="AD395"/>
      <c r="AE395"/>
    </row>
    <row r="396" spans="2:31">
      <c r="B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X396"/>
      <c r="Y396"/>
      <c r="Z396"/>
      <c r="AA396"/>
      <c r="AB396"/>
      <c r="AC396"/>
      <c r="AD396"/>
      <c r="AE396"/>
    </row>
    <row r="397" spans="2:31">
      <c r="B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X397"/>
      <c r="Y397"/>
      <c r="Z397"/>
      <c r="AA397"/>
      <c r="AB397"/>
      <c r="AC397"/>
      <c r="AD397"/>
      <c r="AE397"/>
    </row>
    <row r="398" spans="2:31">
      <c r="B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X398"/>
      <c r="Y398"/>
      <c r="Z398"/>
      <c r="AA398"/>
      <c r="AB398"/>
      <c r="AC398"/>
      <c r="AD398"/>
      <c r="AE398"/>
    </row>
    <row r="399" spans="2:31">
      <c r="B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X399"/>
      <c r="Y399"/>
      <c r="Z399"/>
      <c r="AA399"/>
      <c r="AB399"/>
      <c r="AC399"/>
      <c r="AD399"/>
      <c r="AE399"/>
    </row>
    <row r="400" spans="2:31">
      <c r="B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X400"/>
      <c r="Y400"/>
      <c r="Z400"/>
      <c r="AA400"/>
      <c r="AB400"/>
      <c r="AC400"/>
      <c r="AD400"/>
      <c r="AE400"/>
    </row>
    <row r="401" spans="2:31">
      <c r="B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X401"/>
      <c r="Y401"/>
      <c r="Z401"/>
      <c r="AA401"/>
      <c r="AB401"/>
      <c r="AC401"/>
      <c r="AD401"/>
      <c r="AE401"/>
    </row>
    <row r="402" spans="2:31">
      <c r="B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X402"/>
      <c r="Y402"/>
      <c r="Z402"/>
      <c r="AA402"/>
      <c r="AB402"/>
      <c r="AC402"/>
      <c r="AD402"/>
      <c r="AE402"/>
    </row>
    <row r="403" spans="2:31">
      <c r="B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X403"/>
      <c r="Y403"/>
      <c r="Z403"/>
      <c r="AA403"/>
      <c r="AB403"/>
      <c r="AC403"/>
      <c r="AD403"/>
      <c r="AE403"/>
    </row>
    <row r="404" spans="2:31">
      <c r="B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X404"/>
      <c r="Y404"/>
      <c r="Z404"/>
      <c r="AA404"/>
      <c r="AB404"/>
      <c r="AC404"/>
      <c r="AD404"/>
      <c r="AE404"/>
    </row>
    <row r="405" spans="2:31">
      <c r="B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X405"/>
      <c r="Y405"/>
      <c r="Z405"/>
      <c r="AA405"/>
      <c r="AB405"/>
      <c r="AC405"/>
      <c r="AD405"/>
      <c r="AE405"/>
    </row>
    <row r="406" spans="2:31">
      <c r="B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X406"/>
      <c r="Y406"/>
      <c r="Z406"/>
      <c r="AA406"/>
      <c r="AB406"/>
      <c r="AC406"/>
      <c r="AD406"/>
      <c r="AE406"/>
    </row>
    <row r="407" spans="2:31">
      <c r="B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X407"/>
      <c r="Y407"/>
      <c r="Z407"/>
      <c r="AA407"/>
      <c r="AB407"/>
      <c r="AC407"/>
      <c r="AD407"/>
      <c r="AE407"/>
    </row>
    <row r="408" spans="2:31">
      <c r="B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X408"/>
      <c r="Y408"/>
      <c r="Z408"/>
      <c r="AA408"/>
      <c r="AB408"/>
      <c r="AC408"/>
      <c r="AD408"/>
      <c r="AE408"/>
    </row>
    <row r="409" spans="2:31">
      <c r="B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X409"/>
      <c r="Y409"/>
      <c r="Z409"/>
      <c r="AA409"/>
      <c r="AB409"/>
      <c r="AC409"/>
      <c r="AD409"/>
      <c r="AE409"/>
    </row>
    <row r="410" spans="2:31">
      <c r="B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X410"/>
      <c r="Y410"/>
      <c r="Z410"/>
      <c r="AA410"/>
      <c r="AB410"/>
      <c r="AC410"/>
      <c r="AD410"/>
      <c r="AE410"/>
    </row>
    <row r="411" spans="2:31">
      <c r="B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X411"/>
      <c r="Y411"/>
      <c r="Z411"/>
      <c r="AA411"/>
      <c r="AB411"/>
      <c r="AC411"/>
      <c r="AD411"/>
      <c r="AE411"/>
    </row>
    <row r="412" spans="2:31">
      <c r="B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X412"/>
      <c r="Y412"/>
      <c r="Z412"/>
      <c r="AA412"/>
      <c r="AB412"/>
      <c r="AC412"/>
      <c r="AD412"/>
      <c r="AE412"/>
    </row>
    <row r="413" spans="2:31">
      <c r="B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X413"/>
      <c r="Y413"/>
      <c r="Z413"/>
      <c r="AA413"/>
      <c r="AB413"/>
      <c r="AC413"/>
      <c r="AD413"/>
      <c r="AE413"/>
    </row>
    <row r="414" spans="2:31">
      <c r="B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X414"/>
      <c r="Y414"/>
      <c r="Z414"/>
      <c r="AA414"/>
      <c r="AB414"/>
      <c r="AC414"/>
      <c r="AD414"/>
      <c r="AE414"/>
    </row>
    <row r="415" spans="2:31">
      <c r="B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X415"/>
      <c r="Y415"/>
      <c r="Z415"/>
      <c r="AA415"/>
      <c r="AB415"/>
      <c r="AC415"/>
      <c r="AD415"/>
      <c r="AE415"/>
    </row>
    <row r="416" spans="2:31">
      <c r="B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X416"/>
      <c r="Y416"/>
      <c r="Z416"/>
      <c r="AA416"/>
      <c r="AB416"/>
      <c r="AC416"/>
      <c r="AD416"/>
      <c r="AE416"/>
    </row>
    <row r="417" spans="2:31">
      <c r="B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X417"/>
      <c r="Y417"/>
      <c r="Z417"/>
      <c r="AA417"/>
      <c r="AB417"/>
      <c r="AC417"/>
      <c r="AD417"/>
      <c r="AE417"/>
    </row>
    <row r="418" spans="2:31">
      <c r="B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X418"/>
      <c r="Y418"/>
      <c r="Z418"/>
      <c r="AA418"/>
      <c r="AB418"/>
      <c r="AC418"/>
      <c r="AD418"/>
      <c r="AE418"/>
    </row>
    <row r="419" spans="2:31">
      <c r="B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X419"/>
      <c r="Y419"/>
      <c r="Z419"/>
      <c r="AA419"/>
      <c r="AB419"/>
      <c r="AC419"/>
      <c r="AD419"/>
      <c r="AE419"/>
    </row>
    <row r="420" spans="2:31">
      <c r="B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X420"/>
      <c r="Y420"/>
      <c r="Z420"/>
      <c r="AA420"/>
      <c r="AB420"/>
      <c r="AC420"/>
      <c r="AD420"/>
      <c r="AE420"/>
    </row>
    <row r="421" spans="2:31">
      <c r="B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X421"/>
      <c r="Y421"/>
      <c r="Z421"/>
      <c r="AA421"/>
      <c r="AB421"/>
      <c r="AC421"/>
      <c r="AD421"/>
      <c r="AE421"/>
    </row>
    <row r="422" spans="2:31">
      <c r="B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X422"/>
      <c r="Y422"/>
      <c r="Z422"/>
      <c r="AA422"/>
      <c r="AB422"/>
      <c r="AC422"/>
      <c r="AD422"/>
      <c r="AE422"/>
    </row>
    <row r="423" spans="2:31">
      <c r="B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X423"/>
      <c r="Y423"/>
      <c r="Z423"/>
      <c r="AA423"/>
      <c r="AB423"/>
      <c r="AC423"/>
      <c r="AD423"/>
      <c r="AE423"/>
    </row>
    <row r="424" spans="2:31">
      <c r="B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X424"/>
      <c r="Y424"/>
      <c r="Z424"/>
      <c r="AA424"/>
      <c r="AB424"/>
      <c r="AC424"/>
      <c r="AD424"/>
      <c r="AE424"/>
    </row>
    <row r="425" spans="2:31">
      <c r="B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X425"/>
      <c r="Y425"/>
      <c r="Z425"/>
      <c r="AA425"/>
      <c r="AB425"/>
      <c r="AC425"/>
      <c r="AD425"/>
      <c r="AE425"/>
    </row>
    <row r="426" spans="2:31">
      <c r="B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X426"/>
      <c r="Y426"/>
      <c r="Z426"/>
      <c r="AA426"/>
      <c r="AB426"/>
      <c r="AC426"/>
      <c r="AD426"/>
      <c r="AE426"/>
    </row>
    <row r="427" spans="2:31">
      <c r="B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X427"/>
      <c r="Y427"/>
      <c r="Z427"/>
      <c r="AA427"/>
      <c r="AB427"/>
      <c r="AC427"/>
      <c r="AD427"/>
      <c r="AE427"/>
    </row>
    <row r="428" spans="2:31">
      <c r="B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X428"/>
      <c r="Y428"/>
      <c r="Z428"/>
      <c r="AA428"/>
      <c r="AB428"/>
      <c r="AC428"/>
      <c r="AD428"/>
      <c r="AE428"/>
    </row>
    <row r="429" spans="2:31">
      <c r="B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X429"/>
      <c r="Y429"/>
      <c r="Z429"/>
      <c r="AA429"/>
      <c r="AB429"/>
      <c r="AC429"/>
      <c r="AD429"/>
      <c r="AE429"/>
    </row>
    <row r="430" spans="2:31">
      <c r="B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X430"/>
      <c r="Y430"/>
      <c r="Z430"/>
      <c r="AA430"/>
      <c r="AB430"/>
      <c r="AC430"/>
      <c r="AD430"/>
      <c r="AE430"/>
    </row>
    <row r="431" spans="2:31">
      <c r="B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X431"/>
      <c r="Y431"/>
      <c r="Z431"/>
      <c r="AA431"/>
      <c r="AB431"/>
      <c r="AC431"/>
      <c r="AD431"/>
      <c r="AE431"/>
    </row>
    <row r="432" spans="2:31">
      <c r="B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X432"/>
      <c r="Y432"/>
      <c r="Z432"/>
      <c r="AA432"/>
      <c r="AB432"/>
      <c r="AC432"/>
      <c r="AD432"/>
      <c r="AE432"/>
    </row>
    <row r="433" spans="2:31">
      <c r="B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X433"/>
      <c r="Y433"/>
      <c r="Z433"/>
      <c r="AA433"/>
      <c r="AB433"/>
      <c r="AC433"/>
      <c r="AD433"/>
      <c r="AE433"/>
    </row>
    <row r="434" spans="2:31">
      <c r="B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X434"/>
      <c r="Y434"/>
      <c r="Z434"/>
      <c r="AA434"/>
      <c r="AB434"/>
      <c r="AC434"/>
      <c r="AD434"/>
      <c r="AE434"/>
    </row>
    <row r="435" spans="2:31">
      <c r="B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X435"/>
      <c r="Y435"/>
      <c r="Z435"/>
      <c r="AA435"/>
      <c r="AB435"/>
      <c r="AC435"/>
      <c r="AD435"/>
      <c r="AE435"/>
    </row>
    <row r="436" spans="2:31">
      <c r="B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X436"/>
      <c r="Y436"/>
      <c r="Z436"/>
      <c r="AA436"/>
      <c r="AB436"/>
      <c r="AC436"/>
      <c r="AD436"/>
      <c r="AE436"/>
    </row>
    <row r="437" spans="2:31">
      <c r="B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X437"/>
      <c r="Y437"/>
      <c r="Z437"/>
      <c r="AA437"/>
      <c r="AB437"/>
      <c r="AC437"/>
      <c r="AD437"/>
      <c r="AE437"/>
    </row>
    <row r="438" spans="2:31">
      <c r="B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X438"/>
      <c r="Y438"/>
      <c r="Z438"/>
      <c r="AA438"/>
      <c r="AB438"/>
      <c r="AC438"/>
      <c r="AD438"/>
      <c r="AE438"/>
    </row>
    <row r="439" spans="2:31">
      <c r="B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X439"/>
      <c r="Y439"/>
      <c r="Z439"/>
      <c r="AA439"/>
      <c r="AB439"/>
      <c r="AC439"/>
      <c r="AD439"/>
      <c r="AE439"/>
    </row>
    <row r="440" spans="2:31">
      <c r="B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X440"/>
      <c r="Y440"/>
      <c r="Z440"/>
      <c r="AA440"/>
      <c r="AB440"/>
      <c r="AC440"/>
      <c r="AD440"/>
      <c r="AE440"/>
    </row>
    <row r="441" spans="2:31">
      <c r="B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X441"/>
      <c r="Y441"/>
      <c r="Z441"/>
      <c r="AA441"/>
      <c r="AB441"/>
      <c r="AC441"/>
      <c r="AD441"/>
      <c r="AE441"/>
    </row>
    <row r="442" spans="2:31">
      <c r="B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X442"/>
      <c r="Y442"/>
      <c r="Z442"/>
      <c r="AA442"/>
      <c r="AB442"/>
      <c r="AC442"/>
      <c r="AD442"/>
      <c r="AE442"/>
    </row>
    <row r="443" spans="2:31">
      <c r="B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X443"/>
      <c r="Y443"/>
      <c r="Z443"/>
      <c r="AA443"/>
      <c r="AB443"/>
      <c r="AC443"/>
      <c r="AD443"/>
      <c r="AE443"/>
    </row>
    <row r="444" spans="2:31">
      <c r="B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X444"/>
      <c r="Y444"/>
      <c r="Z444"/>
      <c r="AA444"/>
      <c r="AB444"/>
      <c r="AC444"/>
      <c r="AD444"/>
      <c r="AE444"/>
    </row>
    <row r="445" spans="2:31">
      <c r="B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X445"/>
      <c r="Y445"/>
      <c r="Z445"/>
      <c r="AA445"/>
      <c r="AB445"/>
      <c r="AC445"/>
      <c r="AD445"/>
      <c r="AE445"/>
    </row>
    <row r="446" spans="2:31">
      <c r="B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X446"/>
      <c r="Y446"/>
      <c r="Z446"/>
      <c r="AA446"/>
      <c r="AB446"/>
      <c r="AC446"/>
      <c r="AD446"/>
      <c r="AE446"/>
    </row>
    <row r="447" spans="2:31">
      <c r="B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X447"/>
      <c r="Y447"/>
      <c r="Z447"/>
      <c r="AA447"/>
      <c r="AB447"/>
      <c r="AC447"/>
      <c r="AD447"/>
      <c r="AE447"/>
    </row>
    <row r="448" spans="2:31">
      <c r="B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X448"/>
      <c r="Y448"/>
      <c r="Z448"/>
      <c r="AA448"/>
      <c r="AB448"/>
      <c r="AC448"/>
      <c r="AD448"/>
      <c r="AE448"/>
    </row>
    <row r="449" spans="2:31">
      <c r="B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X449"/>
      <c r="Y449"/>
      <c r="Z449"/>
      <c r="AA449"/>
      <c r="AB449"/>
      <c r="AC449"/>
      <c r="AD449"/>
      <c r="AE449"/>
    </row>
    <row r="450" spans="2:31">
      <c r="B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X450"/>
      <c r="Y450"/>
      <c r="Z450"/>
      <c r="AA450"/>
      <c r="AB450"/>
      <c r="AC450"/>
      <c r="AD450"/>
      <c r="AE450"/>
    </row>
    <row r="451" spans="2:31">
      <c r="B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X451"/>
      <c r="Y451"/>
      <c r="Z451"/>
      <c r="AA451"/>
      <c r="AB451"/>
      <c r="AC451"/>
      <c r="AD451"/>
      <c r="AE451"/>
    </row>
    <row r="452" spans="2:31">
      <c r="B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X452"/>
      <c r="Y452"/>
      <c r="Z452"/>
      <c r="AA452"/>
      <c r="AB452"/>
      <c r="AC452"/>
      <c r="AD452"/>
      <c r="AE452"/>
    </row>
    <row r="453" spans="2:31">
      <c r="B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X453"/>
      <c r="Y453"/>
      <c r="Z453"/>
      <c r="AA453"/>
      <c r="AB453"/>
      <c r="AC453"/>
      <c r="AD453"/>
      <c r="AE453"/>
    </row>
    <row r="454" spans="2:31">
      <c r="B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X454"/>
      <c r="Y454"/>
      <c r="Z454"/>
      <c r="AA454"/>
      <c r="AB454"/>
      <c r="AC454"/>
      <c r="AD454"/>
      <c r="AE454"/>
    </row>
    <row r="455" spans="2:31">
      <c r="B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X455"/>
      <c r="Y455"/>
      <c r="Z455"/>
      <c r="AA455"/>
      <c r="AB455"/>
      <c r="AC455"/>
      <c r="AD455"/>
      <c r="AE455"/>
    </row>
    <row r="456" spans="2:31">
      <c r="B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X456"/>
      <c r="Y456"/>
      <c r="Z456"/>
      <c r="AA456"/>
      <c r="AB456"/>
      <c r="AC456"/>
      <c r="AD456"/>
      <c r="AE456"/>
    </row>
    <row r="457" spans="2:31">
      <c r="B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X457"/>
      <c r="Y457"/>
      <c r="Z457"/>
      <c r="AA457"/>
      <c r="AB457"/>
      <c r="AC457"/>
      <c r="AD457"/>
      <c r="AE457"/>
    </row>
    <row r="458" spans="2:31">
      <c r="B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X458"/>
      <c r="Y458"/>
      <c r="Z458"/>
      <c r="AA458"/>
      <c r="AB458"/>
      <c r="AC458"/>
      <c r="AD458"/>
      <c r="AE458"/>
    </row>
    <row r="459" spans="2:31">
      <c r="B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X459"/>
      <c r="Y459"/>
      <c r="Z459"/>
      <c r="AA459"/>
      <c r="AB459"/>
      <c r="AC459"/>
      <c r="AD459"/>
      <c r="AE459"/>
    </row>
    <row r="460" spans="2:31">
      <c r="B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X460"/>
      <c r="Y460"/>
      <c r="Z460"/>
      <c r="AA460"/>
      <c r="AB460"/>
      <c r="AC460"/>
      <c r="AD460"/>
      <c r="AE460"/>
    </row>
    <row r="461" spans="2:31">
      <c r="B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X461"/>
      <c r="Y461"/>
      <c r="Z461"/>
      <c r="AA461"/>
      <c r="AB461"/>
      <c r="AC461"/>
      <c r="AD461"/>
      <c r="AE461"/>
    </row>
    <row r="462" spans="2:31">
      <c r="B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X462"/>
      <c r="Y462"/>
      <c r="Z462"/>
      <c r="AA462"/>
      <c r="AB462"/>
      <c r="AC462"/>
      <c r="AD462"/>
      <c r="AE462"/>
    </row>
    <row r="463" spans="2:31">
      <c r="B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X463"/>
      <c r="Y463"/>
      <c r="Z463"/>
      <c r="AA463"/>
      <c r="AB463"/>
      <c r="AC463"/>
      <c r="AD463"/>
      <c r="AE463"/>
    </row>
    <row r="464" spans="2:31">
      <c r="B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X464"/>
      <c r="Y464"/>
      <c r="Z464"/>
      <c r="AA464"/>
      <c r="AB464"/>
      <c r="AC464"/>
      <c r="AD464"/>
      <c r="AE464"/>
    </row>
    <row r="465" spans="2:31">
      <c r="B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X465"/>
      <c r="Y465"/>
      <c r="Z465"/>
      <c r="AA465"/>
      <c r="AB465"/>
      <c r="AC465"/>
      <c r="AD465"/>
      <c r="AE465"/>
    </row>
    <row r="466" spans="2:31">
      <c r="B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X466"/>
      <c r="Y466"/>
      <c r="Z466"/>
      <c r="AA466"/>
      <c r="AB466"/>
      <c r="AC466"/>
      <c r="AD466"/>
      <c r="AE466"/>
    </row>
    <row r="467" spans="2:31">
      <c r="B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X467"/>
      <c r="Y467"/>
      <c r="Z467"/>
      <c r="AA467"/>
      <c r="AB467"/>
      <c r="AC467"/>
      <c r="AD467"/>
      <c r="AE467"/>
    </row>
    <row r="468" spans="2:31">
      <c r="B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X468"/>
      <c r="Y468"/>
      <c r="Z468"/>
      <c r="AA468"/>
      <c r="AB468"/>
      <c r="AC468"/>
      <c r="AD468"/>
      <c r="AE468"/>
    </row>
    <row r="469" spans="2:31">
      <c r="B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X469"/>
      <c r="Y469"/>
      <c r="Z469"/>
      <c r="AA469"/>
      <c r="AB469"/>
      <c r="AC469"/>
      <c r="AD469"/>
      <c r="AE469"/>
    </row>
    <row r="470" spans="2:31">
      <c r="B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X470"/>
      <c r="Y470"/>
      <c r="Z470"/>
      <c r="AA470"/>
      <c r="AB470"/>
      <c r="AC470"/>
      <c r="AD470"/>
      <c r="AE470"/>
    </row>
    <row r="471" spans="2:31">
      <c r="B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X471"/>
      <c r="Y471"/>
      <c r="Z471"/>
      <c r="AA471"/>
      <c r="AB471"/>
      <c r="AC471"/>
      <c r="AD471"/>
      <c r="AE471"/>
    </row>
    <row r="472" spans="2:31">
      <c r="B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X472"/>
      <c r="Y472"/>
      <c r="Z472"/>
      <c r="AA472"/>
      <c r="AB472"/>
      <c r="AC472"/>
      <c r="AD472"/>
      <c r="AE472"/>
    </row>
    <row r="473" spans="2:31">
      <c r="B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X473"/>
      <c r="Y473"/>
      <c r="Z473"/>
      <c r="AA473"/>
      <c r="AB473"/>
      <c r="AC473"/>
      <c r="AD473"/>
      <c r="AE473"/>
    </row>
    <row r="474" spans="2:31">
      <c r="B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X474"/>
      <c r="Y474"/>
      <c r="Z474"/>
      <c r="AA474"/>
      <c r="AB474"/>
      <c r="AC474"/>
      <c r="AD474"/>
      <c r="AE474"/>
    </row>
    <row r="475" spans="2:31">
      <c r="B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X475"/>
      <c r="Y475"/>
      <c r="Z475"/>
      <c r="AA475"/>
      <c r="AB475"/>
      <c r="AC475"/>
      <c r="AD475"/>
      <c r="AE475"/>
    </row>
    <row r="476" spans="2:31">
      <c r="B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X476"/>
      <c r="Y476"/>
      <c r="Z476"/>
      <c r="AA476"/>
      <c r="AB476"/>
      <c r="AC476"/>
      <c r="AD476"/>
      <c r="AE476"/>
    </row>
    <row r="477" spans="2:31">
      <c r="B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X477"/>
      <c r="Y477"/>
      <c r="Z477"/>
      <c r="AA477"/>
      <c r="AB477"/>
      <c r="AC477"/>
      <c r="AD477"/>
      <c r="AE477"/>
    </row>
    <row r="478" spans="2:31">
      <c r="B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X478"/>
      <c r="Y478"/>
      <c r="Z478"/>
      <c r="AA478"/>
      <c r="AB478"/>
      <c r="AC478"/>
      <c r="AD478"/>
      <c r="AE478"/>
    </row>
    <row r="479" spans="2:31">
      <c r="B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X479"/>
      <c r="Y479"/>
      <c r="Z479"/>
      <c r="AA479"/>
      <c r="AB479"/>
      <c r="AC479"/>
      <c r="AD479"/>
      <c r="AE479"/>
    </row>
    <row r="480" spans="2:31">
      <c r="B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X480"/>
      <c r="Y480"/>
      <c r="Z480"/>
      <c r="AA480"/>
      <c r="AB480"/>
      <c r="AC480"/>
      <c r="AD480"/>
      <c r="AE480"/>
    </row>
    <row r="481" spans="2:31">
      <c r="B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X481"/>
      <c r="Y481"/>
      <c r="Z481"/>
      <c r="AA481"/>
      <c r="AB481"/>
      <c r="AC481"/>
      <c r="AD481"/>
      <c r="AE481"/>
    </row>
    <row r="482" spans="2:31">
      <c r="B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X482"/>
      <c r="Y482"/>
      <c r="Z482"/>
      <c r="AA482"/>
      <c r="AB482"/>
      <c r="AC482"/>
      <c r="AD482"/>
      <c r="AE482"/>
    </row>
    <row r="483" spans="2:31">
      <c r="B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X483"/>
      <c r="Y483"/>
      <c r="Z483"/>
      <c r="AA483"/>
      <c r="AB483"/>
      <c r="AC483"/>
      <c r="AD483"/>
      <c r="AE483"/>
    </row>
    <row r="484" spans="2:31">
      <c r="B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X484"/>
      <c r="Y484"/>
      <c r="Z484"/>
      <c r="AA484"/>
      <c r="AB484"/>
      <c r="AC484"/>
      <c r="AD484"/>
      <c r="AE484"/>
    </row>
    <row r="485" spans="2:31">
      <c r="B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X485"/>
      <c r="Y485"/>
      <c r="Z485"/>
      <c r="AA485"/>
      <c r="AB485"/>
      <c r="AC485"/>
      <c r="AD485"/>
      <c r="AE485"/>
    </row>
    <row r="486" spans="2:31">
      <c r="B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X486"/>
      <c r="Y486"/>
      <c r="Z486"/>
      <c r="AA486"/>
      <c r="AB486"/>
      <c r="AC486"/>
      <c r="AD486"/>
      <c r="AE486"/>
    </row>
    <row r="487" spans="2:31">
      <c r="B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X487"/>
      <c r="Y487"/>
      <c r="Z487"/>
      <c r="AA487"/>
      <c r="AB487"/>
      <c r="AC487"/>
      <c r="AD487"/>
      <c r="AE487"/>
    </row>
    <row r="488" spans="2:31">
      <c r="B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X488"/>
      <c r="Y488"/>
      <c r="Z488"/>
      <c r="AA488"/>
      <c r="AB488"/>
      <c r="AC488"/>
      <c r="AD488"/>
      <c r="AE488"/>
    </row>
    <row r="489" spans="2:31">
      <c r="B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X489"/>
      <c r="Y489"/>
      <c r="Z489"/>
      <c r="AA489"/>
      <c r="AB489"/>
      <c r="AC489"/>
      <c r="AD489"/>
      <c r="AE489"/>
    </row>
    <row r="490" spans="2:31">
      <c r="B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X490"/>
      <c r="Y490"/>
      <c r="Z490"/>
      <c r="AA490"/>
      <c r="AB490"/>
      <c r="AC490"/>
      <c r="AD490"/>
      <c r="AE490"/>
    </row>
    <row r="491" spans="2:31">
      <c r="B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X491"/>
      <c r="Y491"/>
      <c r="Z491"/>
      <c r="AA491"/>
      <c r="AB491"/>
      <c r="AC491"/>
      <c r="AD491"/>
      <c r="AE491"/>
    </row>
    <row r="492" spans="2:31">
      <c r="B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X492"/>
      <c r="Y492"/>
      <c r="Z492"/>
      <c r="AA492"/>
      <c r="AB492"/>
      <c r="AC492"/>
      <c r="AD492"/>
      <c r="AE492"/>
    </row>
    <row r="493" spans="2:31">
      <c r="B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X493"/>
      <c r="Y493"/>
      <c r="Z493"/>
      <c r="AA493"/>
      <c r="AB493"/>
      <c r="AC493"/>
      <c r="AD493"/>
      <c r="AE493"/>
    </row>
    <row r="494" spans="2:31">
      <c r="B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X494"/>
      <c r="Y494"/>
      <c r="Z494"/>
      <c r="AA494"/>
      <c r="AB494"/>
      <c r="AC494"/>
      <c r="AD494"/>
      <c r="AE494"/>
    </row>
    <row r="495" spans="2:31">
      <c r="B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X495"/>
      <c r="Y495"/>
      <c r="Z495"/>
      <c r="AA495"/>
      <c r="AB495"/>
      <c r="AC495"/>
      <c r="AD495"/>
      <c r="AE495"/>
    </row>
    <row r="496" spans="2:31">
      <c r="B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X496"/>
      <c r="Y496"/>
      <c r="Z496"/>
      <c r="AA496"/>
      <c r="AB496"/>
      <c r="AC496"/>
      <c r="AD496"/>
      <c r="AE496"/>
    </row>
    <row r="497" spans="2:31">
      <c r="B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X497"/>
      <c r="Y497"/>
      <c r="Z497"/>
      <c r="AA497"/>
      <c r="AB497"/>
      <c r="AC497"/>
      <c r="AD497"/>
      <c r="AE497"/>
    </row>
    <row r="498" spans="2:31">
      <c r="B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X498"/>
      <c r="Y498"/>
      <c r="Z498"/>
      <c r="AA498"/>
      <c r="AB498"/>
      <c r="AC498"/>
      <c r="AD498"/>
      <c r="AE498"/>
    </row>
    <row r="499" spans="2:31">
      <c r="B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X499"/>
      <c r="Y499"/>
      <c r="Z499"/>
      <c r="AA499"/>
      <c r="AB499"/>
      <c r="AC499"/>
      <c r="AD499"/>
      <c r="AE499"/>
    </row>
    <row r="500" spans="2:31">
      <c r="B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X500"/>
      <c r="Y500"/>
      <c r="Z500"/>
      <c r="AA500"/>
      <c r="AB500"/>
      <c r="AC500"/>
      <c r="AD500"/>
      <c r="AE500"/>
    </row>
    <row r="501" spans="2:31">
      <c r="B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X501"/>
      <c r="Y501"/>
      <c r="Z501"/>
      <c r="AA501"/>
      <c r="AB501"/>
      <c r="AC501"/>
      <c r="AD501"/>
      <c r="AE501"/>
    </row>
    <row r="502" spans="2:31">
      <c r="B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X502"/>
      <c r="Y502"/>
      <c r="Z502"/>
      <c r="AA502"/>
      <c r="AB502"/>
      <c r="AC502"/>
      <c r="AD502"/>
      <c r="AE502"/>
    </row>
    <row r="503" spans="2:31">
      <c r="B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X503"/>
      <c r="Y503"/>
      <c r="Z503"/>
      <c r="AA503"/>
      <c r="AB503"/>
      <c r="AC503"/>
      <c r="AD503"/>
      <c r="AE503"/>
    </row>
    <row r="504" spans="2:31">
      <c r="B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X504"/>
      <c r="Y504"/>
      <c r="Z504"/>
      <c r="AA504"/>
      <c r="AB504"/>
      <c r="AC504"/>
      <c r="AD504"/>
      <c r="AE504"/>
    </row>
    <row r="505" spans="2:31">
      <c r="B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X505"/>
      <c r="Y505"/>
      <c r="Z505"/>
      <c r="AA505"/>
      <c r="AB505"/>
      <c r="AC505"/>
      <c r="AD505"/>
      <c r="AE505"/>
    </row>
    <row r="506" spans="2:31">
      <c r="B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X506"/>
      <c r="Y506"/>
      <c r="Z506"/>
      <c r="AA506"/>
      <c r="AB506"/>
      <c r="AC506"/>
      <c r="AD506"/>
      <c r="AE506"/>
    </row>
    <row r="507" spans="2:31">
      <c r="B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X507"/>
      <c r="Y507"/>
      <c r="Z507"/>
      <c r="AA507"/>
      <c r="AB507"/>
      <c r="AC507"/>
      <c r="AD507"/>
      <c r="AE507"/>
    </row>
    <row r="508" spans="2:31">
      <c r="B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X508"/>
      <c r="Y508"/>
      <c r="Z508"/>
      <c r="AA508"/>
      <c r="AB508"/>
      <c r="AC508"/>
      <c r="AD508"/>
      <c r="AE508"/>
    </row>
    <row r="509" spans="2:31">
      <c r="B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X509"/>
      <c r="Y509"/>
      <c r="Z509"/>
      <c r="AA509"/>
      <c r="AB509"/>
      <c r="AC509"/>
      <c r="AD509"/>
      <c r="AE509"/>
    </row>
    <row r="510" spans="2:31">
      <c r="B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X510"/>
      <c r="Y510"/>
      <c r="Z510"/>
      <c r="AA510"/>
      <c r="AB510"/>
      <c r="AC510"/>
      <c r="AD510"/>
      <c r="AE510"/>
    </row>
    <row r="511" spans="2:31">
      <c r="B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X511"/>
      <c r="Y511"/>
      <c r="Z511"/>
      <c r="AA511"/>
      <c r="AB511"/>
      <c r="AC511"/>
      <c r="AD511"/>
      <c r="AE511"/>
    </row>
    <row r="512" spans="2:31">
      <c r="B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X512"/>
      <c r="Y512"/>
      <c r="Z512"/>
      <c r="AA512"/>
      <c r="AB512"/>
      <c r="AC512"/>
      <c r="AD512"/>
      <c r="AE512"/>
    </row>
    <row r="513" spans="2:31">
      <c r="B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X513"/>
      <c r="Y513"/>
      <c r="Z513"/>
      <c r="AA513"/>
      <c r="AB513"/>
      <c r="AC513"/>
      <c r="AD513"/>
      <c r="AE513"/>
    </row>
    <row r="514" spans="2:31">
      <c r="B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X514"/>
      <c r="Y514"/>
      <c r="Z514"/>
      <c r="AA514"/>
      <c r="AB514"/>
      <c r="AC514"/>
      <c r="AD514"/>
      <c r="AE514"/>
    </row>
    <row r="515" spans="2:31">
      <c r="B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X515"/>
      <c r="Y515"/>
      <c r="Z515"/>
      <c r="AA515"/>
      <c r="AB515"/>
      <c r="AC515"/>
      <c r="AD515"/>
      <c r="AE515"/>
    </row>
    <row r="516" spans="2:31">
      <c r="B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X516"/>
      <c r="Y516"/>
      <c r="Z516"/>
      <c r="AA516"/>
      <c r="AB516"/>
      <c r="AC516"/>
      <c r="AD516"/>
      <c r="AE516"/>
    </row>
    <row r="517" spans="2:31">
      <c r="B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X517"/>
      <c r="Y517"/>
      <c r="Z517"/>
      <c r="AA517"/>
      <c r="AB517"/>
      <c r="AC517"/>
      <c r="AD517"/>
      <c r="AE517"/>
    </row>
    <row r="518" spans="2:31">
      <c r="B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X518"/>
      <c r="Y518"/>
      <c r="Z518"/>
      <c r="AA518"/>
      <c r="AB518"/>
      <c r="AC518"/>
      <c r="AD518"/>
      <c r="AE518"/>
    </row>
    <row r="519" spans="2:31">
      <c r="B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X519"/>
      <c r="Y519"/>
      <c r="Z519"/>
      <c r="AA519"/>
      <c r="AB519"/>
      <c r="AC519"/>
      <c r="AD519"/>
      <c r="AE519"/>
    </row>
    <row r="520" spans="2:31">
      <c r="B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X520"/>
      <c r="Y520"/>
      <c r="Z520"/>
      <c r="AA520"/>
      <c r="AB520"/>
      <c r="AC520"/>
      <c r="AD520"/>
      <c r="AE520"/>
    </row>
    <row r="521" spans="2:31">
      <c r="B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X521"/>
      <c r="Y521"/>
      <c r="Z521"/>
      <c r="AA521"/>
      <c r="AB521"/>
      <c r="AC521"/>
      <c r="AD521"/>
      <c r="AE521"/>
    </row>
    <row r="522" spans="2:31">
      <c r="B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X522"/>
      <c r="Y522"/>
      <c r="Z522"/>
      <c r="AA522"/>
      <c r="AB522"/>
      <c r="AC522"/>
      <c r="AD522"/>
      <c r="AE522"/>
    </row>
    <row r="523" spans="2:31">
      <c r="B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X523"/>
      <c r="Y523"/>
      <c r="Z523"/>
      <c r="AA523"/>
      <c r="AB523"/>
      <c r="AC523"/>
      <c r="AD523"/>
      <c r="AE523"/>
    </row>
    <row r="524" spans="2:31">
      <c r="B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X524"/>
      <c r="Y524"/>
      <c r="Z524"/>
      <c r="AA524"/>
      <c r="AB524"/>
      <c r="AC524"/>
      <c r="AD524"/>
      <c r="AE524"/>
    </row>
    <row r="525" spans="2:31">
      <c r="B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X525"/>
      <c r="Y525"/>
      <c r="Z525"/>
      <c r="AA525"/>
      <c r="AB525"/>
      <c r="AC525"/>
      <c r="AD525"/>
      <c r="AE525"/>
    </row>
    <row r="526" spans="2:31">
      <c r="B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X526"/>
      <c r="Y526"/>
      <c r="Z526"/>
      <c r="AA526"/>
      <c r="AB526"/>
      <c r="AC526"/>
      <c r="AD526"/>
      <c r="AE526"/>
    </row>
    <row r="527" spans="2:31">
      <c r="B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X527"/>
      <c r="Y527"/>
      <c r="Z527"/>
      <c r="AA527"/>
      <c r="AB527"/>
      <c r="AC527"/>
      <c r="AD527"/>
      <c r="AE527"/>
    </row>
    <row r="528" spans="2:31">
      <c r="B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X528"/>
      <c r="Y528"/>
      <c r="Z528"/>
      <c r="AA528"/>
      <c r="AB528"/>
      <c r="AC528"/>
      <c r="AD528"/>
      <c r="AE528"/>
    </row>
    <row r="529" spans="2:31">
      <c r="B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X529"/>
      <c r="Y529"/>
      <c r="Z529"/>
      <c r="AA529"/>
      <c r="AB529"/>
      <c r="AC529"/>
      <c r="AD529"/>
      <c r="AE529"/>
    </row>
    <row r="530" spans="2:31">
      <c r="B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X530"/>
      <c r="Y530"/>
      <c r="Z530"/>
      <c r="AA530"/>
      <c r="AB530"/>
      <c r="AC530"/>
      <c r="AD530"/>
      <c r="AE530"/>
    </row>
    <row r="531" spans="2:31">
      <c r="B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X531"/>
      <c r="Y531"/>
      <c r="Z531"/>
      <c r="AA531"/>
      <c r="AB531"/>
      <c r="AC531"/>
      <c r="AD531"/>
      <c r="AE531"/>
    </row>
    <row r="532" spans="2:31">
      <c r="B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X532"/>
      <c r="Y532"/>
      <c r="Z532"/>
      <c r="AA532"/>
      <c r="AB532"/>
      <c r="AC532"/>
      <c r="AD532"/>
      <c r="AE532"/>
    </row>
    <row r="533" spans="2:31">
      <c r="B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X533"/>
      <c r="Y533"/>
      <c r="Z533"/>
      <c r="AA533"/>
      <c r="AB533"/>
      <c r="AC533"/>
      <c r="AD533"/>
      <c r="AE533"/>
    </row>
    <row r="534" spans="2:31">
      <c r="B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X534"/>
      <c r="Y534"/>
      <c r="Z534"/>
      <c r="AA534"/>
      <c r="AB534"/>
      <c r="AC534"/>
      <c r="AD534"/>
      <c r="AE534"/>
    </row>
    <row r="535" spans="2:31">
      <c r="B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X535"/>
      <c r="Y535"/>
      <c r="Z535"/>
      <c r="AA535"/>
      <c r="AB535"/>
      <c r="AC535"/>
      <c r="AD535"/>
      <c r="AE535"/>
    </row>
    <row r="536" spans="2:31">
      <c r="B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X536"/>
      <c r="Y536"/>
      <c r="Z536"/>
      <c r="AA536"/>
      <c r="AB536"/>
      <c r="AC536"/>
      <c r="AD536"/>
      <c r="AE536"/>
    </row>
    <row r="537" spans="2:31">
      <c r="B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X537"/>
      <c r="Y537"/>
      <c r="Z537"/>
      <c r="AA537"/>
      <c r="AB537"/>
      <c r="AC537"/>
      <c r="AD537"/>
      <c r="AE537"/>
    </row>
    <row r="538" spans="2:31">
      <c r="B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X538"/>
      <c r="Y538"/>
      <c r="Z538"/>
      <c r="AA538"/>
      <c r="AB538"/>
      <c r="AC538"/>
      <c r="AD538"/>
      <c r="AE538"/>
    </row>
    <row r="539" spans="2:31">
      <c r="B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X539"/>
      <c r="Y539"/>
      <c r="Z539"/>
      <c r="AA539"/>
      <c r="AB539"/>
      <c r="AC539"/>
      <c r="AD539"/>
      <c r="AE539"/>
    </row>
    <row r="540" spans="2:31">
      <c r="B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X540"/>
      <c r="Y540"/>
      <c r="Z540"/>
      <c r="AA540"/>
      <c r="AB540"/>
      <c r="AC540"/>
      <c r="AD540"/>
      <c r="AE540"/>
    </row>
    <row r="541" spans="2:31">
      <c r="B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X541"/>
      <c r="Y541"/>
      <c r="Z541"/>
      <c r="AA541"/>
      <c r="AB541"/>
      <c r="AC541"/>
      <c r="AD541"/>
      <c r="AE541"/>
    </row>
    <row r="542" spans="2:31">
      <c r="B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X542"/>
      <c r="Y542"/>
      <c r="Z542"/>
      <c r="AA542"/>
      <c r="AB542"/>
      <c r="AC542"/>
      <c r="AD542"/>
      <c r="AE542"/>
    </row>
    <row r="543" spans="2:31">
      <c r="B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X543"/>
      <c r="Y543"/>
      <c r="Z543"/>
      <c r="AA543"/>
      <c r="AB543"/>
      <c r="AC543"/>
      <c r="AD543"/>
      <c r="AE543"/>
    </row>
    <row r="544" spans="2:31">
      <c r="B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X544"/>
      <c r="Y544"/>
      <c r="Z544"/>
      <c r="AA544"/>
      <c r="AB544"/>
      <c r="AC544"/>
      <c r="AD544"/>
      <c r="AE544"/>
    </row>
    <row r="545" spans="2:31">
      <c r="B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X545"/>
      <c r="Y545"/>
      <c r="Z545"/>
      <c r="AA545"/>
      <c r="AB545"/>
      <c r="AC545"/>
      <c r="AD545"/>
      <c r="AE545"/>
    </row>
    <row r="546" spans="2:31">
      <c r="B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X546"/>
      <c r="Y546"/>
      <c r="Z546"/>
      <c r="AA546"/>
      <c r="AB546"/>
      <c r="AC546"/>
      <c r="AD546"/>
      <c r="AE546"/>
    </row>
    <row r="547" spans="2:31">
      <c r="B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X547"/>
      <c r="Y547"/>
      <c r="Z547"/>
      <c r="AA547"/>
      <c r="AB547"/>
      <c r="AC547"/>
      <c r="AD547"/>
      <c r="AE547"/>
    </row>
    <row r="548" spans="2:31">
      <c r="B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X548"/>
      <c r="Y548"/>
      <c r="Z548"/>
      <c r="AA548"/>
      <c r="AB548"/>
      <c r="AC548"/>
      <c r="AD548"/>
      <c r="AE548"/>
    </row>
    <row r="549" spans="2:31">
      <c r="B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X549"/>
      <c r="Y549"/>
      <c r="Z549"/>
      <c r="AA549"/>
      <c r="AB549"/>
      <c r="AC549"/>
      <c r="AD549"/>
      <c r="AE549"/>
    </row>
    <row r="550" spans="2:31">
      <c r="B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X550"/>
      <c r="Y550"/>
      <c r="Z550"/>
      <c r="AA550"/>
      <c r="AB550"/>
      <c r="AC550"/>
      <c r="AD550"/>
      <c r="AE550"/>
    </row>
    <row r="551" spans="2:31">
      <c r="B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X551"/>
      <c r="Y551"/>
      <c r="Z551"/>
      <c r="AA551"/>
      <c r="AB551"/>
      <c r="AC551"/>
      <c r="AD551"/>
      <c r="AE551"/>
    </row>
    <row r="552" spans="2:31">
      <c r="B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X552"/>
      <c r="Y552"/>
      <c r="Z552"/>
      <c r="AA552"/>
      <c r="AB552"/>
      <c r="AC552"/>
      <c r="AD552"/>
      <c r="AE552"/>
    </row>
    <row r="553" spans="2:31">
      <c r="B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X553"/>
      <c r="Y553"/>
      <c r="Z553"/>
      <c r="AA553"/>
      <c r="AB553"/>
      <c r="AC553"/>
      <c r="AD553"/>
      <c r="AE553"/>
    </row>
    <row r="554" spans="2:31">
      <c r="B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X554"/>
      <c r="Y554"/>
      <c r="Z554"/>
      <c r="AA554"/>
      <c r="AB554"/>
      <c r="AC554"/>
      <c r="AD554"/>
      <c r="AE554"/>
    </row>
    <row r="555" spans="2:31">
      <c r="B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X555"/>
      <c r="Y555"/>
      <c r="Z555"/>
      <c r="AA555"/>
      <c r="AB555"/>
      <c r="AC555"/>
      <c r="AD555"/>
      <c r="AE555"/>
    </row>
    <row r="556" spans="2:31">
      <c r="B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X556"/>
      <c r="Y556"/>
      <c r="Z556"/>
      <c r="AA556"/>
      <c r="AB556"/>
      <c r="AC556"/>
      <c r="AD556"/>
      <c r="AE556"/>
    </row>
    <row r="557" spans="2:31">
      <c r="B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X557"/>
      <c r="Y557"/>
      <c r="Z557"/>
      <c r="AA557"/>
      <c r="AB557"/>
      <c r="AC557"/>
      <c r="AD557"/>
      <c r="AE557"/>
    </row>
    <row r="558" spans="2:31">
      <c r="B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X558"/>
      <c r="Y558"/>
      <c r="Z558"/>
      <c r="AA558"/>
      <c r="AB558"/>
      <c r="AC558"/>
      <c r="AD558"/>
      <c r="AE558"/>
    </row>
    <row r="559" spans="2:31">
      <c r="B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X559"/>
      <c r="Y559"/>
      <c r="Z559"/>
      <c r="AA559"/>
      <c r="AB559"/>
      <c r="AC559"/>
      <c r="AD559"/>
      <c r="AE559"/>
    </row>
    <row r="560" spans="2:31">
      <c r="B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X560"/>
      <c r="Y560"/>
      <c r="Z560"/>
      <c r="AA560"/>
      <c r="AB560"/>
      <c r="AC560"/>
      <c r="AD560"/>
      <c r="AE560"/>
    </row>
    <row r="561" spans="2:31">
      <c r="B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X561"/>
      <c r="Y561"/>
      <c r="Z561"/>
      <c r="AA561"/>
      <c r="AB561"/>
      <c r="AC561"/>
      <c r="AD561"/>
      <c r="AE561"/>
    </row>
    <row r="562" spans="2:31">
      <c r="B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X562"/>
      <c r="Y562"/>
      <c r="Z562"/>
      <c r="AA562"/>
      <c r="AB562"/>
      <c r="AC562"/>
      <c r="AD562"/>
      <c r="AE562"/>
    </row>
    <row r="563" spans="2:31">
      <c r="B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X563"/>
      <c r="Y563"/>
      <c r="Z563"/>
      <c r="AA563"/>
      <c r="AB563"/>
      <c r="AC563"/>
      <c r="AD563"/>
      <c r="AE563"/>
    </row>
    <row r="564" spans="2:31">
      <c r="B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X564"/>
      <c r="Y564"/>
      <c r="Z564"/>
      <c r="AA564"/>
      <c r="AB564"/>
      <c r="AC564"/>
      <c r="AD564"/>
      <c r="AE564"/>
    </row>
    <row r="565" spans="2:31">
      <c r="B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X565"/>
      <c r="Y565"/>
      <c r="Z565"/>
      <c r="AA565"/>
      <c r="AB565"/>
      <c r="AC565"/>
      <c r="AD565"/>
      <c r="AE565"/>
    </row>
    <row r="566" spans="2:31">
      <c r="B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X566"/>
      <c r="Y566"/>
      <c r="Z566"/>
      <c r="AA566"/>
      <c r="AB566"/>
      <c r="AC566"/>
      <c r="AD566"/>
      <c r="AE566"/>
    </row>
    <row r="567" spans="2:31">
      <c r="B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X567"/>
      <c r="Y567"/>
      <c r="Z567"/>
      <c r="AA567"/>
      <c r="AB567"/>
      <c r="AC567"/>
      <c r="AD567"/>
      <c r="AE567"/>
    </row>
    <row r="568" spans="2:31">
      <c r="B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X568"/>
      <c r="Y568"/>
      <c r="Z568"/>
      <c r="AA568"/>
      <c r="AB568"/>
      <c r="AC568"/>
      <c r="AD568"/>
      <c r="AE568"/>
    </row>
    <row r="569" spans="2:31">
      <c r="B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X569"/>
      <c r="Y569"/>
      <c r="Z569"/>
      <c r="AA569"/>
      <c r="AB569"/>
      <c r="AC569"/>
      <c r="AD569"/>
      <c r="AE569"/>
    </row>
    <row r="570" spans="2:31">
      <c r="B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X570"/>
      <c r="Y570"/>
      <c r="Z570"/>
      <c r="AA570"/>
      <c r="AB570"/>
      <c r="AC570"/>
      <c r="AD570"/>
      <c r="AE570"/>
    </row>
    <row r="571" spans="2:31">
      <c r="B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X571"/>
      <c r="Y571"/>
      <c r="Z571"/>
      <c r="AA571"/>
      <c r="AB571"/>
      <c r="AC571"/>
      <c r="AD571"/>
      <c r="AE571"/>
    </row>
    <row r="572" spans="2:31">
      <c r="B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X572"/>
      <c r="Y572"/>
      <c r="Z572"/>
      <c r="AA572"/>
      <c r="AB572"/>
      <c r="AC572"/>
      <c r="AD572"/>
      <c r="AE572"/>
    </row>
    <row r="573" spans="2:31">
      <c r="B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X573"/>
      <c r="Y573"/>
      <c r="Z573"/>
      <c r="AA573"/>
      <c r="AB573"/>
      <c r="AC573"/>
      <c r="AD573"/>
      <c r="AE573"/>
    </row>
    <row r="574" spans="2:31">
      <c r="B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X574"/>
      <c r="Y574"/>
      <c r="Z574"/>
      <c r="AA574"/>
      <c r="AB574"/>
      <c r="AC574"/>
      <c r="AD574"/>
      <c r="AE574"/>
    </row>
    <row r="575" spans="2:31">
      <c r="B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X575"/>
      <c r="Y575"/>
      <c r="Z575"/>
      <c r="AA575"/>
      <c r="AB575"/>
      <c r="AC575"/>
      <c r="AD575"/>
      <c r="AE575"/>
    </row>
    <row r="576" spans="2:31">
      <c r="B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X576"/>
      <c r="Y576"/>
      <c r="Z576"/>
      <c r="AA576"/>
      <c r="AB576"/>
      <c r="AC576"/>
      <c r="AD576"/>
      <c r="AE576"/>
    </row>
    <row r="577" spans="2:31">
      <c r="B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X577"/>
      <c r="Y577"/>
      <c r="Z577"/>
      <c r="AA577"/>
      <c r="AB577"/>
      <c r="AC577"/>
      <c r="AD577"/>
      <c r="AE577"/>
    </row>
    <row r="578" spans="2:31">
      <c r="B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X578"/>
      <c r="Y578"/>
      <c r="Z578"/>
      <c r="AA578"/>
      <c r="AB578"/>
      <c r="AC578"/>
      <c r="AD578"/>
      <c r="AE578"/>
    </row>
    <row r="579" spans="2:31">
      <c r="B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X579"/>
      <c r="Y579"/>
      <c r="Z579"/>
      <c r="AA579"/>
      <c r="AB579"/>
      <c r="AC579"/>
      <c r="AD579"/>
      <c r="AE579"/>
    </row>
    <row r="580" spans="2:31">
      <c r="B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X580"/>
      <c r="Y580"/>
      <c r="Z580"/>
      <c r="AA580"/>
      <c r="AB580"/>
      <c r="AC580"/>
      <c r="AD580"/>
      <c r="AE580"/>
    </row>
    <row r="581" spans="2:31">
      <c r="B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X581"/>
      <c r="Y581"/>
      <c r="Z581"/>
      <c r="AA581"/>
      <c r="AB581"/>
      <c r="AC581"/>
      <c r="AD581"/>
      <c r="AE581"/>
    </row>
    <row r="582" spans="2:31">
      <c r="B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X582"/>
      <c r="Y582"/>
      <c r="Z582"/>
      <c r="AA582"/>
      <c r="AB582"/>
      <c r="AC582"/>
      <c r="AD582"/>
      <c r="AE582"/>
    </row>
    <row r="583" spans="2:31">
      <c r="B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X583"/>
      <c r="Y583"/>
      <c r="Z583"/>
      <c r="AA583"/>
      <c r="AB583"/>
      <c r="AC583"/>
      <c r="AD583"/>
      <c r="AE583"/>
    </row>
    <row r="584" spans="2:31">
      <c r="B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X584"/>
      <c r="Y584"/>
      <c r="Z584"/>
      <c r="AA584"/>
      <c r="AB584"/>
      <c r="AC584"/>
      <c r="AD584"/>
      <c r="AE584"/>
    </row>
    <row r="585" spans="2:31">
      <c r="B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X585"/>
      <c r="Y585"/>
      <c r="Z585"/>
      <c r="AA585"/>
      <c r="AB585"/>
      <c r="AC585"/>
      <c r="AD585"/>
      <c r="AE585"/>
    </row>
    <row r="586" spans="2:31">
      <c r="B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X586"/>
      <c r="Y586"/>
      <c r="Z586"/>
      <c r="AA586"/>
      <c r="AB586"/>
      <c r="AC586"/>
      <c r="AD586"/>
      <c r="AE586"/>
    </row>
    <row r="587" spans="2:31">
      <c r="B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X587"/>
      <c r="Y587"/>
      <c r="Z587"/>
      <c r="AA587"/>
      <c r="AB587"/>
      <c r="AC587"/>
      <c r="AD587"/>
      <c r="AE587"/>
    </row>
    <row r="588" spans="2:31">
      <c r="B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X588"/>
      <c r="Y588"/>
      <c r="Z588"/>
      <c r="AA588"/>
      <c r="AB588"/>
      <c r="AC588"/>
      <c r="AD588"/>
      <c r="AE588"/>
    </row>
    <row r="589" spans="2:31">
      <c r="B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X589"/>
      <c r="Y589"/>
      <c r="Z589"/>
      <c r="AA589"/>
      <c r="AB589"/>
      <c r="AC589"/>
      <c r="AD589"/>
      <c r="AE589"/>
    </row>
    <row r="590" spans="2:31">
      <c r="B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X590"/>
      <c r="Y590"/>
      <c r="Z590"/>
      <c r="AA590"/>
      <c r="AB590"/>
      <c r="AC590"/>
      <c r="AD590"/>
      <c r="AE590"/>
    </row>
    <row r="591" spans="2:31">
      <c r="B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X591"/>
      <c r="Y591"/>
      <c r="Z591"/>
      <c r="AA591"/>
      <c r="AB591"/>
      <c r="AC591"/>
      <c r="AD591"/>
      <c r="AE591"/>
    </row>
    <row r="592" spans="2:31">
      <c r="B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X592"/>
      <c r="Y592"/>
      <c r="Z592"/>
      <c r="AA592"/>
      <c r="AB592"/>
      <c r="AC592"/>
      <c r="AD592"/>
      <c r="AE592"/>
    </row>
    <row r="593" spans="2:31">
      <c r="B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X593"/>
      <c r="Y593"/>
      <c r="Z593"/>
      <c r="AA593"/>
      <c r="AB593"/>
      <c r="AC593"/>
      <c r="AD593"/>
      <c r="AE593"/>
    </row>
    <row r="594" spans="2:31">
      <c r="B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X594"/>
      <c r="Y594"/>
      <c r="Z594"/>
      <c r="AA594"/>
      <c r="AB594"/>
      <c r="AC594"/>
      <c r="AD594"/>
      <c r="AE594"/>
    </row>
    <row r="595" spans="2:31">
      <c r="B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X595"/>
      <c r="Y595"/>
      <c r="Z595"/>
      <c r="AA595"/>
      <c r="AB595"/>
      <c r="AC595"/>
      <c r="AD595"/>
      <c r="AE595"/>
    </row>
    <row r="596" spans="2:31">
      <c r="B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X596"/>
      <c r="Y596"/>
      <c r="Z596"/>
      <c r="AA596"/>
      <c r="AB596"/>
      <c r="AC596"/>
      <c r="AD596"/>
      <c r="AE596"/>
    </row>
    <row r="597" spans="2:31">
      <c r="B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X597"/>
      <c r="Y597"/>
      <c r="Z597"/>
      <c r="AA597"/>
      <c r="AB597"/>
      <c r="AC597"/>
      <c r="AD597"/>
      <c r="AE597"/>
    </row>
    <row r="598" spans="2:31">
      <c r="B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X598"/>
      <c r="Y598"/>
      <c r="Z598"/>
      <c r="AA598"/>
      <c r="AB598"/>
      <c r="AC598"/>
      <c r="AD598"/>
      <c r="AE598"/>
    </row>
    <row r="599" spans="2:31">
      <c r="B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X599"/>
      <c r="Y599"/>
      <c r="Z599"/>
      <c r="AA599"/>
      <c r="AB599"/>
      <c r="AC599"/>
      <c r="AD599"/>
      <c r="AE599"/>
    </row>
    <row r="600" spans="2:31">
      <c r="B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X600"/>
      <c r="Y600"/>
      <c r="Z600"/>
      <c r="AA600"/>
      <c r="AB600"/>
      <c r="AC600"/>
      <c r="AD600"/>
      <c r="AE600"/>
    </row>
    <row r="601" spans="2:31">
      <c r="B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X601"/>
      <c r="Y601"/>
      <c r="Z601"/>
      <c r="AA601"/>
      <c r="AB601"/>
      <c r="AC601"/>
      <c r="AD601"/>
      <c r="AE601"/>
    </row>
    <row r="602" spans="2:31">
      <c r="B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X602"/>
      <c r="Y602"/>
      <c r="Z602"/>
      <c r="AA602"/>
      <c r="AB602"/>
      <c r="AC602"/>
      <c r="AD602"/>
      <c r="AE602"/>
    </row>
    <row r="603" spans="2:31">
      <c r="B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X603"/>
      <c r="Y603"/>
      <c r="Z603"/>
      <c r="AA603"/>
      <c r="AB603"/>
      <c r="AC603"/>
      <c r="AD603"/>
      <c r="AE603"/>
    </row>
    <row r="604" spans="2:31">
      <c r="B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X604"/>
      <c r="Y604"/>
      <c r="Z604"/>
      <c r="AA604"/>
      <c r="AB604"/>
      <c r="AC604"/>
      <c r="AD604"/>
      <c r="AE604"/>
    </row>
    <row r="605" spans="2:31">
      <c r="B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X605"/>
      <c r="Y605"/>
      <c r="Z605"/>
      <c r="AA605"/>
      <c r="AB605"/>
      <c r="AC605"/>
      <c r="AD605"/>
      <c r="AE605"/>
    </row>
    <row r="606" spans="2:31">
      <c r="B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X606"/>
      <c r="Y606"/>
      <c r="Z606"/>
      <c r="AA606"/>
      <c r="AB606"/>
      <c r="AC606"/>
      <c r="AD606"/>
      <c r="AE606"/>
    </row>
    <row r="607" spans="2:31">
      <c r="B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X607"/>
      <c r="Y607"/>
      <c r="Z607"/>
      <c r="AA607"/>
      <c r="AB607"/>
      <c r="AC607"/>
      <c r="AD607"/>
      <c r="AE607"/>
    </row>
    <row r="608" spans="2:31">
      <c r="B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X608"/>
      <c r="Y608"/>
      <c r="Z608"/>
      <c r="AA608"/>
      <c r="AB608"/>
      <c r="AC608"/>
      <c r="AD608"/>
      <c r="AE608"/>
    </row>
    <row r="609" spans="2:31">
      <c r="B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X609"/>
      <c r="Y609"/>
      <c r="Z609"/>
      <c r="AA609"/>
      <c r="AB609"/>
      <c r="AC609"/>
      <c r="AD609"/>
      <c r="AE609"/>
    </row>
    <row r="610" spans="2:31">
      <c r="B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X610"/>
      <c r="Y610"/>
      <c r="Z610"/>
      <c r="AA610"/>
      <c r="AB610"/>
      <c r="AC610"/>
      <c r="AD610"/>
      <c r="AE610"/>
    </row>
    <row r="611" spans="2:31">
      <c r="B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X611"/>
      <c r="Y611"/>
      <c r="Z611"/>
      <c r="AA611"/>
      <c r="AB611"/>
      <c r="AC611"/>
      <c r="AD611"/>
      <c r="AE611"/>
    </row>
    <row r="612" spans="2:31">
      <c r="B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X612"/>
      <c r="Y612"/>
      <c r="Z612"/>
      <c r="AA612"/>
      <c r="AB612"/>
      <c r="AC612"/>
      <c r="AD612"/>
      <c r="AE612"/>
    </row>
    <row r="613" spans="2:31">
      <c r="B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X613"/>
      <c r="Y613"/>
      <c r="Z613"/>
      <c r="AA613"/>
      <c r="AB613"/>
      <c r="AC613"/>
      <c r="AD613"/>
      <c r="AE613"/>
    </row>
    <row r="614" spans="2:31">
      <c r="B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X614"/>
      <c r="Y614"/>
      <c r="Z614"/>
      <c r="AA614"/>
      <c r="AB614"/>
      <c r="AC614"/>
      <c r="AD614"/>
      <c r="AE614"/>
    </row>
    <row r="615" spans="2:31">
      <c r="B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X615"/>
      <c r="Y615"/>
      <c r="Z615"/>
      <c r="AA615"/>
      <c r="AB615"/>
      <c r="AC615"/>
      <c r="AD615"/>
      <c r="AE615"/>
    </row>
    <row r="616" spans="2:31">
      <c r="B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X616"/>
      <c r="Y616"/>
      <c r="Z616"/>
      <c r="AA616"/>
      <c r="AB616"/>
      <c r="AC616"/>
      <c r="AD616"/>
      <c r="AE616"/>
    </row>
    <row r="617" spans="2:31">
      <c r="B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X617"/>
      <c r="Y617"/>
      <c r="Z617"/>
      <c r="AA617"/>
      <c r="AB617"/>
      <c r="AC617"/>
      <c r="AD617"/>
      <c r="AE617"/>
    </row>
    <row r="618" spans="2:31">
      <c r="B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X618"/>
      <c r="Y618"/>
      <c r="Z618"/>
      <c r="AA618"/>
      <c r="AB618"/>
      <c r="AC618"/>
      <c r="AD618"/>
      <c r="AE618"/>
    </row>
    <row r="619" spans="2:31">
      <c r="B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X619"/>
      <c r="Y619"/>
      <c r="Z619"/>
      <c r="AA619"/>
      <c r="AB619"/>
      <c r="AC619"/>
      <c r="AD619"/>
      <c r="AE619"/>
    </row>
    <row r="620" spans="2:31">
      <c r="B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X620"/>
      <c r="Y620"/>
      <c r="Z620"/>
      <c r="AA620"/>
      <c r="AB620"/>
      <c r="AC620"/>
      <c r="AD620"/>
      <c r="AE620"/>
    </row>
    <row r="621" spans="2:31">
      <c r="B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X621"/>
      <c r="Y621"/>
      <c r="Z621"/>
      <c r="AA621"/>
      <c r="AB621"/>
      <c r="AC621"/>
      <c r="AD621"/>
      <c r="AE621"/>
    </row>
    <row r="622" spans="2:31">
      <c r="B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X622"/>
      <c r="Y622"/>
      <c r="Z622"/>
      <c r="AA622"/>
      <c r="AB622"/>
      <c r="AC622"/>
      <c r="AD622"/>
      <c r="AE622"/>
    </row>
    <row r="623" spans="2:31">
      <c r="B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X623"/>
      <c r="Y623"/>
      <c r="Z623"/>
      <c r="AA623"/>
      <c r="AB623"/>
      <c r="AC623"/>
      <c r="AD623"/>
      <c r="AE623"/>
    </row>
    <row r="624" spans="2:31">
      <c r="B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X624"/>
      <c r="Y624"/>
      <c r="Z624"/>
      <c r="AA624"/>
      <c r="AB624"/>
      <c r="AC624"/>
      <c r="AD624"/>
      <c r="AE624"/>
    </row>
    <row r="625" spans="2:31">
      <c r="B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X625"/>
      <c r="Y625"/>
      <c r="Z625"/>
      <c r="AA625"/>
      <c r="AB625"/>
      <c r="AC625"/>
      <c r="AD625"/>
      <c r="AE625"/>
    </row>
    <row r="626" spans="2:31">
      <c r="B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X626"/>
      <c r="Y626"/>
      <c r="Z626"/>
      <c r="AA626"/>
      <c r="AB626"/>
      <c r="AC626"/>
      <c r="AD626"/>
      <c r="AE626"/>
    </row>
    <row r="627" spans="2:31">
      <c r="B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X627"/>
      <c r="Y627"/>
      <c r="Z627"/>
      <c r="AA627"/>
      <c r="AB627"/>
      <c r="AC627"/>
      <c r="AD627"/>
      <c r="AE627"/>
    </row>
    <row r="628" spans="2:31">
      <c r="B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X628"/>
      <c r="Y628"/>
      <c r="Z628"/>
      <c r="AA628"/>
      <c r="AB628"/>
      <c r="AC628"/>
      <c r="AD628"/>
      <c r="AE628"/>
    </row>
    <row r="629" spans="2:31">
      <c r="B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X629"/>
      <c r="Y629"/>
      <c r="Z629"/>
      <c r="AA629"/>
      <c r="AB629"/>
      <c r="AC629"/>
      <c r="AD629"/>
      <c r="AE629"/>
    </row>
    <row r="630" spans="2:31">
      <c r="B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X630"/>
      <c r="Y630"/>
      <c r="Z630"/>
      <c r="AA630"/>
      <c r="AB630"/>
      <c r="AC630"/>
      <c r="AD630"/>
      <c r="AE630"/>
    </row>
    <row r="631" spans="2:31">
      <c r="B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X631"/>
      <c r="Y631"/>
      <c r="Z631"/>
      <c r="AA631"/>
      <c r="AB631"/>
      <c r="AC631"/>
      <c r="AD631"/>
      <c r="AE631"/>
    </row>
    <row r="632" spans="2:31">
      <c r="B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X632"/>
      <c r="Y632"/>
      <c r="Z632"/>
      <c r="AA632"/>
      <c r="AB632"/>
      <c r="AC632"/>
      <c r="AD632"/>
      <c r="AE632"/>
    </row>
    <row r="633" spans="2:31">
      <c r="B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X633"/>
      <c r="Y633"/>
      <c r="Z633"/>
      <c r="AA633"/>
      <c r="AB633"/>
      <c r="AC633"/>
      <c r="AD633"/>
      <c r="AE633"/>
    </row>
    <row r="634" spans="2:31">
      <c r="B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X634"/>
      <c r="Y634"/>
      <c r="Z634"/>
      <c r="AA634"/>
      <c r="AB634"/>
      <c r="AC634"/>
      <c r="AD634"/>
      <c r="AE634"/>
    </row>
    <row r="635" spans="2:31">
      <c r="B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X635"/>
      <c r="Y635"/>
      <c r="Z635"/>
      <c r="AA635"/>
      <c r="AB635"/>
      <c r="AC635"/>
      <c r="AD635"/>
      <c r="AE635"/>
    </row>
    <row r="636" spans="2:31">
      <c r="B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X636"/>
      <c r="Y636"/>
      <c r="Z636"/>
      <c r="AA636"/>
      <c r="AB636"/>
      <c r="AC636"/>
      <c r="AD636"/>
      <c r="AE636"/>
    </row>
    <row r="637" spans="2:31">
      <c r="B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X637"/>
      <c r="Y637"/>
      <c r="Z637"/>
      <c r="AA637"/>
      <c r="AB637"/>
      <c r="AC637"/>
      <c r="AD637"/>
      <c r="AE637"/>
    </row>
    <row r="638" spans="2:31">
      <c r="B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X638"/>
      <c r="Y638"/>
      <c r="Z638"/>
      <c r="AA638"/>
      <c r="AB638"/>
      <c r="AC638"/>
      <c r="AD638"/>
      <c r="AE638"/>
    </row>
    <row r="639" spans="2:31">
      <c r="B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X639"/>
      <c r="Y639"/>
      <c r="Z639"/>
      <c r="AA639"/>
      <c r="AB639"/>
      <c r="AC639"/>
      <c r="AD639"/>
      <c r="AE639"/>
    </row>
    <row r="640" spans="2:31">
      <c r="B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X640"/>
      <c r="Y640"/>
      <c r="Z640"/>
      <c r="AA640"/>
      <c r="AB640"/>
      <c r="AC640"/>
      <c r="AD640"/>
      <c r="AE640"/>
    </row>
    <row r="641" spans="2:31">
      <c r="B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X641"/>
      <c r="Y641"/>
      <c r="Z641"/>
      <c r="AA641"/>
      <c r="AB641"/>
      <c r="AC641"/>
      <c r="AD641"/>
      <c r="AE641"/>
    </row>
    <row r="642" spans="2:31">
      <c r="B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X642"/>
      <c r="Y642"/>
      <c r="Z642"/>
      <c r="AA642"/>
      <c r="AB642"/>
      <c r="AC642"/>
      <c r="AD642"/>
      <c r="AE642"/>
    </row>
    <row r="643" spans="2:31">
      <c r="B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X643"/>
      <c r="Y643"/>
      <c r="Z643"/>
      <c r="AA643"/>
      <c r="AB643"/>
      <c r="AC643"/>
      <c r="AD643"/>
      <c r="AE643"/>
    </row>
    <row r="644" spans="2:31">
      <c r="B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X644"/>
      <c r="Y644"/>
      <c r="Z644"/>
      <c r="AA644"/>
      <c r="AB644"/>
      <c r="AC644"/>
      <c r="AD644"/>
      <c r="AE644"/>
    </row>
    <row r="645" spans="2:31">
      <c r="B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X645"/>
      <c r="Y645"/>
      <c r="Z645"/>
      <c r="AA645"/>
      <c r="AB645"/>
      <c r="AC645"/>
      <c r="AD645"/>
      <c r="AE645"/>
    </row>
    <row r="646" spans="2:31">
      <c r="B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X646"/>
      <c r="Y646"/>
      <c r="Z646"/>
      <c r="AA646"/>
      <c r="AB646"/>
      <c r="AC646"/>
      <c r="AD646"/>
      <c r="AE646"/>
    </row>
    <row r="647" spans="2:31">
      <c r="B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X647"/>
      <c r="Y647"/>
      <c r="Z647"/>
      <c r="AA647"/>
      <c r="AB647"/>
      <c r="AC647"/>
      <c r="AD647"/>
      <c r="AE647"/>
    </row>
    <row r="648" spans="2:31">
      <c r="B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X648"/>
      <c r="Y648"/>
      <c r="Z648"/>
      <c r="AA648"/>
      <c r="AB648"/>
      <c r="AC648"/>
      <c r="AD648"/>
      <c r="AE648"/>
    </row>
    <row r="649" spans="2:31">
      <c r="B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X649"/>
      <c r="Y649"/>
      <c r="Z649"/>
      <c r="AA649"/>
      <c r="AB649"/>
      <c r="AC649"/>
      <c r="AD649"/>
      <c r="AE649"/>
    </row>
    <row r="650" spans="2:31">
      <c r="B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X650"/>
      <c r="Y650"/>
      <c r="Z650"/>
      <c r="AA650"/>
      <c r="AB650"/>
      <c r="AC650"/>
      <c r="AD650"/>
      <c r="AE650"/>
    </row>
    <row r="651" spans="2:31">
      <c r="B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X651"/>
      <c r="Y651"/>
      <c r="Z651"/>
      <c r="AA651"/>
      <c r="AB651"/>
      <c r="AC651"/>
      <c r="AD651"/>
      <c r="AE651"/>
    </row>
    <row r="652" spans="2:31">
      <c r="B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X652"/>
      <c r="Y652"/>
      <c r="Z652"/>
      <c r="AA652"/>
      <c r="AB652"/>
      <c r="AC652"/>
      <c r="AD652"/>
      <c r="AE652"/>
    </row>
    <row r="653" spans="2:31">
      <c r="B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X653"/>
      <c r="Y653"/>
      <c r="Z653"/>
      <c r="AA653"/>
      <c r="AB653"/>
      <c r="AC653"/>
      <c r="AD653"/>
      <c r="AE653"/>
    </row>
    <row r="654" spans="2:31">
      <c r="B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X654"/>
      <c r="Y654"/>
      <c r="Z654"/>
      <c r="AA654"/>
      <c r="AB654"/>
      <c r="AC654"/>
      <c r="AD654"/>
      <c r="AE654"/>
    </row>
    <row r="655" spans="2:31">
      <c r="B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X655"/>
      <c r="Y655"/>
      <c r="Z655"/>
      <c r="AA655"/>
      <c r="AB655"/>
      <c r="AC655"/>
      <c r="AD655"/>
      <c r="AE655"/>
    </row>
    <row r="656" spans="2:31">
      <c r="B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X656"/>
      <c r="Y656"/>
      <c r="Z656"/>
      <c r="AA656"/>
      <c r="AB656"/>
      <c r="AC656"/>
      <c r="AD656"/>
      <c r="AE656"/>
    </row>
    <row r="657" spans="2:31">
      <c r="B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X657"/>
      <c r="Y657"/>
      <c r="Z657"/>
      <c r="AA657"/>
      <c r="AB657"/>
      <c r="AC657"/>
      <c r="AD657"/>
      <c r="AE657"/>
    </row>
    <row r="658" spans="2:31">
      <c r="B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X658"/>
      <c r="Y658"/>
      <c r="Z658"/>
      <c r="AA658"/>
      <c r="AB658"/>
      <c r="AC658"/>
      <c r="AD658"/>
      <c r="AE658"/>
    </row>
    <row r="659" spans="2:31">
      <c r="B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X659"/>
      <c r="Y659"/>
      <c r="Z659"/>
      <c r="AA659"/>
      <c r="AB659"/>
      <c r="AC659"/>
      <c r="AD659"/>
      <c r="AE659"/>
    </row>
    <row r="660" spans="2:31">
      <c r="B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X660"/>
      <c r="Y660"/>
      <c r="Z660"/>
      <c r="AA660"/>
      <c r="AB660"/>
      <c r="AC660"/>
      <c r="AD660"/>
      <c r="AE660"/>
    </row>
    <row r="661" spans="2:31">
      <c r="B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X661"/>
      <c r="Y661"/>
      <c r="Z661"/>
      <c r="AA661"/>
      <c r="AB661"/>
      <c r="AC661"/>
      <c r="AD661"/>
      <c r="AE661"/>
    </row>
    <row r="662" spans="2:31">
      <c r="B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X662"/>
      <c r="Y662"/>
      <c r="Z662"/>
      <c r="AA662"/>
      <c r="AB662"/>
      <c r="AC662"/>
      <c r="AD662"/>
      <c r="AE662"/>
    </row>
    <row r="663" spans="2:31">
      <c r="B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X663"/>
      <c r="Y663"/>
      <c r="Z663"/>
      <c r="AA663"/>
      <c r="AB663"/>
      <c r="AC663"/>
      <c r="AD663"/>
      <c r="AE663"/>
    </row>
    <row r="664" spans="2:31">
      <c r="B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X664"/>
      <c r="Y664"/>
      <c r="Z664"/>
      <c r="AA664"/>
      <c r="AB664"/>
      <c r="AC664"/>
      <c r="AD664"/>
      <c r="AE664"/>
    </row>
    <row r="665" spans="2:31">
      <c r="B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X665"/>
      <c r="Y665"/>
      <c r="Z665"/>
      <c r="AA665"/>
      <c r="AB665"/>
      <c r="AC665"/>
      <c r="AD665"/>
      <c r="AE665"/>
    </row>
    <row r="666" spans="2:31">
      <c r="B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X666"/>
      <c r="Y666"/>
      <c r="Z666"/>
      <c r="AA666"/>
      <c r="AB666"/>
      <c r="AC666"/>
      <c r="AD666"/>
      <c r="AE666"/>
    </row>
    <row r="667" spans="2:31">
      <c r="B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X667"/>
      <c r="Y667"/>
      <c r="Z667"/>
      <c r="AA667"/>
      <c r="AB667"/>
      <c r="AC667"/>
      <c r="AD667"/>
      <c r="AE667"/>
    </row>
    <row r="668" spans="2:31">
      <c r="B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X668"/>
      <c r="Y668"/>
      <c r="Z668"/>
      <c r="AA668"/>
      <c r="AB668"/>
      <c r="AC668"/>
      <c r="AD668"/>
      <c r="AE668"/>
    </row>
    <row r="669" spans="2:31">
      <c r="B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X669"/>
      <c r="Y669"/>
      <c r="Z669"/>
      <c r="AA669"/>
      <c r="AB669"/>
      <c r="AC669"/>
      <c r="AD669"/>
      <c r="AE669"/>
    </row>
    <row r="670" spans="2:31">
      <c r="B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X670"/>
      <c r="Y670"/>
      <c r="Z670"/>
      <c r="AA670"/>
      <c r="AB670"/>
      <c r="AC670"/>
      <c r="AD670"/>
      <c r="AE670"/>
    </row>
    <row r="671" spans="2:31">
      <c r="B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X671"/>
      <c r="Y671"/>
      <c r="Z671"/>
      <c r="AA671"/>
      <c r="AB671"/>
      <c r="AC671"/>
      <c r="AD671"/>
      <c r="AE671"/>
    </row>
    <row r="672" spans="2:31">
      <c r="B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X672"/>
      <c r="Y672"/>
      <c r="Z672"/>
      <c r="AA672"/>
      <c r="AB672"/>
      <c r="AC672"/>
      <c r="AD672"/>
      <c r="AE672"/>
    </row>
    <row r="673" spans="2:31">
      <c r="B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X673"/>
      <c r="Y673"/>
      <c r="Z673"/>
      <c r="AA673"/>
      <c r="AB673"/>
      <c r="AC673"/>
      <c r="AD673"/>
      <c r="AE673"/>
    </row>
    <row r="674" spans="2:31">
      <c r="B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X674"/>
      <c r="Y674"/>
      <c r="Z674"/>
      <c r="AA674"/>
      <c r="AB674"/>
      <c r="AC674"/>
      <c r="AD674"/>
      <c r="AE674"/>
    </row>
    <row r="675" spans="2:31">
      <c r="B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X675"/>
      <c r="Y675"/>
      <c r="Z675"/>
      <c r="AA675"/>
      <c r="AB675"/>
      <c r="AC675"/>
      <c r="AD675"/>
      <c r="AE675"/>
    </row>
    <row r="676" spans="2:31">
      <c r="B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X676"/>
      <c r="Y676"/>
      <c r="Z676"/>
      <c r="AA676"/>
      <c r="AB676"/>
      <c r="AC676"/>
      <c r="AD676"/>
      <c r="AE676"/>
    </row>
    <row r="677" spans="2:31">
      <c r="B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X677"/>
      <c r="Y677"/>
      <c r="Z677"/>
      <c r="AA677"/>
      <c r="AB677"/>
      <c r="AC677"/>
      <c r="AD677"/>
      <c r="AE677"/>
    </row>
    <row r="678" spans="2:31">
      <c r="B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X678"/>
      <c r="Y678"/>
      <c r="Z678"/>
      <c r="AA678"/>
      <c r="AB678"/>
      <c r="AC678"/>
      <c r="AD678"/>
      <c r="AE678"/>
    </row>
    <row r="679" spans="2:31">
      <c r="B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X679"/>
      <c r="Y679"/>
      <c r="Z679"/>
      <c r="AA679"/>
      <c r="AB679"/>
      <c r="AC679"/>
      <c r="AD679"/>
      <c r="AE679"/>
    </row>
    <row r="680" spans="2:31">
      <c r="B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X680"/>
      <c r="Y680"/>
      <c r="Z680"/>
      <c r="AA680"/>
      <c r="AB680"/>
      <c r="AC680"/>
      <c r="AD680"/>
      <c r="AE680"/>
    </row>
    <row r="681" spans="2:31">
      <c r="B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X681"/>
      <c r="Y681"/>
      <c r="Z681"/>
      <c r="AA681"/>
      <c r="AB681"/>
      <c r="AC681"/>
      <c r="AD681"/>
      <c r="AE681"/>
    </row>
    <row r="682" spans="2:31">
      <c r="B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X682"/>
      <c r="Y682"/>
      <c r="Z682"/>
      <c r="AA682"/>
      <c r="AB682"/>
      <c r="AC682"/>
      <c r="AD682"/>
      <c r="AE682"/>
    </row>
    <row r="683" spans="2:31">
      <c r="B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X683"/>
      <c r="Y683"/>
      <c r="Z683"/>
      <c r="AA683"/>
      <c r="AB683"/>
      <c r="AC683"/>
      <c r="AD683"/>
      <c r="AE683"/>
    </row>
    <row r="684" spans="2:31">
      <c r="B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X684"/>
      <c r="Y684"/>
      <c r="Z684"/>
      <c r="AA684"/>
      <c r="AB684"/>
      <c r="AC684"/>
      <c r="AD684"/>
      <c r="AE684"/>
    </row>
    <row r="685" spans="2:31">
      <c r="B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X685"/>
      <c r="Y685"/>
      <c r="Z685"/>
      <c r="AA685"/>
      <c r="AB685"/>
      <c r="AC685"/>
      <c r="AD685"/>
      <c r="AE685"/>
    </row>
    <row r="686" spans="2:31">
      <c r="B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X686"/>
      <c r="Y686"/>
      <c r="Z686"/>
      <c r="AA686"/>
      <c r="AB686"/>
      <c r="AC686"/>
      <c r="AD686"/>
      <c r="AE686"/>
    </row>
    <row r="687" spans="2:31">
      <c r="B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X687"/>
      <c r="Y687"/>
      <c r="Z687"/>
      <c r="AA687"/>
      <c r="AB687"/>
      <c r="AC687"/>
      <c r="AD687"/>
      <c r="AE687"/>
    </row>
    <row r="688" spans="2:31">
      <c r="B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X688"/>
      <c r="Y688"/>
      <c r="Z688"/>
      <c r="AA688"/>
      <c r="AB688"/>
      <c r="AC688"/>
      <c r="AD688"/>
      <c r="AE688"/>
    </row>
    <row r="689" spans="2:31">
      <c r="B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X689"/>
      <c r="Y689"/>
      <c r="Z689"/>
      <c r="AA689"/>
      <c r="AB689"/>
      <c r="AC689"/>
      <c r="AD689"/>
      <c r="AE689"/>
    </row>
    <row r="690" spans="2:31">
      <c r="B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X690"/>
      <c r="Y690"/>
      <c r="Z690"/>
      <c r="AA690"/>
      <c r="AB690"/>
      <c r="AC690"/>
      <c r="AD690"/>
      <c r="AE690"/>
    </row>
    <row r="691" spans="2:31">
      <c r="B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X691"/>
      <c r="Y691"/>
      <c r="Z691"/>
      <c r="AA691"/>
      <c r="AB691"/>
      <c r="AC691"/>
      <c r="AD691"/>
      <c r="AE691"/>
    </row>
    <row r="692" spans="2:31">
      <c r="B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X692"/>
      <c r="Y692"/>
      <c r="Z692"/>
      <c r="AA692"/>
      <c r="AB692"/>
      <c r="AC692"/>
      <c r="AD692"/>
      <c r="AE692"/>
    </row>
    <row r="693" spans="2:31">
      <c r="B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X693"/>
      <c r="Y693"/>
      <c r="Z693"/>
      <c r="AA693"/>
      <c r="AB693"/>
      <c r="AC693"/>
      <c r="AD693"/>
      <c r="AE693"/>
    </row>
    <row r="694" spans="2:31">
      <c r="B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X694"/>
      <c r="Y694"/>
      <c r="Z694"/>
      <c r="AA694"/>
      <c r="AB694"/>
      <c r="AC694"/>
      <c r="AD694"/>
      <c r="AE694"/>
    </row>
    <row r="695" spans="2:31">
      <c r="B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X695"/>
      <c r="Y695"/>
      <c r="Z695"/>
      <c r="AA695"/>
      <c r="AB695"/>
      <c r="AC695"/>
      <c r="AD695"/>
      <c r="AE695"/>
    </row>
    <row r="696" spans="2:31">
      <c r="B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X696"/>
      <c r="Y696"/>
      <c r="Z696"/>
      <c r="AA696"/>
      <c r="AB696"/>
      <c r="AC696"/>
      <c r="AD696"/>
      <c r="AE696"/>
    </row>
    <row r="697" spans="2:31">
      <c r="B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X697"/>
      <c r="Y697"/>
      <c r="Z697"/>
      <c r="AA697"/>
      <c r="AB697"/>
      <c r="AC697"/>
      <c r="AD697"/>
      <c r="AE697"/>
    </row>
    <row r="698" spans="2:31">
      <c r="B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X698"/>
      <c r="Y698"/>
      <c r="Z698"/>
      <c r="AA698"/>
      <c r="AB698"/>
      <c r="AC698"/>
      <c r="AD698"/>
      <c r="AE698"/>
    </row>
    <row r="699" spans="2:31">
      <c r="B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X699"/>
      <c r="Y699"/>
      <c r="Z699"/>
      <c r="AA699"/>
      <c r="AB699"/>
      <c r="AC699"/>
      <c r="AD699"/>
      <c r="AE699"/>
    </row>
    <row r="700" spans="2:31">
      <c r="B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X700"/>
      <c r="Y700"/>
      <c r="Z700"/>
      <c r="AA700"/>
      <c r="AB700"/>
      <c r="AC700"/>
      <c r="AD700"/>
      <c r="AE700"/>
    </row>
    <row r="701" spans="2:31">
      <c r="B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X701"/>
      <c r="Y701"/>
      <c r="Z701"/>
      <c r="AA701"/>
      <c r="AB701"/>
      <c r="AC701"/>
      <c r="AD701"/>
      <c r="AE701"/>
    </row>
    <row r="702" spans="2:31">
      <c r="B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X702"/>
      <c r="Y702"/>
      <c r="Z702"/>
      <c r="AA702"/>
      <c r="AB702"/>
      <c r="AC702"/>
      <c r="AD702"/>
      <c r="AE702"/>
    </row>
    <row r="703" spans="2:31">
      <c r="B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X703"/>
      <c r="Y703"/>
      <c r="Z703"/>
      <c r="AA703"/>
      <c r="AB703"/>
      <c r="AC703"/>
      <c r="AD703"/>
      <c r="AE703"/>
    </row>
    <row r="704" spans="2:31">
      <c r="B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X704"/>
      <c r="Y704"/>
      <c r="Z704"/>
      <c r="AA704"/>
      <c r="AB704"/>
      <c r="AC704"/>
      <c r="AD704"/>
      <c r="AE704"/>
    </row>
    <row r="705" spans="2:31">
      <c r="B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X705"/>
      <c r="Y705"/>
      <c r="Z705"/>
      <c r="AA705"/>
      <c r="AB705"/>
      <c r="AC705"/>
      <c r="AD705"/>
      <c r="AE705"/>
    </row>
    <row r="706" spans="2:31">
      <c r="B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X706"/>
      <c r="Y706"/>
      <c r="Z706"/>
      <c r="AA706"/>
      <c r="AB706"/>
      <c r="AC706"/>
      <c r="AD706"/>
      <c r="AE706"/>
    </row>
    <row r="707" spans="2:31">
      <c r="B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X707"/>
      <c r="Y707"/>
      <c r="Z707"/>
      <c r="AA707"/>
      <c r="AB707"/>
      <c r="AC707"/>
      <c r="AD707"/>
      <c r="AE707"/>
    </row>
    <row r="708" spans="2:31">
      <c r="B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X708"/>
      <c r="Y708"/>
      <c r="Z708"/>
      <c r="AA708"/>
      <c r="AB708"/>
      <c r="AC708"/>
      <c r="AD708"/>
      <c r="AE708"/>
    </row>
    <row r="709" spans="2:31">
      <c r="B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X709"/>
      <c r="Y709"/>
      <c r="Z709"/>
      <c r="AA709"/>
      <c r="AB709"/>
      <c r="AC709"/>
      <c r="AD709"/>
      <c r="AE709"/>
    </row>
    <row r="710" spans="2:31">
      <c r="B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X710"/>
      <c r="Y710"/>
      <c r="Z710"/>
      <c r="AA710"/>
      <c r="AB710"/>
      <c r="AC710"/>
      <c r="AD710"/>
      <c r="AE710"/>
    </row>
    <row r="711" spans="2:31">
      <c r="B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X711"/>
      <c r="Y711"/>
      <c r="Z711"/>
      <c r="AA711"/>
      <c r="AB711"/>
      <c r="AC711"/>
      <c r="AD711"/>
      <c r="AE711"/>
    </row>
    <row r="712" spans="2:31">
      <c r="B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X712"/>
      <c r="Y712"/>
      <c r="Z712"/>
      <c r="AA712"/>
      <c r="AB712"/>
      <c r="AC712"/>
      <c r="AD712"/>
      <c r="AE712"/>
    </row>
    <row r="713" spans="2:31">
      <c r="B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X713"/>
      <c r="Y713"/>
      <c r="Z713"/>
      <c r="AA713"/>
      <c r="AB713"/>
      <c r="AC713"/>
      <c r="AD713"/>
      <c r="AE713"/>
    </row>
    <row r="714" spans="2:31">
      <c r="B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X714"/>
      <c r="Y714"/>
      <c r="Z714"/>
      <c r="AA714"/>
      <c r="AB714"/>
      <c r="AC714"/>
      <c r="AD714"/>
      <c r="AE714"/>
    </row>
    <row r="715" spans="2:31">
      <c r="B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X715"/>
      <c r="Y715"/>
      <c r="Z715"/>
      <c r="AA715"/>
      <c r="AB715"/>
      <c r="AC715"/>
      <c r="AD715"/>
      <c r="AE715"/>
    </row>
    <row r="716" spans="2:31">
      <c r="B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X716"/>
      <c r="Y716"/>
      <c r="Z716"/>
      <c r="AA716"/>
      <c r="AB716"/>
      <c r="AC716"/>
      <c r="AD716"/>
      <c r="AE716"/>
    </row>
    <row r="717" spans="2:31">
      <c r="B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X717"/>
      <c r="Y717"/>
      <c r="Z717"/>
      <c r="AA717"/>
      <c r="AB717"/>
      <c r="AC717"/>
      <c r="AD717"/>
      <c r="AE717"/>
    </row>
    <row r="718" spans="2:31">
      <c r="B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X718"/>
      <c r="Y718"/>
      <c r="Z718"/>
      <c r="AA718"/>
      <c r="AB718"/>
      <c r="AC718"/>
      <c r="AD718"/>
      <c r="AE718"/>
    </row>
    <row r="719" spans="2:31">
      <c r="B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X719"/>
      <c r="Y719"/>
      <c r="Z719"/>
      <c r="AA719"/>
      <c r="AB719"/>
      <c r="AC719"/>
      <c r="AD719"/>
      <c r="AE719"/>
    </row>
    <row r="720" spans="2:31">
      <c r="B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X720"/>
      <c r="Y720"/>
      <c r="Z720"/>
      <c r="AA720"/>
      <c r="AB720"/>
      <c r="AC720"/>
      <c r="AD720"/>
      <c r="AE720"/>
    </row>
    <row r="721" spans="2:31">
      <c r="B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X721"/>
      <c r="Y721"/>
      <c r="Z721"/>
      <c r="AA721"/>
      <c r="AB721"/>
      <c r="AC721"/>
      <c r="AD721"/>
      <c r="AE721"/>
    </row>
    <row r="722" spans="2:31">
      <c r="B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X722"/>
      <c r="Y722"/>
      <c r="Z722"/>
      <c r="AA722"/>
      <c r="AB722"/>
      <c r="AC722"/>
      <c r="AD722"/>
      <c r="AE722"/>
    </row>
    <row r="723" spans="2:31">
      <c r="B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X723"/>
      <c r="Y723"/>
      <c r="Z723"/>
      <c r="AA723"/>
      <c r="AB723"/>
      <c r="AC723"/>
      <c r="AD723"/>
      <c r="AE723"/>
    </row>
    <row r="724" spans="2:31">
      <c r="B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X724"/>
      <c r="Y724"/>
      <c r="Z724"/>
      <c r="AA724"/>
      <c r="AB724"/>
      <c r="AC724"/>
      <c r="AD724"/>
      <c r="AE724"/>
    </row>
    <row r="725" spans="2:31">
      <c r="B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X725"/>
      <c r="Y725"/>
      <c r="Z725"/>
      <c r="AA725"/>
      <c r="AB725"/>
      <c r="AC725"/>
      <c r="AD725"/>
      <c r="AE725"/>
    </row>
    <row r="726" spans="2:31">
      <c r="B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X726"/>
      <c r="Y726"/>
      <c r="Z726"/>
      <c r="AA726"/>
      <c r="AB726"/>
      <c r="AC726"/>
      <c r="AD726"/>
      <c r="AE726"/>
    </row>
    <row r="727" spans="2:31">
      <c r="B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X727"/>
      <c r="Y727"/>
      <c r="Z727"/>
      <c r="AA727"/>
      <c r="AB727"/>
      <c r="AC727"/>
      <c r="AD727"/>
      <c r="AE727"/>
    </row>
    <row r="728" spans="2:31">
      <c r="B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X728"/>
      <c r="Y728"/>
      <c r="Z728"/>
      <c r="AA728"/>
      <c r="AB728"/>
      <c r="AC728"/>
      <c r="AD728"/>
      <c r="AE728"/>
    </row>
    <row r="729" spans="2:31">
      <c r="B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X729"/>
      <c r="Y729"/>
      <c r="Z729"/>
      <c r="AA729"/>
      <c r="AB729"/>
      <c r="AC729"/>
      <c r="AD729"/>
      <c r="AE729"/>
    </row>
    <row r="730" spans="2:31">
      <c r="B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X730"/>
      <c r="Y730"/>
      <c r="Z730"/>
      <c r="AA730"/>
      <c r="AB730"/>
      <c r="AC730"/>
      <c r="AD730"/>
      <c r="AE730"/>
    </row>
    <row r="731" spans="2:31">
      <c r="B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X731"/>
      <c r="Y731"/>
      <c r="Z731"/>
      <c r="AA731"/>
      <c r="AB731"/>
      <c r="AC731"/>
      <c r="AD731"/>
      <c r="AE731"/>
    </row>
    <row r="732" spans="2:31">
      <c r="B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X732"/>
      <c r="Y732"/>
      <c r="Z732"/>
      <c r="AA732"/>
      <c r="AB732"/>
      <c r="AC732"/>
      <c r="AD732"/>
      <c r="AE732"/>
    </row>
    <row r="733" spans="2:31">
      <c r="B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X733"/>
      <c r="Y733"/>
      <c r="Z733"/>
      <c r="AA733"/>
      <c r="AB733"/>
      <c r="AC733"/>
      <c r="AD733"/>
      <c r="AE733"/>
    </row>
    <row r="734" spans="2:31">
      <c r="B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X734"/>
      <c r="Y734"/>
      <c r="Z734"/>
      <c r="AA734"/>
      <c r="AB734"/>
      <c r="AC734"/>
      <c r="AD734"/>
      <c r="AE734"/>
    </row>
    <row r="735" spans="2:31">
      <c r="B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X735"/>
      <c r="Y735"/>
      <c r="Z735"/>
      <c r="AA735"/>
      <c r="AB735"/>
      <c r="AC735"/>
      <c r="AD735"/>
      <c r="AE735"/>
    </row>
    <row r="736" spans="2:31">
      <c r="B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X736"/>
      <c r="Y736"/>
      <c r="Z736"/>
      <c r="AA736"/>
      <c r="AB736"/>
      <c r="AC736"/>
      <c r="AD736"/>
      <c r="AE736"/>
    </row>
    <row r="737" spans="2:31">
      <c r="B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X737"/>
      <c r="Y737"/>
      <c r="Z737"/>
      <c r="AA737"/>
      <c r="AB737"/>
      <c r="AC737"/>
      <c r="AD737"/>
      <c r="AE737"/>
    </row>
    <row r="738" spans="2:31">
      <c r="B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X738"/>
      <c r="Y738"/>
      <c r="Z738"/>
      <c r="AA738"/>
      <c r="AB738"/>
      <c r="AC738"/>
      <c r="AD738"/>
      <c r="AE738"/>
    </row>
    <row r="739" spans="2:31">
      <c r="B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X739"/>
      <c r="Y739"/>
      <c r="Z739"/>
      <c r="AA739"/>
      <c r="AB739"/>
      <c r="AC739"/>
      <c r="AD739"/>
      <c r="AE739"/>
    </row>
    <row r="740" spans="2:31">
      <c r="B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X740"/>
      <c r="Y740"/>
      <c r="Z740"/>
      <c r="AA740"/>
      <c r="AB740"/>
      <c r="AC740"/>
      <c r="AD740"/>
      <c r="AE740"/>
    </row>
    <row r="741" spans="2:31">
      <c r="B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X741"/>
      <c r="Y741"/>
      <c r="Z741"/>
      <c r="AA741"/>
      <c r="AB741"/>
      <c r="AC741"/>
      <c r="AD741"/>
      <c r="AE741"/>
    </row>
    <row r="742" spans="2:31">
      <c r="B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X742"/>
      <c r="Y742"/>
      <c r="Z742"/>
      <c r="AA742"/>
      <c r="AB742"/>
      <c r="AC742"/>
      <c r="AD742"/>
      <c r="AE742"/>
    </row>
    <row r="743" spans="2:31">
      <c r="B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X743"/>
      <c r="Y743"/>
      <c r="Z743"/>
      <c r="AA743"/>
      <c r="AB743"/>
      <c r="AC743"/>
      <c r="AD743"/>
      <c r="AE743"/>
    </row>
    <row r="744" spans="2:31">
      <c r="B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X744"/>
      <c r="Y744"/>
      <c r="Z744"/>
      <c r="AA744"/>
      <c r="AB744"/>
      <c r="AC744"/>
      <c r="AD744"/>
      <c r="AE744"/>
    </row>
    <row r="745" spans="2:31">
      <c r="B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X745"/>
      <c r="Y745"/>
      <c r="Z745"/>
      <c r="AA745"/>
      <c r="AB745"/>
      <c r="AC745"/>
      <c r="AD745"/>
      <c r="AE745"/>
    </row>
    <row r="746" spans="2:31">
      <c r="B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X746"/>
      <c r="Y746"/>
      <c r="Z746"/>
      <c r="AA746"/>
      <c r="AB746"/>
      <c r="AC746"/>
      <c r="AD746"/>
      <c r="AE746"/>
    </row>
    <row r="747" spans="2:31">
      <c r="B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X747"/>
      <c r="Y747"/>
      <c r="Z747"/>
      <c r="AA747"/>
      <c r="AB747"/>
      <c r="AC747"/>
      <c r="AD747"/>
      <c r="AE747"/>
    </row>
    <row r="748" spans="2:31">
      <c r="B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X748"/>
      <c r="Y748"/>
      <c r="Z748"/>
      <c r="AA748"/>
      <c r="AB748"/>
      <c r="AC748"/>
      <c r="AD748"/>
      <c r="AE748"/>
    </row>
    <row r="749" spans="2:31">
      <c r="B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X749"/>
      <c r="Y749"/>
      <c r="Z749"/>
      <c r="AA749"/>
      <c r="AB749"/>
      <c r="AC749"/>
      <c r="AD749"/>
      <c r="AE749"/>
    </row>
    <row r="750" spans="2:31">
      <c r="B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X750"/>
      <c r="Y750"/>
      <c r="Z750"/>
      <c r="AA750"/>
      <c r="AB750"/>
      <c r="AC750"/>
      <c r="AD750"/>
      <c r="AE750"/>
    </row>
    <row r="751" spans="2:31">
      <c r="B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X751"/>
      <c r="Y751"/>
      <c r="Z751"/>
      <c r="AA751"/>
      <c r="AB751"/>
      <c r="AC751"/>
      <c r="AD751"/>
      <c r="AE751"/>
    </row>
    <row r="752" spans="2:31">
      <c r="B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X752"/>
      <c r="Y752"/>
      <c r="Z752"/>
      <c r="AA752"/>
      <c r="AB752"/>
      <c r="AC752"/>
      <c r="AD752"/>
      <c r="AE752"/>
    </row>
    <row r="753" spans="2:31">
      <c r="B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X753"/>
      <c r="Y753"/>
      <c r="Z753"/>
      <c r="AA753"/>
      <c r="AB753"/>
      <c r="AC753"/>
      <c r="AD753"/>
      <c r="AE753"/>
    </row>
    <row r="754" spans="2:31">
      <c r="B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X754"/>
      <c r="Y754"/>
      <c r="Z754"/>
      <c r="AA754"/>
      <c r="AB754"/>
      <c r="AC754"/>
      <c r="AD754"/>
      <c r="AE754"/>
    </row>
    <row r="755" spans="2:31">
      <c r="B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X755"/>
      <c r="Y755"/>
      <c r="Z755"/>
      <c r="AA755"/>
      <c r="AB755"/>
      <c r="AC755"/>
      <c r="AD755"/>
      <c r="AE755"/>
    </row>
    <row r="756" spans="2:31">
      <c r="B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X756"/>
      <c r="Y756"/>
      <c r="Z756"/>
      <c r="AA756"/>
      <c r="AB756"/>
      <c r="AC756"/>
      <c r="AD756"/>
      <c r="AE756"/>
    </row>
    <row r="757" spans="2:31">
      <c r="B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X757"/>
      <c r="Y757"/>
      <c r="Z757"/>
      <c r="AA757"/>
      <c r="AB757"/>
      <c r="AC757"/>
      <c r="AD757"/>
      <c r="AE757"/>
    </row>
    <row r="758" spans="2:31">
      <c r="B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X758"/>
      <c r="Y758"/>
      <c r="Z758"/>
      <c r="AA758"/>
      <c r="AB758"/>
      <c r="AC758"/>
      <c r="AD758"/>
      <c r="AE758"/>
    </row>
    <row r="759" spans="2:31">
      <c r="B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X759"/>
      <c r="Y759"/>
      <c r="Z759"/>
      <c r="AA759"/>
      <c r="AB759"/>
      <c r="AC759"/>
      <c r="AD759"/>
      <c r="AE759"/>
    </row>
    <row r="760" spans="2:31">
      <c r="B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X760"/>
      <c r="Y760"/>
      <c r="Z760"/>
      <c r="AA760"/>
      <c r="AB760"/>
      <c r="AC760"/>
      <c r="AD760"/>
      <c r="AE760"/>
    </row>
    <row r="761" spans="2:31">
      <c r="B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X761"/>
      <c r="Y761"/>
      <c r="Z761"/>
      <c r="AA761"/>
      <c r="AB761"/>
      <c r="AC761"/>
      <c r="AD761"/>
      <c r="AE761"/>
    </row>
    <row r="762" spans="2:31">
      <c r="B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X762"/>
      <c r="Y762"/>
      <c r="Z762"/>
      <c r="AA762"/>
      <c r="AB762"/>
      <c r="AC762"/>
      <c r="AD762"/>
      <c r="AE762"/>
    </row>
    <row r="763" spans="2:31">
      <c r="B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X763"/>
      <c r="Y763"/>
      <c r="Z763"/>
      <c r="AA763"/>
      <c r="AB763"/>
      <c r="AC763"/>
      <c r="AD763"/>
      <c r="AE763"/>
    </row>
    <row r="764" spans="2:31">
      <c r="B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X764"/>
      <c r="Y764"/>
      <c r="Z764"/>
      <c r="AA764"/>
      <c r="AB764"/>
      <c r="AC764"/>
      <c r="AD764"/>
      <c r="AE764"/>
    </row>
    <row r="765" spans="2:31">
      <c r="B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X765"/>
      <c r="Y765"/>
      <c r="Z765"/>
      <c r="AA765"/>
      <c r="AB765"/>
      <c r="AC765"/>
      <c r="AD765"/>
      <c r="AE765"/>
    </row>
    <row r="766" spans="2:31">
      <c r="B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X766"/>
      <c r="Y766"/>
      <c r="Z766"/>
      <c r="AA766"/>
      <c r="AB766"/>
      <c r="AC766"/>
      <c r="AD766"/>
      <c r="AE766"/>
    </row>
    <row r="767" spans="2:31">
      <c r="B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X767"/>
      <c r="Y767"/>
      <c r="Z767"/>
      <c r="AA767"/>
      <c r="AB767"/>
      <c r="AC767"/>
      <c r="AD767"/>
      <c r="AE767"/>
    </row>
    <row r="768" spans="2:31">
      <c r="B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X768"/>
      <c r="Y768"/>
      <c r="Z768"/>
      <c r="AA768"/>
      <c r="AB768"/>
      <c r="AC768"/>
      <c r="AD768"/>
      <c r="AE768"/>
    </row>
    <row r="769" spans="2:31">
      <c r="B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X769"/>
      <c r="Y769"/>
      <c r="Z769"/>
      <c r="AA769"/>
      <c r="AB769"/>
      <c r="AC769"/>
      <c r="AD769"/>
      <c r="AE769"/>
    </row>
    <row r="770" spans="2:31">
      <c r="B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X770"/>
      <c r="Y770"/>
      <c r="Z770"/>
      <c r="AA770"/>
      <c r="AB770"/>
      <c r="AC770"/>
      <c r="AD770"/>
      <c r="AE770"/>
    </row>
    <row r="771" spans="2:31">
      <c r="B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X771"/>
      <c r="Y771"/>
      <c r="Z771"/>
      <c r="AA771"/>
      <c r="AB771"/>
      <c r="AC771"/>
      <c r="AD771"/>
      <c r="AE771"/>
    </row>
    <row r="772" spans="2:31">
      <c r="B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X772"/>
      <c r="Y772"/>
      <c r="Z772"/>
      <c r="AA772"/>
      <c r="AB772"/>
      <c r="AC772"/>
      <c r="AD772"/>
      <c r="AE772"/>
    </row>
    <row r="773" spans="2:31">
      <c r="B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X773"/>
      <c r="Y773"/>
      <c r="Z773"/>
      <c r="AA773"/>
      <c r="AB773"/>
      <c r="AC773"/>
      <c r="AD773"/>
      <c r="AE773"/>
    </row>
    <row r="774" spans="2:31">
      <c r="B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X774"/>
      <c r="Y774"/>
      <c r="Z774"/>
      <c r="AA774"/>
      <c r="AB774"/>
      <c r="AC774"/>
      <c r="AD774"/>
      <c r="AE774"/>
    </row>
    <row r="775" spans="2:31">
      <c r="B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X775"/>
      <c r="Y775"/>
      <c r="Z775"/>
      <c r="AA775"/>
      <c r="AB775"/>
      <c r="AC775"/>
      <c r="AD775"/>
      <c r="AE775"/>
    </row>
    <row r="776" spans="2:31">
      <c r="B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X776"/>
      <c r="Y776"/>
      <c r="Z776"/>
      <c r="AA776"/>
      <c r="AB776"/>
      <c r="AC776"/>
      <c r="AD776"/>
      <c r="AE776"/>
    </row>
    <row r="777" spans="2:31">
      <c r="B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X777"/>
      <c r="Y777"/>
      <c r="Z777"/>
      <c r="AA777"/>
      <c r="AB777"/>
      <c r="AC777"/>
      <c r="AD777"/>
      <c r="AE777"/>
    </row>
    <row r="778" spans="2:31">
      <c r="B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X778"/>
      <c r="Y778"/>
      <c r="Z778"/>
      <c r="AA778"/>
      <c r="AB778"/>
      <c r="AC778"/>
      <c r="AD778"/>
      <c r="AE778"/>
    </row>
    <row r="779" spans="2:31">
      <c r="B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X779"/>
      <c r="Y779"/>
      <c r="Z779"/>
      <c r="AA779"/>
      <c r="AB779"/>
      <c r="AC779"/>
      <c r="AD779"/>
      <c r="AE779"/>
    </row>
    <row r="780" spans="2:31">
      <c r="B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X780"/>
      <c r="Y780"/>
      <c r="Z780"/>
      <c r="AA780"/>
      <c r="AB780"/>
      <c r="AC780"/>
      <c r="AD780"/>
      <c r="AE780"/>
    </row>
    <row r="781" spans="2:31">
      <c r="B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X781"/>
      <c r="Y781"/>
      <c r="Z781"/>
      <c r="AA781"/>
      <c r="AB781"/>
      <c r="AC781"/>
      <c r="AD781"/>
      <c r="AE781"/>
    </row>
    <row r="782" spans="2:31">
      <c r="B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X782"/>
      <c r="Y782"/>
      <c r="Z782"/>
      <c r="AA782"/>
      <c r="AB782"/>
      <c r="AC782"/>
      <c r="AD782"/>
      <c r="AE782"/>
    </row>
    <row r="783" spans="2:31">
      <c r="B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X783"/>
      <c r="Y783"/>
      <c r="Z783"/>
      <c r="AA783"/>
      <c r="AB783"/>
      <c r="AC783"/>
      <c r="AD783"/>
      <c r="AE783"/>
    </row>
    <row r="784" spans="2:31">
      <c r="B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X784"/>
      <c r="Y784"/>
      <c r="Z784"/>
      <c r="AA784"/>
      <c r="AB784"/>
      <c r="AC784"/>
      <c r="AD784"/>
      <c r="AE784"/>
    </row>
    <row r="785" spans="2:31">
      <c r="B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X785"/>
      <c r="Y785"/>
      <c r="Z785"/>
      <c r="AA785"/>
      <c r="AB785"/>
      <c r="AC785"/>
      <c r="AD785"/>
      <c r="AE785"/>
    </row>
    <row r="786" spans="2:31">
      <c r="B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X786"/>
      <c r="Y786"/>
      <c r="Z786"/>
      <c r="AA786"/>
      <c r="AB786"/>
      <c r="AC786"/>
      <c r="AD786"/>
      <c r="AE786"/>
    </row>
    <row r="787" spans="2:31">
      <c r="B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X787"/>
      <c r="Y787"/>
      <c r="Z787"/>
      <c r="AA787"/>
      <c r="AB787"/>
      <c r="AC787"/>
      <c r="AD787"/>
      <c r="AE787"/>
    </row>
    <row r="788" spans="2:31">
      <c r="B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X788"/>
      <c r="Y788"/>
      <c r="Z788"/>
      <c r="AA788"/>
      <c r="AB788"/>
      <c r="AC788"/>
      <c r="AD788"/>
      <c r="AE788"/>
    </row>
    <row r="789" spans="2:31">
      <c r="B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X789"/>
      <c r="Y789"/>
      <c r="Z789"/>
      <c r="AA789"/>
      <c r="AB789"/>
      <c r="AC789"/>
      <c r="AD789"/>
      <c r="AE789"/>
    </row>
    <row r="790" spans="2:31">
      <c r="B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X790"/>
      <c r="Y790"/>
      <c r="Z790"/>
      <c r="AA790"/>
      <c r="AB790"/>
      <c r="AC790"/>
      <c r="AD790"/>
      <c r="AE790"/>
    </row>
    <row r="791" spans="2:31">
      <c r="B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X791"/>
      <c r="Y791"/>
      <c r="Z791"/>
      <c r="AA791"/>
      <c r="AB791"/>
      <c r="AC791"/>
      <c r="AD791"/>
      <c r="AE791"/>
    </row>
    <row r="792" spans="2:31">
      <c r="B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X792"/>
      <c r="Y792"/>
      <c r="Z792"/>
      <c r="AA792"/>
      <c r="AB792"/>
      <c r="AC792"/>
      <c r="AD792"/>
      <c r="AE792"/>
    </row>
    <row r="793" spans="2:31">
      <c r="B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X793"/>
      <c r="Y793"/>
      <c r="Z793"/>
      <c r="AA793"/>
      <c r="AB793"/>
      <c r="AC793"/>
      <c r="AD793"/>
      <c r="AE793"/>
    </row>
    <row r="794" spans="2:31">
      <c r="B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X794"/>
      <c r="Y794"/>
      <c r="Z794"/>
      <c r="AA794"/>
      <c r="AB794"/>
      <c r="AC794"/>
      <c r="AD794"/>
      <c r="AE794"/>
    </row>
    <row r="795" spans="2:31">
      <c r="B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X795"/>
      <c r="Y795"/>
      <c r="Z795"/>
      <c r="AA795"/>
      <c r="AB795"/>
      <c r="AC795"/>
      <c r="AD795"/>
      <c r="AE795"/>
    </row>
    <row r="796" spans="2:31">
      <c r="B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X796"/>
      <c r="Y796"/>
      <c r="Z796"/>
      <c r="AA796"/>
      <c r="AB796"/>
      <c r="AC796"/>
      <c r="AD796"/>
      <c r="AE796"/>
    </row>
    <row r="797" spans="2:31">
      <c r="B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X797"/>
      <c r="Y797"/>
      <c r="Z797"/>
      <c r="AA797"/>
      <c r="AB797"/>
      <c r="AC797"/>
      <c r="AD797"/>
      <c r="AE797"/>
    </row>
    <row r="798" spans="2:31">
      <c r="B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X798"/>
      <c r="Y798"/>
      <c r="Z798"/>
      <c r="AA798"/>
      <c r="AB798"/>
      <c r="AC798"/>
      <c r="AD798"/>
      <c r="AE798"/>
    </row>
    <row r="799" spans="2:31">
      <c r="B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X799"/>
      <c r="Y799"/>
      <c r="Z799"/>
      <c r="AA799"/>
      <c r="AB799"/>
      <c r="AC799"/>
      <c r="AD799"/>
      <c r="AE799"/>
    </row>
    <row r="800" spans="2:31">
      <c r="B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X800"/>
      <c r="Y800"/>
      <c r="Z800"/>
      <c r="AA800"/>
      <c r="AB800"/>
      <c r="AC800"/>
      <c r="AD800"/>
      <c r="AE800"/>
    </row>
    <row r="801" spans="2:31">
      <c r="B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X801"/>
      <c r="Y801"/>
      <c r="Z801"/>
      <c r="AA801"/>
      <c r="AB801"/>
      <c r="AC801"/>
      <c r="AD801"/>
      <c r="AE801"/>
    </row>
    <row r="802" spans="2:31">
      <c r="B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X802"/>
      <c r="Y802"/>
      <c r="Z802"/>
      <c r="AA802"/>
      <c r="AB802"/>
      <c r="AC802"/>
      <c r="AD802"/>
      <c r="AE802"/>
    </row>
    <row r="803" spans="2:31">
      <c r="B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X803"/>
      <c r="Y803"/>
      <c r="Z803"/>
      <c r="AA803"/>
      <c r="AB803"/>
      <c r="AC803"/>
      <c r="AD803"/>
      <c r="AE803"/>
    </row>
    <row r="804" spans="2:31">
      <c r="B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X804"/>
      <c r="Y804"/>
      <c r="Z804"/>
      <c r="AA804"/>
      <c r="AB804"/>
      <c r="AC804"/>
      <c r="AD804"/>
      <c r="AE804"/>
    </row>
    <row r="805" spans="2:31">
      <c r="B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X805"/>
      <c r="Y805"/>
      <c r="Z805"/>
      <c r="AA805"/>
      <c r="AB805"/>
      <c r="AC805"/>
      <c r="AD805"/>
      <c r="AE805"/>
    </row>
    <row r="806" spans="2:31">
      <c r="B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X806"/>
      <c r="Y806"/>
      <c r="Z806"/>
      <c r="AA806"/>
      <c r="AB806"/>
      <c r="AC806"/>
      <c r="AD806"/>
      <c r="AE806"/>
    </row>
    <row r="807" spans="2:31">
      <c r="B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X807"/>
      <c r="Y807"/>
      <c r="Z807"/>
      <c r="AA807"/>
      <c r="AB807"/>
      <c r="AC807"/>
      <c r="AD807"/>
      <c r="AE807"/>
    </row>
    <row r="808" spans="2:31">
      <c r="B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X808"/>
      <c r="Y808"/>
      <c r="Z808"/>
      <c r="AA808"/>
      <c r="AB808"/>
      <c r="AC808"/>
      <c r="AD808"/>
      <c r="AE808"/>
    </row>
    <row r="809" spans="2:31">
      <c r="B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X809"/>
      <c r="Y809"/>
      <c r="Z809"/>
      <c r="AA809"/>
      <c r="AB809"/>
      <c r="AC809"/>
      <c r="AD809"/>
      <c r="AE809"/>
    </row>
    <row r="810" spans="2:31">
      <c r="B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X810"/>
      <c r="Y810"/>
      <c r="Z810"/>
      <c r="AA810"/>
      <c r="AB810"/>
      <c r="AC810"/>
      <c r="AD810"/>
      <c r="AE810"/>
    </row>
    <row r="811" spans="2:31">
      <c r="B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X811"/>
      <c r="Y811"/>
      <c r="Z811"/>
      <c r="AA811"/>
      <c r="AB811"/>
      <c r="AC811"/>
      <c r="AD811"/>
      <c r="AE811"/>
    </row>
    <row r="812" spans="2:31">
      <c r="B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X812"/>
      <c r="Y812"/>
      <c r="Z812"/>
      <c r="AA812"/>
      <c r="AB812"/>
      <c r="AC812"/>
      <c r="AD812"/>
      <c r="AE812"/>
    </row>
    <row r="813" spans="2:31">
      <c r="B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X813"/>
      <c r="Y813"/>
      <c r="Z813"/>
      <c r="AA813"/>
      <c r="AB813"/>
      <c r="AC813"/>
      <c r="AD813"/>
      <c r="AE813"/>
    </row>
    <row r="814" spans="2:31">
      <c r="B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X814"/>
      <c r="Y814"/>
      <c r="Z814"/>
      <c r="AA814"/>
      <c r="AB814"/>
      <c r="AC814"/>
      <c r="AD814"/>
      <c r="AE814"/>
    </row>
    <row r="815" spans="2:31">
      <c r="B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X815"/>
      <c r="Y815"/>
      <c r="Z815"/>
      <c r="AA815"/>
      <c r="AB815"/>
      <c r="AC815"/>
      <c r="AD815"/>
      <c r="AE815"/>
    </row>
    <row r="816" spans="2:31">
      <c r="B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X816"/>
      <c r="Y816"/>
      <c r="Z816"/>
      <c r="AA816"/>
      <c r="AB816"/>
      <c r="AC816"/>
      <c r="AD816"/>
      <c r="AE816"/>
    </row>
    <row r="817" spans="2:31">
      <c r="B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X817"/>
      <c r="Y817"/>
      <c r="Z817"/>
      <c r="AA817"/>
      <c r="AB817"/>
      <c r="AC817"/>
      <c r="AD817"/>
      <c r="AE817"/>
    </row>
    <row r="818" spans="2:31">
      <c r="B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X818"/>
      <c r="Y818"/>
      <c r="Z818"/>
      <c r="AA818"/>
      <c r="AB818"/>
      <c r="AC818"/>
      <c r="AD818"/>
      <c r="AE818"/>
    </row>
    <row r="819" spans="2:31">
      <c r="B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X819"/>
      <c r="Y819"/>
      <c r="Z819"/>
      <c r="AA819"/>
      <c r="AB819"/>
      <c r="AC819"/>
      <c r="AD819"/>
      <c r="AE819"/>
    </row>
    <row r="820" spans="2:31">
      <c r="B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X820"/>
      <c r="Y820"/>
      <c r="Z820"/>
      <c r="AA820"/>
      <c r="AB820"/>
      <c r="AC820"/>
      <c r="AD820"/>
      <c r="AE820"/>
    </row>
    <row r="821" spans="2:31">
      <c r="B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X821"/>
      <c r="Y821"/>
      <c r="Z821"/>
      <c r="AA821"/>
      <c r="AB821"/>
      <c r="AC821"/>
      <c r="AD821"/>
      <c r="AE821"/>
    </row>
    <row r="822" spans="2:31">
      <c r="B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X822"/>
      <c r="Y822"/>
      <c r="Z822"/>
      <c r="AA822"/>
      <c r="AB822"/>
      <c r="AC822"/>
      <c r="AD822"/>
      <c r="AE822"/>
    </row>
    <row r="823" spans="2:31">
      <c r="B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X823"/>
      <c r="Y823"/>
      <c r="Z823"/>
      <c r="AA823"/>
      <c r="AB823"/>
      <c r="AC823"/>
      <c r="AD823"/>
      <c r="AE823"/>
    </row>
    <row r="824" spans="2:31">
      <c r="B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X824"/>
      <c r="Y824"/>
      <c r="Z824"/>
      <c r="AA824"/>
      <c r="AB824"/>
      <c r="AC824"/>
      <c r="AD824"/>
      <c r="AE824"/>
    </row>
    <row r="825" spans="2:31">
      <c r="B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X825"/>
      <c r="Y825"/>
      <c r="Z825"/>
      <c r="AA825"/>
      <c r="AB825"/>
      <c r="AC825"/>
      <c r="AD825"/>
      <c r="AE825"/>
    </row>
    <row r="826" spans="2:31">
      <c r="B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X826"/>
      <c r="Y826"/>
      <c r="Z826"/>
      <c r="AA826"/>
      <c r="AB826"/>
      <c r="AC826"/>
      <c r="AD826"/>
      <c r="AE826"/>
    </row>
    <row r="827" spans="2:31">
      <c r="B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X827"/>
      <c r="Y827"/>
      <c r="Z827"/>
      <c r="AA827"/>
      <c r="AB827"/>
      <c r="AC827"/>
      <c r="AD827"/>
      <c r="AE827"/>
    </row>
    <row r="828" spans="2:31">
      <c r="B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X828"/>
      <c r="Y828"/>
      <c r="Z828"/>
      <c r="AA828"/>
      <c r="AB828"/>
      <c r="AC828"/>
      <c r="AD828"/>
      <c r="AE828"/>
    </row>
    <row r="829" spans="2:31">
      <c r="B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X829"/>
      <c r="Y829"/>
      <c r="Z829"/>
      <c r="AA829"/>
      <c r="AB829"/>
      <c r="AC829"/>
      <c r="AD829"/>
      <c r="AE829"/>
    </row>
    <row r="830" spans="2:31">
      <c r="B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X830"/>
      <c r="Y830"/>
      <c r="Z830"/>
      <c r="AA830"/>
      <c r="AB830"/>
      <c r="AC830"/>
      <c r="AD830"/>
      <c r="AE830"/>
    </row>
    <row r="831" spans="2:31">
      <c r="B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X831"/>
      <c r="Y831"/>
      <c r="Z831"/>
      <c r="AA831"/>
      <c r="AB831"/>
      <c r="AC831"/>
      <c r="AD831"/>
      <c r="AE831"/>
    </row>
    <row r="832" spans="2:31">
      <c r="B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X832"/>
      <c r="Y832"/>
      <c r="Z832"/>
      <c r="AA832"/>
      <c r="AB832"/>
      <c r="AC832"/>
      <c r="AD832"/>
      <c r="AE832"/>
    </row>
    <row r="833" spans="2:31">
      <c r="B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X833"/>
      <c r="Y833"/>
      <c r="Z833"/>
      <c r="AA833"/>
      <c r="AB833"/>
      <c r="AC833"/>
      <c r="AD833"/>
      <c r="AE833"/>
    </row>
    <row r="834" spans="2:31">
      <c r="B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X834"/>
      <c r="Y834"/>
      <c r="Z834"/>
      <c r="AA834"/>
      <c r="AB834"/>
      <c r="AC834"/>
      <c r="AD834"/>
      <c r="AE834"/>
    </row>
    <row r="835" spans="2:31">
      <c r="B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X835"/>
      <c r="Y835"/>
      <c r="Z835"/>
      <c r="AA835"/>
      <c r="AB835"/>
      <c r="AC835"/>
      <c r="AD835"/>
      <c r="AE835"/>
    </row>
    <row r="836" spans="2:31">
      <c r="B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X836"/>
      <c r="Y836"/>
      <c r="Z836"/>
      <c r="AA836"/>
      <c r="AB836"/>
      <c r="AC836"/>
      <c r="AD836"/>
      <c r="AE836"/>
    </row>
    <row r="837" spans="2:31">
      <c r="B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X837"/>
      <c r="Y837"/>
      <c r="Z837"/>
      <c r="AA837"/>
      <c r="AB837"/>
      <c r="AC837"/>
      <c r="AD837"/>
      <c r="AE837"/>
    </row>
    <row r="838" spans="2:31">
      <c r="B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X838"/>
      <c r="Y838"/>
      <c r="Z838"/>
      <c r="AA838"/>
      <c r="AB838"/>
      <c r="AC838"/>
      <c r="AD838"/>
      <c r="AE838"/>
    </row>
    <row r="839" spans="2:31">
      <c r="B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X839"/>
      <c r="Y839"/>
      <c r="Z839"/>
      <c r="AA839"/>
      <c r="AB839"/>
      <c r="AC839"/>
      <c r="AD839"/>
      <c r="AE839"/>
    </row>
    <row r="840" spans="2:31">
      <c r="B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X840"/>
      <c r="Y840"/>
      <c r="Z840"/>
      <c r="AA840"/>
      <c r="AB840"/>
      <c r="AC840"/>
      <c r="AD840"/>
      <c r="AE840"/>
    </row>
    <row r="841" spans="2:31">
      <c r="B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X841"/>
      <c r="Y841"/>
      <c r="Z841"/>
      <c r="AA841"/>
      <c r="AB841"/>
      <c r="AC841"/>
      <c r="AD841"/>
      <c r="AE841"/>
    </row>
    <row r="842" spans="2:31">
      <c r="B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X842"/>
      <c r="Y842"/>
      <c r="Z842"/>
      <c r="AA842"/>
      <c r="AB842"/>
      <c r="AC842"/>
      <c r="AD842"/>
      <c r="AE842"/>
    </row>
    <row r="843" spans="2:31">
      <c r="B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X843"/>
      <c r="Y843"/>
      <c r="Z843"/>
      <c r="AA843"/>
      <c r="AB843"/>
      <c r="AC843"/>
      <c r="AD843"/>
      <c r="AE843"/>
    </row>
    <row r="844" spans="2:31">
      <c r="B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X844"/>
      <c r="Y844"/>
      <c r="Z844"/>
      <c r="AA844"/>
      <c r="AB844"/>
      <c r="AC844"/>
      <c r="AD844"/>
      <c r="AE844"/>
    </row>
    <row r="845" spans="2:31">
      <c r="B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X845"/>
      <c r="Y845"/>
      <c r="Z845"/>
      <c r="AA845"/>
      <c r="AB845"/>
      <c r="AC845"/>
      <c r="AD845"/>
      <c r="AE845"/>
    </row>
    <row r="846" spans="2:31">
      <c r="B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X846"/>
      <c r="Y846"/>
      <c r="Z846"/>
      <c r="AA846"/>
      <c r="AB846"/>
      <c r="AC846"/>
      <c r="AD846"/>
      <c r="AE846"/>
    </row>
    <row r="847" spans="2:31">
      <c r="B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X847"/>
      <c r="Y847"/>
      <c r="Z847"/>
      <c r="AA847"/>
      <c r="AB847"/>
      <c r="AC847"/>
      <c r="AD847"/>
      <c r="AE847"/>
    </row>
    <row r="848" spans="2:31">
      <c r="B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X848"/>
      <c r="Y848"/>
      <c r="Z848"/>
      <c r="AA848"/>
      <c r="AB848"/>
      <c r="AC848"/>
      <c r="AD848"/>
      <c r="AE848"/>
    </row>
    <row r="849" spans="2:31">
      <c r="B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X849"/>
      <c r="Y849"/>
      <c r="Z849"/>
      <c r="AA849"/>
      <c r="AB849"/>
      <c r="AC849"/>
      <c r="AD849"/>
      <c r="AE849"/>
    </row>
    <row r="850" spans="2:31">
      <c r="B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X850"/>
      <c r="Y850"/>
      <c r="Z850"/>
      <c r="AA850"/>
      <c r="AB850"/>
      <c r="AC850"/>
      <c r="AD850"/>
      <c r="AE850"/>
    </row>
    <row r="851" spans="2:31">
      <c r="B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X851"/>
      <c r="Y851"/>
      <c r="Z851"/>
      <c r="AA851"/>
      <c r="AB851"/>
      <c r="AC851"/>
      <c r="AD851"/>
      <c r="AE851"/>
    </row>
    <row r="852" spans="2:31">
      <c r="B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X852"/>
      <c r="Y852"/>
      <c r="Z852"/>
      <c r="AA852"/>
      <c r="AB852"/>
      <c r="AC852"/>
      <c r="AD852"/>
      <c r="AE852"/>
    </row>
    <row r="853" spans="2:31">
      <c r="B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X853"/>
      <c r="Y853"/>
      <c r="Z853"/>
      <c r="AA853"/>
      <c r="AB853"/>
      <c r="AC853"/>
      <c r="AD853"/>
      <c r="AE853"/>
    </row>
    <row r="854" spans="2:31">
      <c r="B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X854"/>
      <c r="Y854"/>
      <c r="Z854"/>
      <c r="AA854"/>
      <c r="AB854"/>
      <c r="AC854"/>
      <c r="AD854"/>
      <c r="AE854"/>
    </row>
    <row r="855" spans="2:31">
      <c r="B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X855"/>
      <c r="Y855"/>
      <c r="Z855"/>
      <c r="AA855"/>
      <c r="AB855"/>
      <c r="AC855"/>
      <c r="AD855"/>
      <c r="AE855"/>
    </row>
    <row r="856" spans="2:31">
      <c r="B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X856"/>
      <c r="Y856"/>
      <c r="Z856"/>
      <c r="AA856"/>
      <c r="AB856"/>
      <c r="AC856"/>
      <c r="AD856"/>
      <c r="AE856"/>
    </row>
    <row r="857" spans="2:31">
      <c r="B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X857"/>
      <c r="Y857"/>
      <c r="Z857"/>
      <c r="AA857"/>
      <c r="AB857"/>
      <c r="AC857"/>
      <c r="AD857"/>
      <c r="AE857"/>
    </row>
    <row r="858" spans="2:31">
      <c r="B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X858"/>
      <c r="Y858"/>
      <c r="Z858"/>
      <c r="AA858"/>
      <c r="AB858"/>
      <c r="AC858"/>
      <c r="AD858"/>
      <c r="AE858"/>
    </row>
    <row r="859" spans="2:31">
      <c r="B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X859"/>
      <c r="Y859"/>
      <c r="Z859"/>
      <c r="AA859"/>
      <c r="AB859"/>
      <c r="AC859"/>
      <c r="AD859"/>
      <c r="AE859"/>
    </row>
    <row r="860" spans="2:31">
      <c r="B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X860"/>
      <c r="Y860"/>
      <c r="Z860"/>
      <c r="AA860"/>
      <c r="AB860"/>
      <c r="AC860"/>
      <c r="AD860"/>
      <c r="AE860"/>
    </row>
    <row r="861" spans="2:31">
      <c r="B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X861"/>
      <c r="Y861"/>
      <c r="Z861"/>
      <c r="AA861"/>
      <c r="AB861"/>
      <c r="AC861"/>
      <c r="AD861"/>
      <c r="AE861"/>
    </row>
    <row r="862" spans="2:31">
      <c r="B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X862"/>
      <c r="Y862"/>
      <c r="Z862"/>
      <c r="AA862"/>
      <c r="AB862"/>
      <c r="AC862"/>
      <c r="AD862"/>
      <c r="AE862"/>
    </row>
    <row r="863" spans="2:31">
      <c r="B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X863"/>
      <c r="Y863"/>
      <c r="Z863"/>
      <c r="AA863"/>
      <c r="AB863"/>
      <c r="AC863"/>
      <c r="AD863"/>
      <c r="AE863"/>
    </row>
    <row r="864" spans="2:31">
      <c r="B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X864"/>
      <c r="Y864"/>
      <c r="Z864"/>
      <c r="AA864"/>
      <c r="AB864"/>
      <c r="AC864"/>
      <c r="AD864"/>
      <c r="AE864"/>
    </row>
    <row r="865" spans="2:31">
      <c r="B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X865"/>
      <c r="Y865"/>
      <c r="Z865"/>
      <c r="AA865"/>
      <c r="AB865"/>
      <c r="AC865"/>
      <c r="AD865"/>
      <c r="AE865"/>
    </row>
    <row r="866" spans="2:31">
      <c r="B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X866"/>
      <c r="Y866"/>
      <c r="Z866"/>
      <c r="AA866"/>
      <c r="AB866"/>
      <c r="AC866"/>
      <c r="AD866"/>
      <c r="AE866"/>
    </row>
    <row r="867" spans="2:31">
      <c r="B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X867"/>
      <c r="Y867"/>
      <c r="Z867"/>
      <c r="AA867"/>
      <c r="AB867"/>
      <c r="AC867"/>
      <c r="AD867"/>
      <c r="AE867"/>
    </row>
    <row r="868" spans="2:31">
      <c r="B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X868"/>
      <c r="Y868"/>
      <c r="Z868"/>
      <c r="AA868"/>
      <c r="AB868"/>
      <c r="AC868"/>
      <c r="AD868"/>
      <c r="AE868"/>
    </row>
    <row r="869" spans="2:31">
      <c r="B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X869"/>
      <c r="Y869"/>
      <c r="Z869"/>
      <c r="AA869"/>
      <c r="AB869"/>
      <c r="AC869"/>
      <c r="AD869"/>
      <c r="AE869"/>
    </row>
    <row r="870" spans="2:31">
      <c r="B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X870"/>
      <c r="Y870"/>
      <c r="Z870"/>
      <c r="AA870"/>
      <c r="AB870"/>
      <c r="AC870"/>
      <c r="AD870"/>
      <c r="AE870"/>
    </row>
    <row r="871" spans="2:31">
      <c r="B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X871"/>
      <c r="Y871"/>
      <c r="Z871"/>
      <c r="AA871"/>
      <c r="AB871"/>
      <c r="AC871"/>
      <c r="AD871"/>
      <c r="AE871"/>
    </row>
    <row r="872" spans="2:31">
      <c r="B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X872"/>
      <c r="Y872"/>
      <c r="Z872"/>
      <c r="AA872"/>
      <c r="AB872"/>
      <c r="AC872"/>
      <c r="AD872"/>
      <c r="AE872"/>
    </row>
    <row r="873" spans="2:31">
      <c r="B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X873"/>
      <c r="Y873"/>
      <c r="Z873"/>
      <c r="AA873"/>
      <c r="AB873"/>
      <c r="AC873"/>
      <c r="AD873"/>
      <c r="AE873"/>
    </row>
    <row r="874" spans="2:31">
      <c r="B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X874"/>
      <c r="Y874"/>
      <c r="Z874"/>
      <c r="AA874"/>
      <c r="AB874"/>
      <c r="AC874"/>
      <c r="AD874"/>
      <c r="AE874"/>
    </row>
    <row r="875" spans="2:31">
      <c r="B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X875"/>
      <c r="Y875"/>
      <c r="Z875"/>
      <c r="AA875"/>
      <c r="AB875"/>
      <c r="AC875"/>
      <c r="AD875"/>
      <c r="AE875"/>
    </row>
    <row r="876" spans="2:31">
      <c r="B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X876"/>
      <c r="Y876"/>
      <c r="Z876"/>
      <c r="AA876"/>
      <c r="AB876"/>
      <c r="AC876"/>
      <c r="AD876"/>
      <c r="AE876"/>
    </row>
    <row r="877" spans="2:31">
      <c r="B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X877"/>
      <c r="Y877"/>
      <c r="Z877"/>
      <c r="AA877"/>
      <c r="AB877"/>
      <c r="AC877"/>
      <c r="AD877"/>
      <c r="AE877"/>
    </row>
    <row r="878" spans="2:31">
      <c r="B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X878"/>
      <c r="Y878"/>
      <c r="Z878"/>
      <c r="AA878"/>
      <c r="AB878"/>
      <c r="AC878"/>
      <c r="AD878"/>
      <c r="AE878"/>
    </row>
    <row r="879" spans="2:31">
      <c r="B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X879"/>
      <c r="Y879"/>
      <c r="Z879"/>
      <c r="AA879"/>
      <c r="AB879"/>
      <c r="AC879"/>
      <c r="AD879"/>
      <c r="AE879"/>
    </row>
    <row r="880" spans="2:31">
      <c r="B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X880"/>
      <c r="Y880"/>
      <c r="Z880"/>
      <c r="AA880"/>
      <c r="AB880"/>
      <c r="AC880"/>
      <c r="AD880"/>
      <c r="AE880"/>
    </row>
    <row r="881" spans="2:31">
      <c r="B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X881"/>
      <c r="Y881"/>
      <c r="Z881"/>
      <c r="AA881"/>
      <c r="AB881"/>
      <c r="AC881"/>
      <c r="AD881"/>
      <c r="AE881"/>
    </row>
    <row r="882" spans="2:31">
      <c r="B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X882"/>
      <c r="Y882"/>
      <c r="Z882"/>
      <c r="AA882"/>
      <c r="AB882"/>
      <c r="AC882"/>
      <c r="AD882"/>
      <c r="AE882"/>
    </row>
    <row r="883" spans="2:31">
      <c r="B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X883"/>
      <c r="Y883"/>
      <c r="Z883"/>
      <c r="AA883"/>
      <c r="AB883"/>
      <c r="AC883"/>
      <c r="AD883"/>
      <c r="AE883"/>
    </row>
    <row r="884" spans="2:31">
      <c r="B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X884"/>
      <c r="Y884"/>
      <c r="Z884"/>
      <c r="AA884"/>
      <c r="AB884"/>
      <c r="AC884"/>
      <c r="AD884"/>
      <c r="AE884"/>
    </row>
    <row r="885" spans="2:31">
      <c r="B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X885"/>
      <c r="Y885"/>
      <c r="Z885"/>
      <c r="AA885"/>
      <c r="AB885"/>
      <c r="AC885"/>
      <c r="AD885"/>
      <c r="AE885"/>
    </row>
    <row r="886" spans="2:31">
      <c r="B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X886"/>
      <c r="Y886"/>
      <c r="Z886"/>
      <c r="AA886"/>
      <c r="AB886"/>
      <c r="AC886"/>
      <c r="AD886"/>
      <c r="AE886"/>
    </row>
    <row r="887" spans="2:31">
      <c r="B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X887"/>
      <c r="Y887"/>
      <c r="Z887"/>
      <c r="AA887"/>
      <c r="AB887"/>
      <c r="AC887"/>
      <c r="AD887"/>
      <c r="AE887"/>
    </row>
    <row r="888" spans="2:31">
      <c r="B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X888"/>
      <c r="Y888"/>
      <c r="Z888"/>
      <c r="AA888"/>
      <c r="AB888"/>
      <c r="AC888"/>
      <c r="AD888"/>
      <c r="AE888"/>
    </row>
    <row r="889" spans="2:31">
      <c r="B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X889"/>
      <c r="Y889"/>
      <c r="Z889"/>
      <c r="AA889"/>
      <c r="AB889"/>
      <c r="AC889"/>
      <c r="AD889"/>
      <c r="AE889"/>
    </row>
    <row r="890" spans="2:31">
      <c r="B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X890"/>
      <c r="Y890"/>
      <c r="Z890"/>
      <c r="AA890"/>
      <c r="AB890"/>
      <c r="AC890"/>
      <c r="AD890"/>
      <c r="AE890"/>
    </row>
    <row r="891" spans="2:31">
      <c r="B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X891"/>
      <c r="Y891"/>
      <c r="Z891"/>
      <c r="AA891"/>
      <c r="AB891"/>
      <c r="AC891"/>
      <c r="AD891"/>
      <c r="AE891"/>
    </row>
    <row r="892" spans="2:31">
      <c r="B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X892"/>
      <c r="Y892"/>
      <c r="Z892"/>
      <c r="AA892"/>
      <c r="AB892"/>
      <c r="AC892"/>
      <c r="AD892"/>
      <c r="AE892"/>
    </row>
    <row r="893" spans="2:31">
      <c r="B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X893"/>
      <c r="Y893"/>
      <c r="Z893"/>
      <c r="AA893"/>
      <c r="AB893"/>
      <c r="AC893"/>
      <c r="AD893"/>
      <c r="AE893"/>
    </row>
    <row r="894" spans="2:31">
      <c r="B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X894"/>
      <c r="Y894"/>
      <c r="Z894"/>
      <c r="AA894"/>
      <c r="AB894"/>
      <c r="AC894"/>
      <c r="AD894"/>
      <c r="AE894"/>
    </row>
    <row r="895" spans="2:31">
      <c r="B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X895"/>
      <c r="Y895"/>
      <c r="Z895"/>
      <c r="AA895"/>
      <c r="AB895"/>
      <c r="AC895"/>
      <c r="AD895"/>
      <c r="AE895"/>
    </row>
    <row r="896" spans="2:31">
      <c r="B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X896"/>
      <c r="Y896"/>
      <c r="Z896"/>
      <c r="AA896"/>
      <c r="AB896"/>
      <c r="AC896"/>
      <c r="AD896"/>
      <c r="AE896"/>
    </row>
    <row r="897" spans="2:31">
      <c r="B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X897"/>
      <c r="Y897"/>
      <c r="Z897"/>
      <c r="AA897"/>
      <c r="AB897"/>
      <c r="AC897"/>
      <c r="AD897"/>
      <c r="AE897"/>
    </row>
    <row r="898" spans="2:31">
      <c r="B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X898"/>
      <c r="Y898"/>
      <c r="Z898"/>
      <c r="AA898"/>
      <c r="AB898"/>
      <c r="AC898"/>
      <c r="AD898"/>
      <c r="AE898"/>
    </row>
    <row r="899" spans="2:31">
      <c r="B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X899"/>
      <c r="Y899"/>
      <c r="Z899"/>
      <c r="AA899"/>
      <c r="AB899"/>
      <c r="AC899"/>
      <c r="AD899"/>
      <c r="AE899"/>
    </row>
    <row r="900" spans="2:31">
      <c r="B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X900"/>
      <c r="Y900"/>
      <c r="Z900"/>
      <c r="AA900"/>
      <c r="AB900"/>
      <c r="AC900"/>
      <c r="AD900"/>
      <c r="AE900"/>
    </row>
    <row r="901" spans="2:31">
      <c r="B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X901"/>
      <c r="Y901"/>
      <c r="Z901"/>
      <c r="AA901"/>
      <c r="AB901"/>
      <c r="AC901"/>
      <c r="AD901"/>
      <c r="AE901"/>
    </row>
    <row r="902" spans="2:31">
      <c r="B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X902"/>
      <c r="Y902"/>
      <c r="Z902"/>
      <c r="AA902"/>
      <c r="AB902"/>
      <c r="AC902"/>
      <c r="AD902"/>
      <c r="AE902"/>
    </row>
    <row r="903" spans="2:31">
      <c r="B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X903"/>
      <c r="Y903"/>
      <c r="Z903"/>
      <c r="AA903"/>
      <c r="AB903"/>
      <c r="AC903"/>
      <c r="AD903"/>
      <c r="AE903"/>
    </row>
    <row r="904" spans="2:31">
      <c r="B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X904"/>
      <c r="Y904"/>
      <c r="Z904"/>
      <c r="AA904"/>
      <c r="AB904"/>
      <c r="AC904"/>
      <c r="AD904"/>
      <c r="AE904"/>
    </row>
    <row r="905" spans="2:31">
      <c r="B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X905"/>
      <c r="Y905"/>
      <c r="Z905"/>
      <c r="AA905"/>
      <c r="AB905"/>
      <c r="AC905"/>
      <c r="AD905"/>
      <c r="AE905"/>
    </row>
    <row r="906" spans="2:31">
      <c r="B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X906"/>
      <c r="Y906"/>
      <c r="Z906"/>
      <c r="AA906"/>
      <c r="AB906"/>
      <c r="AC906"/>
      <c r="AD906"/>
      <c r="AE906"/>
    </row>
    <row r="907" spans="2:31">
      <c r="B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X907"/>
      <c r="Y907"/>
      <c r="Z907"/>
      <c r="AA907"/>
      <c r="AB907"/>
      <c r="AC907"/>
      <c r="AD907"/>
      <c r="AE907"/>
    </row>
    <row r="908" spans="2:31">
      <c r="B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X908"/>
      <c r="Y908"/>
      <c r="Z908"/>
      <c r="AA908"/>
      <c r="AB908"/>
      <c r="AC908"/>
      <c r="AD908"/>
      <c r="AE908"/>
    </row>
    <row r="909" spans="2:31">
      <c r="B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X909"/>
      <c r="Y909"/>
      <c r="Z909"/>
      <c r="AA909"/>
      <c r="AB909"/>
      <c r="AC909"/>
      <c r="AD909"/>
      <c r="AE909"/>
    </row>
    <row r="910" spans="2:31">
      <c r="B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X910"/>
      <c r="Y910"/>
      <c r="Z910"/>
      <c r="AA910"/>
      <c r="AB910"/>
      <c r="AC910"/>
      <c r="AD910"/>
      <c r="AE910"/>
    </row>
    <row r="911" spans="2:31">
      <c r="B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X911"/>
      <c r="Y911"/>
      <c r="Z911"/>
      <c r="AA911"/>
      <c r="AB911"/>
      <c r="AC911"/>
      <c r="AD911"/>
      <c r="AE911"/>
    </row>
    <row r="912" spans="2:31">
      <c r="B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X912"/>
      <c r="Y912"/>
      <c r="Z912"/>
      <c r="AA912"/>
      <c r="AB912"/>
      <c r="AC912"/>
      <c r="AD912"/>
      <c r="AE912"/>
    </row>
    <row r="913" spans="2:31">
      <c r="B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X913"/>
      <c r="Y913"/>
      <c r="Z913"/>
      <c r="AA913"/>
      <c r="AB913"/>
      <c r="AC913"/>
      <c r="AD913"/>
      <c r="AE913"/>
    </row>
    <row r="914" spans="2:31">
      <c r="B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X914"/>
      <c r="Y914"/>
      <c r="Z914"/>
      <c r="AA914"/>
      <c r="AB914"/>
      <c r="AC914"/>
      <c r="AD914"/>
      <c r="AE914"/>
    </row>
    <row r="915" spans="2:31">
      <c r="B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X915"/>
      <c r="Y915"/>
      <c r="Z915"/>
      <c r="AA915"/>
      <c r="AB915"/>
      <c r="AC915"/>
      <c r="AD915"/>
      <c r="AE915"/>
    </row>
    <row r="916" spans="2:31">
      <c r="B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X916"/>
      <c r="Y916"/>
      <c r="Z916"/>
      <c r="AA916"/>
      <c r="AB916"/>
      <c r="AC916"/>
      <c r="AD916"/>
      <c r="AE916"/>
    </row>
    <row r="917" spans="2:31">
      <c r="B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X917"/>
      <c r="Y917"/>
      <c r="Z917"/>
      <c r="AA917"/>
      <c r="AB917"/>
      <c r="AC917"/>
      <c r="AD917"/>
      <c r="AE917"/>
    </row>
    <row r="918" spans="2:31">
      <c r="B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X918"/>
      <c r="Y918"/>
      <c r="Z918"/>
      <c r="AA918"/>
      <c r="AB918"/>
      <c r="AC918"/>
      <c r="AD918"/>
      <c r="AE918"/>
    </row>
    <row r="919" spans="2:31">
      <c r="B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X919"/>
      <c r="Y919"/>
      <c r="Z919"/>
      <c r="AA919"/>
      <c r="AB919"/>
      <c r="AC919"/>
      <c r="AD919"/>
      <c r="AE919"/>
    </row>
    <row r="920" spans="2:31">
      <c r="B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X920"/>
      <c r="Y920"/>
      <c r="Z920"/>
      <c r="AA920"/>
      <c r="AB920"/>
      <c r="AC920"/>
      <c r="AD920"/>
      <c r="AE920"/>
    </row>
    <row r="921" spans="2:31">
      <c r="B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X921"/>
      <c r="Y921"/>
      <c r="Z921"/>
      <c r="AA921"/>
      <c r="AB921"/>
      <c r="AC921"/>
      <c r="AD921"/>
      <c r="AE921"/>
    </row>
    <row r="922" spans="2:31">
      <c r="B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X922"/>
      <c r="Y922"/>
      <c r="Z922"/>
      <c r="AA922"/>
      <c r="AB922"/>
      <c r="AC922"/>
      <c r="AD922"/>
      <c r="AE922"/>
    </row>
    <row r="923" spans="2:31">
      <c r="B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X923"/>
      <c r="Y923"/>
      <c r="Z923"/>
      <c r="AA923"/>
      <c r="AB923"/>
      <c r="AC923"/>
      <c r="AD923"/>
      <c r="AE923"/>
    </row>
    <row r="924" spans="2:31">
      <c r="B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X924"/>
      <c r="Y924"/>
      <c r="Z924"/>
      <c r="AA924"/>
      <c r="AB924"/>
      <c r="AC924"/>
      <c r="AD924"/>
      <c r="AE924"/>
    </row>
    <row r="925" spans="2:31">
      <c r="B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X925"/>
      <c r="Y925"/>
      <c r="Z925"/>
      <c r="AA925"/>
      <c r="AB925"/>
      <c r="AC925"/>
      <c r="AD925"/>
      <c r="AE925"/>
    </row>
    <row r="926" spans="2:31">
      <c r="B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X926"/>
      <c r="Y926"/>
      <c r="Z926"/>
      <c r="AA926"/>
      <c r="AB926"/>
      <c r="AC926"/>
      <c r="AD926"/>
      <c r="AE926"/>
    </row>
    <row r="927" spans="2:31">
      <c r="B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X927"/>
      <c r="Y927"/>
      <c r="Z927"/>
      <c r="AA927"/>
      <c r="AB927"/>
      <c r="AC927"/>
      <c r="AD927"/>
      <c r="AE927"/>
    </row>
    <row r="928" spans="2:31">
      <c r="B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X928"/>
      <c r="Y928"/>
      <c r="Z928"/>
      <c r="AA928"/>
      <c r="AB928"/>
      <c r="AC928"/>
      <c r="AD928"/>
      <c r="AE928"/>
    </row>
    <row r="929" spans="2:31">
      <c r="B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X929"/>
      <c r="Y929"/>
      <c r="Z929"/>
      <c r="AA929"/>
      <c r="AB929"/>
      <c r="AC929"/>
      <c r="AD929"/>
      <c r="AE929"/>
    </row>
    <row r="930" spans="2:31">
      <c r="B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X930"/>
      <c r="Y930"/>
      <c r="Z930"/>
      <c r="AA930"/>
      <c r="AB930"/>
      <c r="AC930"/>
      <c r="AD930"/>
      <c r="AE930"/>
    </row>
    <row r="931" spans="2:31">
      <c r="B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X931"/>
      <c r="Y931"/>
      <c r="Z931"/>
      <c r="AA931"/>
      <c r="AB931"/>
      <c r="AC931"/>
      <c r="AD931"/>
      <c r="AE931"/>
    </row>
    <row r="932" spans="2:31">
      <c r="B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X932"/>
      <c r="Y932"/>
      <c r="Z932"/>
      <c r="AA932"/>
      <c r="AB932"/>
      <c r="AC932"/>
      <c r="AD932"/>
      <c r="AE932"/>
    </row>
    <row r="933" spans="2:31">
      <c r="B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X933"/>
      <c r="Y933"/>
      <c r="Z933"/>
      <c r="AA933"/>
      <c r="AB933"/>
      <c r="AC933"/>
      <c r="AD933"/>
      <c r="AE933"/>
    </row>
    <row r="934" spans="2:31">
      <c r="B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X934"/>
      <c r="Y934"/>
      <c r="Z934"/>
      <c r="AA934"/>
      <c r="AB934"/>
      <c r="AC934"/>
      <c r="AD934"/>
      <c r="AE934"/>
    </row>
    <row r="935" spans="2:31">
      <c r="B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X935"/>
      <c r="Y935"/>
      <c r="Z935"/>
      <c r="AA935"/>
      <c r="AB935"/>
      <c r="AC935"/>
      <c r="AD935"/>
      <c r="AE935"/>
    </row>
    <row r="936" spans="2:31">
      <c r="B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X936"/>
      <c r="Y936"/>
      <c r="Z936"/>
      <c r="AA936"/>
      <c r="AB936"/>
      <c r="AC936"/>
      <c r="AD936"/>
      <c r="AE936"/>
    </row>
    <row r="937" spans="2:31">
      <c r="B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X937"/>
      <c r="Y937"/>
      <c r="Z937"/>
      <c r="AA937"/>
      <c r="AB937"/>
      <c r="AC937"/>
      <c r="AD937"/>
      <c r="AE937"/>
    </row>
    <row r="938" spans="2:31">
      <c r="B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X938"/>
      <c r="Y938"/>
      <c r="Z938"/>
      <c r="AA938"/>
      <c r="AB938"/>
      <c r="AC938"/>
      <c r="AD938"/>
      <c r="AE938"/>
    </row>
    <row r="939" spans="2:31">
      <c r="B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X939"/>
      <c r="Y939"/>
      <c r="Z939"/>
      <c r="AA939"/>
      <c r="AB939"/>
      <c r="AC939"/>
      <c r="AD939"/>
      <c r="AE939"/>
    </row>
    <row r="940" spans="2:31">
      <c r="B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X940"/>
      <c r="Y940"/>
      <c r="Z940"/>
      <c r="AA940"/>
      <c r="AB940"/>
      <c r="AC940"/>
      <c r="AD940"/>
      <c r="AE940"/>
    </row>
    <row r="941" spans="2:31">
      <c r="B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X941"/>
      <c r="Y941"/>
      <c r="Z941"/>
      <c r="AA941"/>
      <c r="AB941"/>
      <c r="AC941"/>
      <c r="AD941"/>
      <c r="AE941"/>
    </row>
    <row r="942" spans="2:31">
      <c r="B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X942"/>
      <c r="Y942"/>
      <c r="Z942"/>
      <c r="AA942"/>
      <c r="AB942"/>
      <c r="AC942"/>
      <c r="AD942"/>
      <c r="AE942"/>
    </row>
    <row r="943" spans="2:31">
      <c r="B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X943"/>
      <c r="Y943"/>
      <c r="Z943"/>
      <c r="AA943"/>
      <c r="AB943"/>
      <c r="AC943"/>
      <c r="AD943"/>
      <c r="AE943"/>
    </row>
    <row r="944" spans="2:31">
      <c r="B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X944"/>
      <c r="Y944"/>
      <c r="Z944"/>
      <c r="AA944"/>
      <c r="AB944"/>
      <c r="AC944"/>
      <c r="AD944"/>
      <c r="AE944"/>
    </row>
    <row r="945" spans="2:31">
      <c r="B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X945"/>
      <c r="Y945"/>
      <c r="Z945"/>
      <c r="AA945"/>
      <c r="AB945"/>
      <c r="AC945"/>
      <c r="AD945"/>
      <c r="AE945"/>
    </row>
    <row r="946" spans="2:31">
      <c r="B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X946"/>
      <c r="Y946"/>
      <c r="Z946"/>
      <c r="AA946"/>
      <c r="AB946"/>
      <c r="AC946"/>
      <c r="AD946"/>
      <c r="AE946"/>
    </row>
    <row r="947" spans="2:31">
      <c r="B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X947"/>
      <c r="Y947"/>
      <c r="Z947"/>
      <c r="AA947"/>
      <c r="AB947"/>
      <c r="AC947"/>
      <c r="AD947"/>
      <c r="AE947"/>
    </row>
    <row r="948" spans="2:31">
      <c r="B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X948"/>
      <c r="Y948"/>
      <c r="Z948"/>
      <c r="AA948"/>
      <c r="AB948"/>
      <c r="AC948"/>
      <c r="AD948"/>
      <c r="AE948"/>
    </row>
    <row r="949" spans="2:31">
      <c r="B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X949"/>
      <c r="Y949"/>
      <c r="Z949"/>
      <c r="AA949"/>
      <c r="AB949"/>
      <c r="AC949"/>
      <c r="AD949"/>
      <c r="AE949"/>
    </row>
    <row r="950" spans="2:31">
      <c r="B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X950"/>
      <c r="Y950"/>
      <c r="Z950"/>
      <c r="AA950"/>
      <c r="AB950"/>
      <c r="AC950"/>
      <c r="AD950"/>
      <c r="AE950"/>
    </row>
    <row r="951" spans="2:31">
      <c r="B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X951"/>
      <c r="Y951"/>
      <c r="Z951"/>
      <c r="AA951"/>
      <c r="AB951"/>
      <c r="AC951"/>
      <c r="AD951"/>
      <c r="AE951"/>
    </row>
    <row r="952" spans="2:31">
      <c r="B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X952"/>
      <c r="Y952"/>
      <c r="Z952"/>
      <c r="AA952"/>
      <c r="AB952"/>
      <c r="AC952"/>
      <c r="AD952"/>
      <c r="AE952"/>
    </row>
    <row r="953" spans="2:31">
      <c r="B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X953"/>
      <c r="Y953"/>
      <c r="Z953"/>
      <c r="AA953"/>
      <c r="AB953"/>
      <c r="AC953"/>
      <c r="AD953"/>
      <c r="AE953"/>
    </row>
    <row r="954" spans="2:31">
      <c r="B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X954"/>
      <c r="Y954"/>
      <c r="Z954"/>
      <c r="AA954"/>
      <c r="AB954"/>
      <c r="AC954"/>
      <c r="AD954"/>
      <c r="AE954"/>
    </row>
    <row r="955" spans="2:31">
      <c r="B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X955"/>
      <c r="Y955"/>
      <c r="Z955"/>
      <c r="AA955"/>
      <c r="AB955"/>
      <c r="AC955"/>
      <c r="AD955"/>
      <c r="AE955"/>
    </row>
    <row r="956" spans="2:31">
      <c r="B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X956"/>
      <c r="Y956"/>
      <c r="Z956"/>
      <c r="AA956"/>
      <c r="AB956"/>
      <c r="AC956"/>
      <c r="AD956"/>
      <c r="AE956"/>
    </row>
    <row r="957" spans="2:31">
      <c r="B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X957"/>
      <c r="Y957"/>
      <c r="Z957"/>
      <c r="AA957"/>
      <c r="AB957"/>
      <c r="AC957"/>
      <c r="AD957"/>
      <c r="AE957"/>
    </row>
    <row r="958" spans="2:31">
      <c r="B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X958"/>
      <c r="Y958"/>
      <c r="Z958"/>
      <c r="AA958"/>
      <c r="AB958"/>
      <c r="AC958"/>
      <c r="AD958"/>
      <c r="AE958"/>
    </row>
    <row r="959" spans="2:31">
      <c r="B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X959"/>
      <c r="Y959"/>
      <c r="Z959"/>
      <c r="AA959"/>
      <c r="AB959"/>
      <c r="AC959"/>
      <c r="AD959"/>
      <c r="AE959"/>
    </row>
    <row r="960" spans="2:31">
      <c r="B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X960"/>
      <c r="Y960"/>
      <c r="Z960"/>
      <c r="AA960"/>
      <c r="AB960"/>
      <c r="AC960"/>
      <c r="AD960"/>
      <c r="AE960"/>
    </row>
    <row r="961" spans="2:31">
      <c r="B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X961"/>
      <c r="Y961"/>
      <c r="Z961"/>
      <c r="AA961"/>
      <c r="AB961"/>
      <c r="AC961"/>
      <c r="AD961"/>
      <c r="AE961"/>
    </row>
    <row r="962" spans="2:31">
      <c r="B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X962"/>
      <c r="Y962"/>
      <c r="Z962"/>
      <c r="AA962"/>
      <c r="AB962"/>
      <c r="AC962"/>
      <c r="AD962"/>
      <c r="AE962"/>
    </row>
    <row r="963" spans="2:31">
      <c r="B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X963"/>
      <c r="Y963"/>
      <c r="Z963"/>
      <c r="AA963"/>
      <c r="AB963"/>
      <c r="AC963"/>
      <c r="AD963"/>
      <c r="AE963"/>
    </row>
    <row r="964" spans="2:31">
      <c r="B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X964"/>
      <c r="Y964"/>
      <c r="Z964"/>
      <c r="AA964"/>
      <c r="AB964"/>
      <c r="AC964"/>
      <c r="AD964"/>
      <c r="AE964"/>
    </row>
    <row r="965" spans="2:31">
      <c r="B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X965"/>
      <c r="Y965"/>
      <c r="Z965"/>
      <c r="AA965"/>
      <c r="AB965"/>
      <c r="AC965"/>
      <c r="AD965"/>
      <c r="AE965"/>
    </row>
    <row r="966" spans="2:31">
      <c r="B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X966"/>
      <c r="Y966"/>
      <c r="Z966"/>
      <c r="AA966"/>
      <c r="AB966"/>
      <c r="AC966"/>
      <c r="AD966"/>
      <c r="AE966"/>
    </row>
    <row r="967" spans="2:31">
      <c r="B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X967"/>
      <c r="Y967"/>
      <c r="Z967"/>
      <c r="AA967"/>
      <c r="AB967"/>
      <c r="AC967"/>
      <c r="AD967"/>
      <c r="AE967"/>
    </row>
    <row r="968" spans="2:31">
      <c r="B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X968"/>
      <c r="Y968"/>
      <c r="Z968"/>
      <c r="AA968"/>
      <c r="AB968"/>
      <c r="AC968"/>
      <c r="AD968"/>
      <c r="AE968"/>
    </row>
    <row r="969" spans="2:31">
      <c r="B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X969"/>
      <c r="Y969"/>
      <c r="Z969"/>
      <c r="AA969"/>
      <c r="AB969"/>
      <c r="AC969"/>
      <c r="AD969"/>
      <c r="AE969"/>
    </row>
    <row r="970" spans="2:31">
      <c r="B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X970"/>
      <c r="Y970"/>
      <c r="Z970"/>
      <c r="AA970"/>
      <c r="AB970"/>
      <c r="AC970"/>
      <c r="AD970"/>
      <c r="AE970"/>
    </row>
    <row r="971" spans="2:31">
      <c r="B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X971"/>
      <c r="Y971"/>
      <c r="Z971"/>
      <c r="AA971"/>
      <c r="AB971"/>
      <c r="AC971"/>
      <c r="AD971"/>
      <c r="AE971"/>
    </row>
    <row r="972" spans="2:31">
      <c r="B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X972"/>
      <c r="Y972"/>
      <c r="Z972"/>
      <c r="AA972"/>
      <c r="AB972"/>
      <c r="AC972"/>
      <c r="AD972"/>
      <c r="AE972"/>
    </row>
    <row r="973" spans="2:31">
      <c r="B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X973"/>
      <c r="Y973"/>
      <c r="Z973"/>
      <c r="AA973"/>
      <c r="AB973"/>
      <c r="AC973"/>
      <c r="AD973"/>
      <c r="AE973"/>
    </row>
    <row r="974" spans="2:31">
      <c r="B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X974"/>
      <c r="Y974"/>
      <c r="Z974"/>
      <c r="AA974"/>
      <c r="AB974"/>
      <c r="AC974"/>
      <c r="AD974"/>
      <c r="AE974"/>
    </row>
    <row r="975" spans="2:31">
      <c r="B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X975"/>
      <c r="Y975"/>
      <c r="Z975"/>
      <c r="AA975"/>
      <c r="AB975"/>
      <c r="AC975"/>
      <c r="AD975"/>
      <c r="AE975"/>
    </row>
    <row r="976" spans="2:31">
      <c r="B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X976"/>
      <c r="Y976"/>
      <c r="Z976"/>
      <c r="AA976"/>
      <c r="AB976"/>
      <c r="AC976"/>
      <c r="AD976"/>
      <c r="AE976"/>
    </row>
    <row r="977" spans="2:31">
      <c r="B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X977"/>
      <c r="Y977"/>
      <c r="Z977"/>
      <c r="AA977"/>
      <c r="AB977"/>
      <c r="AC977"/>
      <c r="AD977"/>
      <c r="AE977"/>
    </row>
    <row r="978" spans="2:31">
      <c r="B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X978"/>
      <c r="Y978"/>
      <c r="Z978"/>
      <c r="AA978"/>
      <c r="AB978"/>
      <c r="AC978"/>
      <c r="AD978"/>
      <c r="AE978"/>
    </row>
    <row r="979" spans="2:31">
      <c r="B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X979"/>
      <c r="Y979"/>
      <c r="Z979"/>
      <c r="AA979"/>
      <c r="AB979"/>
      <c r="AC979"/>
      <c r="AD979"/>
      <c r="AE979"/>
    </row>
    <row r="980" spans="2:31">
      <c r="B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X980"/>
      <c r="Y980"/>
      <c r="Z980"/>
      <c r="AA980"/>
      <c r="AB980"/>
      <c r="AC980"/>
      <c r="AD980"/>
      <c r="AE980"/>
    </row>
    <row r="981" spans="2:31">
      <c r="B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X981"/>
      <c r="Y981"/>
      <c r="Z981"/>
      <c r="AA981"/>
      <c r="AB981"/>
      <c r="AC981"/>
      <c r="AD981"/>
      <c r="AE981"/>
    </row>
    <row r="982" spans="2:31">
      <c r="B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X982"/>
      <c r="Y982"/>
      <c r="Z982"/>
      <c r="AA982"/>
      <c r="AB982"/>
      <c r="AC982"/>
      <c r="AD982"/>
      <c r="AE982"/>
    </row>
    <row r="983" spans="2:31">
      <c r="B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X983"/>
      <c r="Y983"/>
      <c r="Z983"/>
      <c r="AA983"/>
      <c r="AB983"/>
      <c r="AC983"/>
      <c r="AD983"/>
      <c r="AE983"/>
    </row>
    <row r="984" spans="2:31">
      <c r="B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X984"/>
      <c r="Y984"/>
      <c r="Z984"/>
      <c r="AA984"/>
      <c r="AB984"/>
      <c r="AC984"/>
      <c r="AD984"/>
      <c r="AE984"/>
    </row>
    <row r="985" spans="2:31">
      <c r="B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X985"/>
      <c r="Y985"/>
      <c r="Z985"/>
      <c r="AA985"/>
      <c r="AB985"/>
      <c r="AC985"/>
      <c r="AD985"/>
      <c r="AE985"/>
    </row>
    <row r="986" spans="2:31">
      <c r="B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X986"/>
      <c r="Y986"/>
      <c r="Z986"/>
      <c r="AA986"/>
      <c r="AB986"/>
      <c r="AC986"/>
      <c r="AD986"/>
      <c r="AE986"/>
    </row>
    <row r="987" spans="2:31">
      <c r="B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X987"/>
      <c r="Y987"/>
      <c r="Z987"/>
      <c r="AA987"/>
      <c r="AB987"/>
      <c r="AC987"/>
      <c r="AD987"/>
      <c r="AE987"/>
    </row>
    <row r="988" spans="2:31">
      <c r="B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X988"/>
      <c r="Y988"/>
      <c r="Z988"/>
      <c r="AA988"/>
      <c r="AB988"/>
      <c r="AC988"/>
      <c r="AD988"/>
      <c r="AE988"/>
    </row>
    <row r="989" spans="2:31">
      <c r="B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X989"/>
      <c r="Y989"/>
      <c r="Z989"/>
      <c r="AA989"/>
      <c r="AB989"/>
      <c r="AC989"/>
      <c r="AD989"/>
      <c r="AE989"/>
    </row>
    <row r="990" spans="2:31">
      <c r="B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X990"/>
      <c r="Y990"/>
      <c r="Z990"/>
      <c r="AA990"/>
      <c r="AB990"/>
      <c r="AC990"/>
      <c r="AD990"/>
      <c r="AE990"/>
    </row>
    <row r="991" spans="2:31">
      <c r="B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X991"/>
      <c r="Y991"/>
      <c r="Z991"/>
      <c r="AA991"/>
      <c r="AB991"/>
      <c r="AC991"/>
      <c r="AD991"/>
      <c r="AE991"/>
    </row>
    <row r="992" spans="2:31">
      <c r="B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X992"/>
      <c r="Y992"/>
      <c r="Z992"/>
      <c r="AA992"/>
      <c r="AB992"/>
      <c r="AC992"/>
      <c r="AD992"/>
      <c r="AE992"/>
    </row>
    <row r="993" spans="2:31">
      <c r="B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X993"/>
      <c r="Y993"/>
      <c r="Z993"/>
      <c r="AA993"/>
      <c r="AB993"/>
      <c r="AC993"/>
      <c r="AD993"/>
      <c r="AE993"/>
    </row>
    <row r="994" spans="2:31">
      <c r="B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X994"/>
      <c r="Y994"/>
      <c r="Z994"/>
      <c r="AA994"/>
      <c r="AB994"/>
      <c r="AC994"/>
      <c r="AD994"/>
      <c r="AE994"/>
    </row>
    <row r="995" spans="2:31">
      <c r="B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X995"/>
      <c r="Y995"/>
      <c r="Z995"/>
      <c r="AA995"/>
      <c r="AB995"/>
      <c r="AC995"/>
      <c r="AD995"/>
      <c r="AE995"/>
    </row>
    <row r="996" spans="2:31">
      <c r="B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X996"/>
      <c r="Y996"/>
      <c r="Z996"/>
      <c r="AA996"/>
      <c r="AB996"/>
      <c r="AC996"/>
      <c r="AD996"/>
      <c r="AE996"/>
    </row>
    <row r="997" spans="2:31">
      <c r="B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X997"/>
      <c r="Y997"/>
      <c r="Z997"/>
      <c r="AA997"/>
      <c r="AB997"/>
      <c r="AC997"/>
      <c r="AD997"/>
      <c r="AE997"/>
    </row>
    <row r="998" spans="2:31">
      <c r="B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X998"/>
      <c r="Y998"/>
      <c r="Z998"/>
      <c r="AA998"/>
      <c r="AB998"/>
      <c r="AC998"/>
      <c r="AD998"/>
      <c r="AE998"/>
    </row>
    <row r="999" spans="2:31">
      <c r="B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X999"/>
      <c r="Y999"/>
      <c r="Z999"/>
      <c r="AA999"/>
      <c r="AB999"/>
      <c r="AC999"/>
      <c r="AD999"/>
      <c r="AE999"/>
    </row>
    <row r="1000" spans="2:31">
      <c r="B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X1000"/>
      <c r="Y1000"/>
      <c r="Z1000"/>
      <c r="AA1000"/>
      <c r="AB1000"/>
      <c r="AC1000"/>
      <c r="AD1000"/>
      <c r="AE1000"/>
    </row>
    <row r="1001" spans="2:31">
      <c r="B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X1001"/>
      <c r="Y1001"/>
      <c r="Z1001"/>
      <c r="AA1001"/>
      <c r="AB1001"/>
      <c r="AC1001"/>
      <c r="AD1001"/>
      <c r="AE1001"/>
    </row>
    <row r="1002" spans="2:31">
      <c r="B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X1002"/>
      <c r="Y1002"/>
      <c r="Z1002"/>
      <c r="AA1002"/>
      <c r="AB1002"/>
      <c r="AC1002"/>
      <c r="AD1002"/>
      <c r="AE1002"/>
    </row>
    <row r="1003" spans="2:31">
      <c r="B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X1003"/>
      <c r="Y1003"/>
      <c r="Z1003"/>
      <c r="AA1003"/>
      <c r="AB1003"/>
      <c r="AC1003"/>
      <c r="AD1003"/>
      <c r="AE1003"/>
    </row>
    <row r="1004" spans="2:31">
      <c r="B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X1004"/>
      <c r="Y1004"/>
      <c r="Z1004"/>
      <c r="AA1004"/>
      <c r="AB1004"/>
      <c r="AC1004"/>
      <c r="AD1004"/>
      <c r="AE1004"/>
    </row>
    <row r="1005" spans="2:31">
      <c r="B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X1005"/>
      <c r="Y1005"/>
      <c r="Z1005"/>
      <c r="AA1005"/>
      <c r="AB1005"/>
      <c r="AC1005"/>
      <c r="AD1005"/>
      <c r="AE1005"/>
    </row>
    <row r="1006" spans="2:31">
      <c r="B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X1006"/>
      <c r="Y1006"/>
      <c r="Z1006"/>
      <c r="AA1006"/>
      <c r="AB1006"/>
      <c r="AC1006"/>
      <c r="AD1006"/>
      <c r="AE1006"/>
    </row>
    <row r="1007" spans="2:31">
      <c r="B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X1007"/>
      <c r="Y1007"/>
      <c r="Z1007"/>
      <c r="AA1007"/>
      <c r="AB1007"/>
      <c r="AC1007"/>
      <c r="AD1007"/>
      <c r="AE1007"/>
    </row>
    <row r="1008" spans="2:31">
      <c r="B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X1008"/>
      <c r="Y1008"/>
      <c r="Z1008"/>
      <c r="AA1008"/>
      <c r="AB1008"/>
      <c r="AC1008"/>
      <c r="AD1008"/>
      <c r="AE1008"/>
    </row>
    <row r="1009" spans="2:31">
      <c r="B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X1009"/>
      <c r="Y1009"/>
      <c r="Z1009"/>
      <c r="AA1009"/>
      <c r="AB1009"/>
      <c r="AC1009"/>
      <c r="AD1009"/>
      <c r="AE1009"/>
    </row>
    <row r="1010" spans="2:31">
      <c r="B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X1010"/>
      <c r="Y1010"/>
      <c r="Z1010"/>
      <c r="AA1010"/>
      <c r="AB1010"/>
      <c r="AC1010"/>
      <c r="AD1010"/>
      <c r="AE1010"/>
    </row>
    <row r="1011" spans="2:31">
      <c r="B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X1011"/>
      <c r="Y1011"/>
      <c r="Z1011"/>
      <c r="AA1011"/>
      <c r="AB1011"/>
      <c r="AC1011"/>
      <c r="AD1011"/>
      <c r="AE1011"/>
    </row>
    <row r="1012" spans="2:31">
      <c r="B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X1012"/>
      <c r="Y1012"/>
      <c r="Z1012"/>
      <c r="AA1012"/>
      <c r="AB1012"/>
      <c r="AC1012"/>
      <c r="AD1012"/>
      <c r="AE1012"/>
    </row>
    <row r="1013" spans="2:31">
      <c r="B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X1013"/>
      <c r="Y1013"/>
      <c r="Z1013"/>
      <c r="AA1013"/>
      <c r="AB1013"/>
      <c r="AC1013"/>
      <c r="AD1013"/>
      <c r="AE1013"/>
    </row>
    <row r="1014" spans="2:31">
      <c r="B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X1014"/>
      <c r="Y1014"/>
      <c r="Z1014"/>
      <c r="AA1014"/>
      <c r="AB1014"/>
      <c r="AC1014"/>
      <c r="AD1014"/>
      <c r="AE1014"/>
    </row>
    <row r="1015" spans="2:31">
      <c r="B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X1015"/>
      <c r="Y1015"/>
      <c r="Z1015"/>
      <c r="AA1015"/>
      <c r="AB1015"/>
      <c r="AC1015"/>
      <c r="AD1015"/>
      <c r="AE1015"/>
    </row>
    <row r="1016" spans="2:31">
      <c r="B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X1016"/>
      <c r="Y1016"/>
      <c r="Z1016"/>
      <c r="AA1016"/>
      <c r="AB1016"/>
      <c r="AC1016"/>
      <c r="AD1016"/>
      <c r="AE1016"/>
    </row>
    <row r="1017" spans="2:31">
      <c r="B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X1017"/>
      <c r="Y1017"/>
      <c r="Z1017"/>
      <c r="AA1017"/>
      <c r="AB1017"/>
      <c r="AC1017"/>
      <c r="AD1017"/>
      <c r="AE1017"/>
    </row>
    <row r="1018" spans="2:31">
      <c r="B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X1018"/>
      <c r="Y1018"/>
      <c r="Z1018"/>
      <c r="AA1018"/>
      <c r="AB1018"/>
      <c r="AC1018"/>
      <c r="AD1018"/>
      <c r="AE1018"/>
    </row>
    <row r="1019" spans="2:31">
      <c r="B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X1019"/>
      <c r="Y1019"/>
      <c r="Z1019"/>
      <c r="AA1019"/>
      <c r="AB1019"/>
      <c r="AC1019"/>
      <c r="AD1019"/>
      <c r="AE1019"/>
    </row>
    <row r="1020" spans="2:31">
      <c r="B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X1020"/>
      <c r="Y1020"/>
      <c r="Z1020"/>
      <c r="AA1020"/>
      <c r="AB1020"/>
      <c r="AC1020"/>
      <c r="AD1020"/>
      <c r="AE1020"/>
    </row>
    <row r="1021" spans="2:31">
      <c r="B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X1021"/>
      <c r="Y1021"/>
      <c r="Z1021"/>
      <c r="AA1021"/>
      <c r="AB1021"/>
      <c r="AC1021"/>
      <c r="AD1021"/>
      <c r="AE1021"/>
    </row>
    <row r="1022" spans="2:31">
      <c r="B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X1022"/>
      <c r="Y1022"/>
      <c r="Z1022"/>
      <c r="AA1022"/>
      <c r="AB1022"/>
      <c r="AC1022"/>
      <c r="AD1022"/>
      <c r="AE1022"/>
    </row>
    <row r="1023" spans="2:31">
      <c r="B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X1023"/>
      <c r="Y1023"/>
      <c r="Z1023"/>
      <c r="AA1023"/>
      <c r="AB1023"/>
      <c r="AC1023"/>
      <c r="AD1023"/>
      <c r="AE1023"/>
    </row>
    <row r="1024" spans="2:31">
      <c r="B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X1024"/>
      <c r="Y1024"/>
      <c r="Z1024"/>
      <c r="AA1024"/>
      <c r="AB1024"/>
      <c r="AC1024"/>
      <c r="AD1024"/>
      <c r="AE1024"/>
    </row>
    <row r="1025" spans="2:31">
      <c r="B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X1025"/>
      <c r="Y1025"/>
      <c r="Z1025"/>
      <c r="AA1025"/>
      <c r="AB1025"/>
      <c r="AC1025"/>
      <c r="AD1025"/>
      <c r="AE1025"/>
    </row>
    <row r="1026" spans="2:31">
      <c r="B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X1026"/>
      <c r="Y1026"/>
      <c r="Z1026"/>
      <c r="AA1026"/>
      <c r="AB1026"/>
      <c r="AC1026"/>
      <c r="AD1026"/>
      <c r="AE1026"/>
    </row>
    <row r="1027" spans="2:31">
      <c r="B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X1027"/>
      <c r="Y1027"/>
      <c r="Z1027"/>
      <c r="AA1027"/>
      <c r="AB1027"/>
      <c r="AC1027"/>
      <c r="AD1027"/>
      <c r="AE1027"/>
    </row>
    <row r="1028" spans="2:31">
      <c r="B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X1028"/>
      <c r="Y1028"/>
      <c r="Z1028"/>
      <c r="AA1028"/>
      <c r="AB1028"/>
      <c r="AC1028"/>
      <c r="AD1028"/>
      <c r="AE1028"/>
    </row>
    <row r="1029" spans="2:31">
      <c r="B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X1029"/>
      <c r="Y1029"/>
      <c r="Z1029"/>
      <c r="AA1029"/>
      <c r="AB1029"/>
      <c r="AC1029"/>
      <c r="AD1029"/>
      <c r="AE1029"/>
    </row>
    <row r="1030" spans="2:31">
      <c r="B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X1030"/>
      <c r="Y1030"/>
      <c r="Z1030"/>
      <c r="AA1030"/>
      <c r="AB1030"/>
      <c r="AC1030"/>
      <c r="AD1030"/>
      <c r="AE1030"/>
    </row>
    <row r="1031" spans="2:31">
      <c r="B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X1031"/>
      <c r="Y1031"/>
      <c r="Z1031"/>
      <c r="AA1031"/>
      <c r="AB1031"/>
      <c r="AC1031"/>
      <c r="AD1031"/>
      <c r="AE1031"/>
    </row>
    <row r="1032" spans="2:31">
      <c r="B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X1032"/>
      <c r="Y1032"/>
      <c r="Z1032"/>
      <c r="AA1032"/>
      <c r="AB1032"/>
      <c r="AC1032"/>
      <c r="AD1032"/>
      <c r="AE1032"/>
    </row>
    <row r="1033" spans="2:31">
      <c r="B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X1033"/>
      <c r="Y1033"/>
      <c r="Z1033"/>
      <c r="AA1033"/>
      <c r="AB1033"/>
      <c r="AC1033"/>
      <c r="AD1033"/>
      <c r="AE1033"/>
    </row>
    <row r="1034" spans="2:31">
      <c r="B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X1034"/>
      <c r="Y1034"/>
      <c r="Z1034"/>
      <c r="AA1034"/>
      <c r="AB1034"/>
      <c r="AC1034"/>
      <c r="AD1034"/>
      <c r="AE1034"/>
    </row>
    <row r="1035" spans="2:31">
      <c r="B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X1035"/>
      <c r="Y1035"/>
      <c r="Z1035"/>
      <c r="AA1035"/>
      <c r="AB1035"/>
      <c r="AC1035"/>
      <c r="AD1035"/>
      <c r="AE1035"/>
    </row>
    <row r="1036" spans="2:31">
      <c r="B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X1036"/>
      <c r="Y1036"/>
      <c r="Z1036"/>
      <c r="AA1036"/>
      <c r="AB1036"/>
      <c r="AC1036"/>
      <c r="AD1036"/>
      <c r="AE1036"/>
    </row>
    <row r="1037" spans="2:31">
      <c r="B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X1037"/>
      <c r="Y1037"/>
      <c r="Z1037"/>
      <c r="AA1037"/>
      <c r="AB1037"/>
      <c r="AC1037"/>
      <c r="AD1037"/>
      <c r="AE1037"/>
    </row>
    <row r="1038" spans="2:31">
      <c r="B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X1038"/>
      <c r="Y1038"/>
      <c r="Z1038"/>
      <c r="AA1038"/>
      <c r="AB1038"/>
      <c r="AC1038"/>
      <c r="AD1038"/>
      <c r="AE1038"/>
    </row>
    <row r="1039" spans="2:31">
      <c r="B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X1039"/>
      <c r="Y1039"/>
      <c r="Z1039"/>
      <c r="AA1039"/>
      <c r="AB1039"/>
      <c r="AC1039"/>
      <c r="AD1039"/>
      <c r="AE1039"/>
    </row>
    <row r="1040" spans="2:31">
      <c r="B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X1040"/>
      <c r="Y1040"/>
      <c r="Z1040"/>
      <c r="AA1040"/>
      <c r="AB1040"/>
      <c r="AC1040"/>
      <c r="AD1040"/>
      <c r="AE1040"/>
    </row>
    <row r="1041" spans="2:31">
      <c r="B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X1041"/>
      <c r="Y1041"/>
      <c r="Z1041"/>
      <c r="AA1041"/>
      <c r="AB1041"/>
      <c r="AC1041"/>
      <c r="AD1041"/>
      <c r="AE1041"/>
    </row>
    <row r="1042" spans="2:31">
      <c r="B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X1042"/>
      <c r="Y1042"/>
      <c r="Z1042"/>
      <c r="AA1042"/>
      <c r="AB1042"/>
      <c r="AC1042"/>
      <c r="AD1042"/>
      <c r="AE1042"/>
    </row>
    <row r="1043" spans="2:31">
      <c r="B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X1043"/>
      <c r="Y1043"/>
      <c r="Z1043"/>
      <c r="AA1043"/>
      <c r="AB1043"/>
      <c r="AC1043"/>
      <c r="AD1043"/>
      <c r="AE1043"/>
    </row>
    <row r="1044" spans="2:31">
      <c r="B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X1044"/>
      <c r="Y1044"/>
      <c r="Z1044"/>
      <c r="AA1044"/>
      <c r="AB1044"/>
      <c r="AC1044"/>
      <c r="AD1044"/>
      <c r="AE1044"/>
    </row>
    <row r="1045" spans="2:31">
      <c r="B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X1045"/>
      <c r="Y1045"/>
      <c r="Z1045"/>
      <c r="AA1045"/>
      <c r="AB1045"/>
      <c r="AC1045"/>
      <c r="AD1045"/>
      <c r="AE1045"/>
    </row>
    <row r="1046" spans="2:31">
      <c r="B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X1046"/>
      <c r="Y1046"/>
      <c r="Z1046"/>
      <c r="AA1046"/>
      <c r="AB1046"/>
      <c r="AC1046"/>
      <c r="AD1046"/>
      <c r="AE1046"/>
    </row>
    <row r="1047" spans="2:31">
      <c r="B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X1047"/>
      <c r="Y1047"/>
      <c r="Z1047"/>
      <c r="AA1047"/>
      <c r="AB1047"/>
      <c r="AC1047"/>
      <c r="AD1047"/>
      <c r="AE1047"/>
    </row>
    <row r="1048" spans="2:31">
      <c r="B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X1048"/>
      <c r="Y1048"/>
      <c r="Z1048"/>
      <c r="AA1048"/>
      <c r="AB1048"/>
      <c r="AC1048"/>
      <c r="AD1048"/>
      <c r="AE1048"/>
    </row>
    <row r="1049" spans="2:31">
      <c r="B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X1049"/>
      <c r="Y1049"/>
      <c r="Z1049"/>
      <c r="AA1049"/>
      <c r="AB1049"/>
      <c r="AC1049"/>
      <c r="AD1049"/>
      <c r="AE1049"/>
    </row>
    <row r="1050" spans="2:31">
      <c r="B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X1050"/>
      <c r="Y1050"/>
      <c r="Z1050"/>
      <c r="AA1050"/>
      <c r="AB1050"/>
      <c r="AC1050"/>
      <c r="AD1050"/>
      <c r="AE1050"/>
    </row>
    <row r="1051" spans="2:31">
      <c r="B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X1051"/>
      <c r="Y1051"/>
      <c r="Z1051"/>
      <c r="AA1051"/>
      <c r="AB1051"/>
      <c r="AC1051"/>
      <c r="AD1051"/>
      <c r="AE1051"/>
    </row>
    <row r="1052" spans="2:31">
      <c r="B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X1052"/>
      <c r="Y1052"/>
      <c r="Z1052"/>
      <c r="AA1052"/>
      <c r="AB1052"/>
      <c r="AC1052"/>
      <c r="AD1052"/>
      <c r="AE1052"/>
    </row>
    <row r="1053" spans="2:31">
      <c r="B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X1053"/>
      <c r="Y1053"/>
      <c r="Z1053"/>
      <c r="AA1053"/>
      <c r="AB1053"/>
      <c r="AC1053"/>
      <c r="AD1053"/>
      <c r="AE1053"/>
    </row>
    <row r="1054" spans="2:31">
      <c r="B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X1054"/>
      <c r="Y1054"/>
      <c r="Z1054"/>
      <c r="AA1054"/>
      <c r="AB1054"/>
      <c r="AC1054"/>
      <c r="AD1054"/>
      <c r="AE1054"/>
    </row>
    <row r="1055" spans="2:31">
      <c r="B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X1055"/>
      <c r="Y1055"/>
      <c r="Z1055"/>
      <c r="AA1055"/>
      <c r="AB1055"/>
      <c r="AC1055"/>
      <c r="AD1055"/>
      <c r="AE1055"/>
    </row>
    <row r="1056" spans="2:31">
      <c r="B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X1056"/>
      <c r="Y1056"/>
      <c r="Z1056"/>
      <c r="AA1056"/>
      <c r="AB1056"/>
      <c r="AC1056"/>
      <c r="AD1056"/>
      <c r="AE1056"/>
    </row>
    <row r="1057" spans="2:31">
      <c r="B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X1057"/>
      <c r="Y1057"/>
      <c r="Z1057"/>
      <c r="AA1057"/>
      <c r="AB1057"/>
      <c r="AC1057"/>
      <c r="AD1057"/>
      <c r="AE1057"/>
    </row>
    <row r="1058" spans="2:31">
      <c r="B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X1058"/>
      <c r="Y1058"/>
      <c r="Z1058"/>
      <c r="AA1058"/>
      <c r="AB1058"/>
      <c r="AC1058"/>
      <c r="AD1058"/>
      <c r="AE1058"/>
    </row>
    <row r="1059" spans="2:31">
      <c r="B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X1059"/>
      <c r="Y1059"/>
      <c r="Z1059"/>
      <c r="AA1059"/>
      <c r="AB1059"/>
      <c r="AC1059"/>
      <c r="AD1059"/>
      <c r="AE1059"/>
    </row>
    <row r="1060" spans="2:31">
      <c r="B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X1060"/>
      <c r="Y1060"/>
      <c r="Z1060"/>
      <c r="AA1060"/>
      <c r="AB1060"/>
      <c r="AC1060"/>
      <c r="AD1060"/>
      <c r="AE1060"/>
    </row>
    <row r="1061" spans="2:31">
      <c r="B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X1061"/>
      <c r="Y1061"/>
      <c r="Z1061"/>
      <c r="AA1061"/>
      <c r="AB1061"/>
      <c r="AC1061"/>
      <c r="AD1061"/>
      <c r="AE1061"/>
    </row>
    <row r="1062" spans="2:31">
      <c r="B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X1062"/>
      <c r="Y1062"/>
      <c r="Z1062"/>
      <c r="AA1062"/>
      <c r="AB1062"/>
      <c r="AC1062"/>
      <c r="AD1062"/>
      <c r="AE1062"/>
    </row>
    <row r="1063" spans="2:31">
      <c r="B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X1063"/>
      <c r="Y1063"/>
      <c r="Z1063"/>
      <c r="AA1063"/>
      <c r="AB1063"/>
      <c r="AC1063"/>
      <c r="AD1063"/>
      <c r="AE1063"/>
    </row>
    <row r="1064" spans="2:31">
      <c r="B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X1064"/>
      <c r="Y1064"/>
      <c r="Z1064"/>
      <c r="AA1064"/>
      <c r="AB1064"/>
      <c r="AC1064"/>
      <c r="AD1064"/>
      <c r="AE1064"/>
    </row>
    <row r="1065" spans="2:31">
      <c r="B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X1065"/>
      <c r="Y1065"/>
      <c r="Z1065"/>
      <c r="AA1065"/>
      <c r="AB1065"/>
      <c r="AC1065"/>
      <c r="AD1065"/>
      <c r="AE1065"/>
    </row>
    <row r="1066" spans="2:31">
      <c r="B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X1066"/>
      <c r="Y1066"/>
      <c r="Z1066"/>
      <c r="AA1066"/>
      <c r="AB1066"/>
      <c r="AC1066"/>
      <c r="AD1066"/>
      <c r="AE1066"/>
    </row>
    <row r="1067" spans="2:31">
      <c r="B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X1067"/>
      <c r="Y1067"/>
      <c r="Z1067"/>
      <c r="AA1067"/>
      <c r="AB1067"/>
      <c r="AC1067"/>
      <c r="AD1067"/>
      <c r="AE1067"/>
    </row>
    <row r="1068" spans="2:31">
      <c r="B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X1068"/>
      <c r="Y1068"/>
      <c r="Z1068"/>
      <c r="AA1068"/>
      <c r="AB1068"/>
      <c r="AC1068"/>
      <c r="AD1068"/>
      <c r="AE1068"/>
    </row>
    <row r="1069" spans="2:31">
      <c r="B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X1069"/>
      <c r="Y1069"/>
      <c r="Z1069"/>
      <c r="AA1069"/>
      <c r="AB1069"/>
      <c r="AC1069"/>
      <c r="AD1069"/>
      <c r="AE1069"/>
    </row>
    <row r="1070" spans="2:31">
      <c r="B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X1070"/>
      <c r="Y1070"/>
      <c r="Z1070"/>
      <c r="AA1070"/>
      <c r="AB1070"/>
      <c r="AC1070"/>
      <c r="AD1070"/>
      <c r="AE1070"/>
    </row>
    <row r="1071" spans="2:31">
      <c r="B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X1071"/>
      <c r="Y1071"/>
      <c r="Z1071"/>
      <c r="AA1071"/>
      <c r="AB1071"/>
      <c r="AC1071"/>
      <c r="AD1071"/>
      <c r="AE1071"/>
    </row>
    <row r="1072" spans="2:31">
      <c r="B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X1072"/>
      <c r="Y1072"/>
      <c r="Z1072"/>
      <c r="AA1072"/>
      <c r="AB1072"/>
      <c r="AC1072"/>
      <c r="AD1072"/>
      <c r="AE1072"/>
    </row>
    <row r="1073" spans="2:31">
      <c r="B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X1073"/>
      <c r="Y1073"/>
      <c r="Z1073"/>
      <c r="AA1073"/>
      <c r="AB1073"/>
      <c r="AC1073"/>
      <c r="AD1073"/>
      <c r="AE1073"/>
    </row>
    <row r="1074" spans="2:31">
      <c r="B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X1074"/>
      <c r="Y1074"/>
      <c r="Z1074"/>
      <c r="AA1074"/>
      <c r="AB1074"/>
      <c r="AC1074"/>
      <c r="AD1074"/>
      <c r="AE1074"/>
    </row>
    <row r="1075" spans="2:31">
      <c r="B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X1075"/>
      <c r="Y1075"/>
      <c r="Z1075"/>
      <c r="AA1075"/>
      <c r="AB1075"/>
      <c r="AC1075"/>
      <c r="AD1075"/>
      <c r="AE1075"/>
    </row>
    <row r="1076" spans="2:31">
      <c r="B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X1076"/>
      <c r="Y1076"/>
      <c r="Z1076"/>
      <c r="AA1076"/>
      <c r="AB1076"/>
      <c r="AC1076"/>
      <c r="AD1076"/>
      <c r="AE1076"/>
    </row>
    <row r="1077" spans="2:31">
      <c r="B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X1077"/>
      <c r="Y1077"/>
      <c r="Z1077"/>
      <c r="AA1077"/>
      <c r="AB1077"/>
      <c r="AC1077"/>
      <c r="AD1077"/>
      <c r="AE1077"/>
    </row>
    <row r="1078" spans="2:31">
      <c r="B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X1078"/>
      <c r="Y1078"/>
      <c r="Z1078"/>
      <c r="AA1078"/>
      <c r="AB1078"/>
      <c r="AC1078"/>
      <c r="AD1078"/>
      <c r="AE1078"/>
    </row>
    <row r="1079" spans="2:31">
      <c r="B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X1079"/>
      <c r="Y1079"/>
      <c r="Z1079"/>
      <c r="AA1079"/>
      <c r="AB1079"/>
      <c r="AC1079"/>
      <c r="AD1079"/>
      <c r="AE1079"/>
    </row>
    <row r="1080" spans="2:31">
      <c r="B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X1080"/>
      <c r="Y1080"/>
      <c r="Z1080"/>
      <c r="AA1080"/>
      <c r="AB1080"/>
      <c r="AC1080"/>
      <c r="AD1080"/>
      <c r="AE1080"/>
    </row>
    <row r="1081" spans="2:31">
      <c r="B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X1081"/>
      <c r="Y1081"/>
      <c r="Z1081"/>
      <c r="AA1081"/>
      <c r="AB1081"/>
      <c r="AC1081"/>
      <c r="AD1081"/>
      <c r="AE1081"/>
    </row>
    <row r="1082" spans="2:31">
      <c r="B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X1082"/>
      <c r="Y1082"/>
      <c r="Z1082"/>
      <c r="AA1082"/>
      <c r="AB1082"/>
      <c r="AC1082"/>
      <c r="AD1082"/>
      <c r="AE1082"/>
    </row>
    <row r="1083" spans="2:31">
      <c r="B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X1083"/>
      <c r="Y1083"/>
      <c r="Z1083"/>
      <c r="AA1083"/>
      <c r="AB1083"/>
      <c r="AC1083"/>
      <c r="AD1083"/>
      <c r="AE1083"/>
    </row>
    <row r="1084" spans="2:31">
      <c r="B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X1084"/>
      <c r="Y1084"/>
      <c r="Z1084"/>
      <c r="AA1084"/>
      <c r="AB1084"/>
      <c r="AC1084"/>
      <c r="AD1084"/>
      <c r="AE1084"/>
    </row>
    <row r="1085" spans="2:31">
      <c r="B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X1085"/>
      <c r="Y1085"/>
      <c r="Z1085"/>
      <c r="AA1085"/>
      <c r="AB1085"/>
      <c r="AC1085"/>
      <c r="AD1085"/>
      <c r="AE1085"/>
    </row>
    <row r="1086" spans="2:31">
      <c r="B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X1086"/>
      <c r="Y1086"/>
      <c r="Z1086"/>
      <c r="AA1086"/>
      <c r="AB1086"/>
      <c r="AC1086"/>
      <c r="AD1086"/>
      <c r="AE1086"/>
    </row>
    <row r="1087" spans="2:31">
      <c r="B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X1087"/>
      <c r="Y1087"/>
      <c r="Z1087"/>
      <c r="AA1087"/>
      <c r="AB1087"/>
      <c r="AC1087"/>
      <c r="AD1087"/>
      <c r="AE1087"/>
    </row>
    <row r="1088" spans="2:31">
      <c r="B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X1088"/>
      <c r="Y1088"/>
      <c r="Z1088"/>
      <c r="AA1088"/>
      <c r="AB1088"/>
      <c r="AC1088"/>
      <c r="AD1088"/>
      <c r="AE1088"/>
    </row>
    <row r="1089" spans="2:31">
      <c r="B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X1089"/>
      <c r="Y1089"/>
      <c r="Z1089"/>
      <c r="AA1089"/>
      <c r="AB1089"/>
      <c r="AC1089"/>
      <c r="AD1089"/>
      <c r="AE1089"/>
    </row>
    <row r="1090" spans="2:31">
      <c r="B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X1090"/>
      <c r="Y1090"/>
      <c r="Z1090"/>
      <c r="AA1090"/>
      <c r="AB1090"/>
      <c r="AC1090"/>
      <c r="AD1090"/>
      <c r="AE1090"/>
    </row>
    <row r="1091" spans="2:31">
      <c r="B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X1091"/>
      <c r="Y1091"/>
      <c r="Z1091"/>
      <c r="AA1091"/>
      <c r="AB1091"/>
      <c r="AC1091"/>
      <c r="AD1091"/>
      <c r="AE1091"/>
    </row>
    <row r="1092" spans="2:31">
      <c r="B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X1092"/>
      <c r="Y1092"/>
      <c r="Z1092"/>
      <c r="AA1092"/>
      <c r="AB1092"/>
      <c r="AC1092"/>
      <c r="AD1092"/>
      <c r="AE1092"/>
    </row>
    <row r="1093" spans="2:31">
      <c r="B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X1093"/>
      <c r="Y1093"/>
      <c r="Z1093"/>
      <c r="AA1093"/>
      <c r="AB1093"/>
      <c r="AC1093"/>
      <c r="AD1093"/>
      <c r="AE1093"/>
    </row>
    <row r="1094" spans="2:31">
      <c r="B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X1094"/>
      <c r="Y1094"/>
      <c r="Z1094"/>
      <c r="AA1094"/>
      <c r="AB1094"/>
      <c r="AC1094"/>
      <c r="AD1094"/>
      <c r="AE1094"/>
    </row>
    <row r="1095" spans="2:31">
      <c r="B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X1095"/>
      <c r="Y1095"/>
      <c r="Z1095"/>
      <c r="AA1095"/>
      <c r="AB1095"/>
      <c r="AC1095"/>
      <c r="AD1095"/>
      <c r="AE1095"/>
    </row>
    <row r="1096" spans="2:31">
      <c r="B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X1096"/>
      <c r="Y1096"/>
      <c r="Z1096"/>
      <c r="AA1096"/>
      <c r="AB1096"/>
      <c r="AC1096"/>
      <c r="AD1096"/>
      <c r="AE1096"/>
    </row>
    <row r="1097" spans="2:31">
      <c r="B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X1097"/>
      <c r="Y1097"/>
      <c r="Z1097"/>
      <c r="AA1097"/>
      <c r="AB1097"/>
      <c r="AC1097"/>
      <c r="AD1097"/>
      <c r="AE1097"/>
    </row>
    <row r="1098" spans="2:31">
      <c r="B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X1098"/>
      <c r="Y1098"/>
      <c r="Z1098"/>
      <c r="AA1098"/>
      <c r="AB1098"/>
      <c r="AC1098"/>
      <c r="AD1098"/>
      <c r="AE1098"/>
    </row>
    <row r="1099" spans="2:31">
      <c r="B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X1099"/>
      <c r="Y1099"/>
      <c r="Z1099"/>
      <c r="AA1099"/>
      <c r="AB1099"/>
      <c r="AC1099"/>
      <c r="AD1099"/>
      <c r="AE1099"/>
    </row>
    <row r="1100" spans="2:31">
      <c r="B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X1100"/>
      <c r="Y1100"/>
      <c r="Z1100"/>
      <c r="AA1100"/>
      <c r="AB1100"/>
      <c r="AC1100"/>
      <c r="AD1100"/>
      <c r="AE1100"/>
    </row>
    <row r="1101" spans="2:31">
      <c r="B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X1101"/>
      <c r="Y1101"/>
      <c r="Z1101"/>
      <c r="AA1101"/>
      <c r="AB1101"/>
      <c r="AC1101"/>
      <c r="AD1101"/>
      <c r="AE1101"/>
    </row>
    <row r="1102" spans="2:31">
      <c r="B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X1102"/>
      <c r="Y1102"/>
      <c r="Z1102"/>
      <c r="AA1102"/>
      <c r="AB1102"/>
      <c r="AC1102"/>
      <c r="AD1102"/>
      <c r="AE1102"/>
    </row>
    <row r="1103" spans="2:31">
      <c r="B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X1103"/>
      <c r="Y1103"/>
      <c r="Z1103"/>
      <c r="AA1103"/>
      <c r="AB1103"/>
      <c r="AC1103"/>
      <c r="AD1103"/>
      <c r="AE1103"/>
    </row>
    <row r="1104" spans="2:31">
      <c r="B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X1104"/>
      <c r="Y1104"/>
      <c r="Z1104"/>
      <c r="AA1104"/>
      <c r="AB1104"/>
      <c r="AC1104"/>
      <c r="AD1104"/>
      <c r="AE1104"/>
    </row>
    <row r="1105" spans="2:31">
      <c r="B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X1105"/>
      <c r="Y1105"/>
      <c r="Z1105"/>
      <c r="AA1105"/>
      <c r="AB1105"/>
      <c r="AC1105"/>
      <c r="AD1105"/>
      <c r="AE1105"/>
    </row>
    <row r="1106" spans="2:31">
      <c r="B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X1106"/>
      <c r="Y1106"/>
      <c r="Z1106"/>
      <c r="AA1106"/>
      <c r="AB1106"/>
      <c r="AC1106"/>
      <c r="AD1106"/>
      <c r="AE1106"/>
    </row>
    <row r="1107" spans="2:31">
      <c r="B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X1107"/>
      <c r="Y1107"/>
      <c r="Z1107"/>
      <c r="AA1107"/>
      <c r="AB1107"/>
      <c r="AC1107"/>
      <c r="AD1107"/>
      <c r="AE1107"/>
    </row>
    <row r="1108" spans="2:31">
      <c r="B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X1108"/>
      <c r="Y1108"/>
      <c r="Z1108"/>
      <c r="AA1108"/>
      <c r="AB1108"/>
      <c r="AC1108"/>
      <c r="AD1108"/>
      <c r="AE1108"/>
    </row>
    <row r="1109" spans="2:31">
      <c r="B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X1109"/>
      <c r="Y1109"/>
      <c r="Z1109"/>
      <c r="AA1109"/>
      <c r="AB1109"/>
      <c r="AC1109"/>
      <c r="AD1109"/>
      <c r="AE1109"/>
    </row>
    <row r="1110" spans="2:31">
      <c r="B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X1110"/>
      <c r="Y1110"/>
      <c r="Z1110"/>
      <c r="AA1110"/>
      <c r="AB1110"/>
      <c r="AC1110"/>
      <c r="AD1110"/>
      <c r="AE1110"/>
    </row>
    <row r="1111" spans="2:31">
      <c r="B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X1111"/>
      <c r="Y1111"/>
      <c r="Z1111"/>
      <c r="AA1111"/>
      <c r="AB1111"/>
      <c r="AC1111"/>
      <c r="AD1111"/>
      <c r="AE1111"/>
    </row>
    <row r="1112" spans="2:31">
      <c r="B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X1112"/>
      <c r="Y1112"/>
      <c r="Z1112"/>
      <c r="AA1112"/>
      <c r="AB1112"/>
      <c r="AC1112"/>
      <c r="AD1112"/>
      <c r="AE1112"/>
    </row>
    <row r="1113" spans="2:31">
      <c r="B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X1113"/>
      <c r="Y1113"/>
      <c r="Z1113"/>
      <c r="AA1113"/>
      <c r="AB1113"/>
      <c r="AC1113"/>
      <c r="AD1113"/>
      <c r="AE1113"/>
    </row>
    <row r="1114" spans="2:31">
      <c r="B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X1114"/>
      <c r="Y1114"/>
      <c r="Z1114"/>
      <c r="AA1114"/>
      <c r="AB1114"/>
      <c r="AC1114"/>
      <c r="AD1114"/>
      <c r="AE1114"/>
    </row>
    <row r="1115" spans="2:31">
      <c r="B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X1115"/>
      <c r="Y1115"/>
      <c r="Z1115"/>
      <c r="AA1115"/>
      <c r="AB1115"/>
      <c r="AC1115"/>
      <c r="AD1115"/>
      <c r="AE1115"/>
    </row>
    <row r="1116" spans="2:31">
      <c r="B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X1116"/>
      <c r="Y1116"/>
      <c r="Z1116"/>
      <c r="AA1116"/>
      <c r="AB1116"/>
      <c r="AC1116"/>
      <c r="AD1116"/>
      <c r="AE1116"/>
    </row>
    <row r="1117" spans="2:31">
      <c r="B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X1117"/>
      <c r="Y1117"/>
      <c r="Z1117"/>
      <c r="AA1117"/>
      <c r="AB1117"/>
      <c r="AC1117"/>
      <c r="AD1117"/>
      <c r="AE1117"/>
    </row>
    <row r="1118" spans="2:31">
      <c r="B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X1118"/>
      <c r="Y1118"/>
      <c r="Z1118"/>
      <c r="AA1118"/>
      <c r="AB1118"/>
      <c r="AC1118"/>
      <c r="AD1118"/>
      <c r="AE1118"/>
    </row>
    <row r="1119" spans="2:31">
      <c r="B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X1119"/>
      <c r="Y1119"/>
      <c r="Z1119"/>
      <c r="AA1119"/>
      <c r="AB1119"/>
      <c r="AC1119"/>
      <c r="AD1119"/>
      <c r="AE1119"/>
    </row>
    <row r="1120" spans="2:31">
      <c r="B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X1120"/>
      <c r="Y1120"/>
      <c r="Z1120"/>
      <c r="AA1120"/>
      <c r="AB1120"/>
      <c r="AC1120"/>
      <c r="AD1120"/>
      <c r="AE1120"/>
    </row>
    <row r="1121" spans="2:31">
      <c r="B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X1121"/>
      <c r="Y1121"/>
      <c r="Z1121"/>
      <c r="AA1121"/>
      <c r="AB1121"/>
      <c r="AC1121"/>
      <c r="AD1121"/>
      <c r="AE1121"/>
    </row>
    <row r="1122" spans="2:31">
      <c r="B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X1122"/>
      <c r="Y1122"/>
      <c r="Z1122"/>
      <c r="AA1122"/>
      <c r="AB1122"/>
      <c r="AC1122"/>
      <c r="AD1122"/>
      <c r="AE1122"/>
    </row>
    <row r="1123" spans="2:31">
      <c r="B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X1123"/>
      <c r="Y1123"/>
      <c r="Z1123"/>
      <c r="AA1123"/>
      <c r="AB1123"/>
      <c r="AC1123"/>
      <c r="AD1123"/>
      <c r="AE1123"/>
    </row>
    <row r="1124" spans="2:31">
      <c r="B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X1124"/>
      <c r="Y1124"/>
      <c r="Z1124"/>
      <c r="AA1124"/>
      <c r="AB1124"/>
      <c r="AC1124"/>
      <c r="AD1124"/>
      <c r="AE1124"/>
    </row>
    <row r="1125" spans="2:31">
      <c r="B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X1125"/>
      <c r="Y1125"/>
      <c r="Z1125"/>
      <c r="AA1125"/>
      <c r="AB1125"/>
      <c r="AC1125"/>
      <c r="AD1125"/>
      <c r="AE1125"/>
    </row>
    <row r="1126" spans="2:31">
      <c r="B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X1126"/>
      <c r="Y1126"/>
      <c r="Z1126"/>
      <c r="AA1126"/>
      <c r="AB1126"/>
      <c r="AC1126"/>
      <c r="AD1126"/>
      <c r="AE1126"/>
    </row>
    <row r="1127" spans="2:31">
      <c r="B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X1127"/>
      <c r="Y1127"/>
      <c r="Z1127"/>
      <c r="AA1127"/>
      <c r="AB1127"/>
      <c r="AC1127"/>
      <c r="AD1127"/>
      <c r="AE1127"/>
    </row>
    <row r="1128" spans="2:31">
      <c r="B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X1128"/>
      <c r="Y1128"/>
      <c r="Z1128"/>
      <c r="AA1128"/>
      <c r="AB1128"/>
      <c r="AC1128"/>
      <c r="AD1128"/>
      <c r="AE1128"/>
    </row>
    <row r="1129" spans="2:31">
      <c r="B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X1129"/>
      <c r="Y1129"/>
      <c r="Z1129"/>
      <c r="AA1129"/>
      <c r="AB1129"/>
      <c r="AC1129"/>
      <c r="AD1129"/>
      <c r="AE1129"/>
    </row>
    <row r="1130" spans="2:31">
      <c r="B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X1130"/>
      <c r="Y1130"/>
      <c r="Z1130"/>
      <c r="AA1130"/>
      <c r="AB1130"/>
      <c r="AC1130"/>
      <c r="AD1130"/>
      <c r="AE1130"/>
    </row>
    <row r="1131" spans="2:31">
      <c r="B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X1131"/>
      <c r="Y1131"/>
      <c r="Z1131"/>
      <c r="AA1131"/>
      <c r="AB1131"/>
      <c r="AC1131"/>
      <c r="AD1131"/>
      <c r="AE1131"/>
    </row>
    <row r="1132" spans="2:31">
      <c r="B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X1132"/>
      <c r="Y1132"/>
      <c r="Z1132"/>
      <c r="AA1132"/>
      <c r="AB1132"/>
      <c r="AC1132"/>
      <c r="AD1132"/>
      <c r="AE1132"/>
    </row>
    <row r="1133" spans="2:31">
      <c r="B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X1133"/>
      <c r="Y1133"/>
      <c r="Z1133"/>
      <c r="AA1133"/>
      <c r="AB1133"/>
      <c r="AC1133"/>
      <c r="AD1133"/>
      <c r="AE1133"/>
    </row>
    <row r="1134" spans="2:31">
      <c r="B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X1134"/>
      <c r="Y1134"/>
      <c r="Z1134"/>
      <c r="AA1134"/>
      <c r="AB1134"/>
      <c r="AC1134"/>
      <c r="AD1134"/>
      <c r="AE1134"/>
    </row>
    <row r="1135" spans="2:31">
      <c r="B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X1135"/>
      <c r="Y1135"/>
      <c r="Z1135"/>
      <c r="AA1135"/>
      <c r="AB1135"/>
      <c r="AC1135"/>
      <c r="AD1135"/>
      <c r="AE1135"/>
    </row>
    <row r="1136" spans="2:31">
      <c r="B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X1136"/>
      <c r="Y1136"/>
      <c r="Z1136"/>
      <c r="AA1136"/>
      <c r="AB1136"/>
      <c r="AC1136"/>
      <c r="AD1136"/>
      <c r="AE1136"/>
    </row>
    <row r="1137" spans="2:31">
      <c r="B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X1137"/>
      <c r="Y1137"/>
      <c r="Z1137"/>
      <c r="AA1137"/>
      <c r="AB1137"/>
      <c r="AC1137"/>
      <c r="AD1137"/>
      <c r="AE1137"/>
    </row>
    <row r="1138" spans="2:31">
      <c r="B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X1138"/>
      <c r="Y1138"/>
      <c r="Z1138"/>
      <c r="AA1138"/>
      <c r="AB1138"/>
      <c r="AC1138"/>
      <c r="AD1138"/>
      <c r="AE1138"/>
    </row>
    <row r="1139" spans="2:31">
      <c r="B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X1139"/>
      <c r="Y1139"/>
      <c r="Z1139"/>
      <c r="AA1139"/>
      <c r="AB1139"/>
      <c r="AC1139"/>
      <c r="AD1139"/>
      <c r="AE1139"/>
    </row>
    <row r="1140" spans="2:31">
      <c r="B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X1140"/>
      <c r="Y1140"/>
      <c r="Z1140"/>
      <c r="AA1140"/>
      <c r="AB1140"/>
      <c r="AC1140"/>
      <c r="AD1140"/>
      <c r="AE1140"/>
    </row>
    <row r="1141" spans="2:31">
      <c r="B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X1141"/>
      <c r="Y1141"/>
      <c r="Z1141"/>
      <c r="AA1141"/>
      <c r="AB1141"/>
      <c r="AC1141"/>
      <c r="AD1141"/>
      <c r="AE1141"/>
    </row>
    <row r="1142" spans="2:31">
      <c r="B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X1142"/>
      <c r="Y1142"/>
      <c r="Z1142"/>
      <c r="AA1142"/>
      <c r="AB1142"/>
      <c r="AC1142"/>
      <c r="AD1142"/>
      <c r="AE1142"/>
    </row>
    <row r="1143" spans="2:31">
      <c r="B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X1143"/>
      <c r="Y1143"/>
      <c r="Z1143"/>
      <c r="AA1143"/>
      <c r="AB1143"/>
      <c r="AC1143"/>
      <c r="AD1143"/>
      <c r="AE1143"/>
    </row>
    <row r="1144" spans="2:31">
      <c r="B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X1144"/>
      <c r="Y1144"/>
      <c r="Z1144"/>
      <c r="AA1144"/>
      <c r="AB1144"/>
      <c r="AC1144"/>
      <c r="AD1144"/>
      <c r="AE1144"/>
    </row>
    <row r="1145" spans="2:31">
      <c r="B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X1145"/>
      <c r="Y1145"/>
      <c r="Z1145"/>
      <c r="AA1145"/>
      <c r="AB1145"/>
      <c r="AC1145"/>
      <c r="AD1145"/>
      <c r="AE1145"/>
    </row>
    <row r="1146" spans="2:31">
      <c r="B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X1146"/>
      <c r="Y1146"/>
      <c r="Z1146"/>
      <c r="AA1146"/>
      <c r="AB1146"/>
      <c r="AC1146"/>
      <c r="AD1146"/>
      <c r="AE1146"/>
    </row>
    <row r="1147" spans="2:31">
      <c r="B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X1147"/>
      <c r="Y1147"/>
      <c r="Z1147"/>
      <c r="AA1147"/>
      <c r="AB1147"/>
      <c r="AC1147"/>
      <c r="AD1147"/>
      <c r="AE1147"/>
    </row>
    <row r="1148" spans="2:31">
      <c r="B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X1148"/>
      <c r="Y1148"/>
      <c r="Z1148"/>
      <c r="AA1148"/>
      <c r="AB1148"/>
      <c r="AC1148"/>
      <c r="AD1148"/>
      <c r="AE1148"/>
    </row>
    <row r="1149" spans="2:31">
      <c r="B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X1149"/>
      <c r="Y1149"/>
      <c r="Z1149"/>
      <c r="AA1149"/>
      <c r="AB1149"/>
      <c r="AC1149"/>
      <c r="AD1149"/>
      <c r="AE1149"/>
    </row>
    <row r="1150" spans="2:31">
      <c r="B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X1150"/>
      <c r="Y1150"/>
      <c r="Z1150"/>
      <c r="AA1150"/>
      <c r="AB1150"/>
      <c r="AC1150"/>
      <c r="AD1150"/>
      <c r="AE1150"/>
    </row>
    <row r="1151" spans="2:31">
      <c r="B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X1151"/>
      <c r="Y1151"/>
      <c r="Z1151"/>
      <c r="AA1151"/>
      <c r="AB1151"/>
      <c r="AC1151"/>
      <c r="AD1151"/>
      <c r="AE1151"/>
    </row>
    <row r="1152" spans="2:31">
      <c r="B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X1152"/>
      <c r="Y1152"/>
      <c r="Z1152"/>
      <c r="AA1152"/>
      <c r="AB1152"/>
      <c r="AC1152"/>
      <c r="AD1152"/>
      <c r="AE1152"/>
    </row>
    <row r="1153" spans="2:31">
      <c r="B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X1153"/>
      <c r="Y1153"/>
      <c r="Z1153"/>
      <c r="AA1153"/>
      <c r="AB1153"/>
      <c r="AC1153"/>
      <c r="AD1153"/>
      <c r="AE1153"/>
    </row>
    <row r="1154" spans="2:31">
      <c r="B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X1154"/>
      <c r="Y1154"/>
      <c r="Z1154"/>
      <c r="AA1154"/>
      <c r="AB1154"/>
      <c r="AC1154"/>
      <c r="AD1154"/>
      <c r="AE1154"/>
    </row>
    <row r="1155" spans="2:31">
      <c r="B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X1155"/>
      <c r="Y1155"/>
      <c r="Z1155"/>
      <c r="AA1155"/>
      <c r="AB1155"/>
      <c r="AC1155"/>
      <c r="AD1155"/>
      <c r="AE1155"/>
    </row>
    <row r="1156" spans="2:31">
      <c r="B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X1156"/>
      <c r="Y1156"/>
      <c r="Z1156"/>
      <c r="AA1156"/>
      <c r="AB1156"/>
      <c r="AC1156"/>
      <c r="AD1156"/>
      <c r="AE1156"/>
    </row>
    <row r="1157" spans="2:31">
      <c r="B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X1157"/>
      <c r="Y1157"/>
      <c r="Z1157"/>
      <c r="AA1157"/>
      <c r="AB1157"/>
      <c r="AC1157"/>
      <c r="AD1157"/>
      <c r="AE1157"/>
    </row>
    <row r="1158" spans="2:31">
      <c r="B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X1158"/>
      <c r="Y1158"/>
      <c r="Z1158"/>
      <c r="AA1158"/>
      <c r="AB1158"/>
      <c r="AC1158"/>
      <c r="AD1158"/>
      <c r="AE1158"/>
    </row>
    <row r="1159" spans="2:31">
      <c r="B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X1159"/>
      <c r="Y1159"/>
      <c r="Z1159"/>
      <c r="AA1159"/>
      <c r="AB1159"/>
      <c r="AC1159"/>
      <c r="AD1159"/>
      <c r="AE1159"/>
    </row>
    <row r="1160" spans="2:31">
      <c r="B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X1160"/>
      <c r="Y1160"/>
      <c r="Z1160"/>
      <c r="AA1160"/>
      <c r="AB1160"/>
      <c r="AC1160"/>
      <c r="AD1160"/>
      <c r="AE1160"/>
    </row>
    <row r="1161" spans="2:31">
      <c r="B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X1161"/>
      <c r="Y1161"/>
      <c r="Z1161"/>
      <c r="AA1161"/>
      <c r="AB1161"/>
      <c r="AC1161"/>
      <c r="AD1161"/>
      <c r="AE1161"/>
    </row>
    <row r="1162" spans="2:31">
      <c r="B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X1162"/>
      <c r="Y1162"/>
      <c r="Z1162"/>
      <c r="AA1162"/>
      <c r="AB1162"/>
      <c r="AC1162"/>
      <c r="AD1162"/>
      <c r="AE1162"/>
    </row>
    <row r="1163" spans="2:31">
      <c r="B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X1163"/>
      <c r="Y1163"/>
      <c r="Z1163"/>
      <c r="AA1163"/>
      <c r="AB1163"/>
      <c r="AC1163"/>
      <c r="AD1163"/>
      <c r="AE1163"/>
    </row>
    <row r="1164" spans="2:31">
      <c r="B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X1164"/>
      <c r="Y1164"/>
      <c r="Z1164"/>
      <c r="AA1164"/>
      <c r="AB1164"/>
      <c r="AC1164"/>
      <c r="AD1164"/>
      <c r="AE1164"/>
    </row>
    <row r="1165" spans="2:31">
      <c r="B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X1165"/>
      <c r="Y1165"/>
      <c r="Z1165"/>
      <c r="AA1165"/>
      <c r="AB1165"/>
      <c r="AC1165"/>
      <c r="AD1165"/>
      <c r="AE1165"/>
    </row>
    <row r="1166" spans="2:31">
      <c r="B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X1166"/>
      <c r="Y1166"/>
      <c r="Z1166"/>
      <c r="AA1166"/>
      <c r="AB1166"/>
      <c r="AC1166"/>
      <c r="AD1166"/>
      <c r="AE1166"/>
    </row>
    <row r="1167" spans="2:31">
      <c r="B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X1167"/>
      <c r="Y1167"/>
      <c r="Z1167"/>
      <c r="AA1167"/>
      <c r="AB1167"/>
      <c r="AC1167"/>
      <c r="AD1167"/>
      <c r="AE1167"/>
    </row>
    <row r="1168" spans="2:31">
      <c r="B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X1168"/>
      <c r="Y1168"/>
      <c r="Z1168"/>
      <c r="AA1168"/>
      <c r="AB1168"/>
      <c r="AC1168"/>
      <c r="AD1168"/>
      <c r="AE1168"/>
    </row>
    <row r="1169" spans="2:31">
      <c r="B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X1169"/>
      <c r="Y1169"/>
      <c r="Z1169"/>
      <c r="AA1169"/>
      <c r="AB1169"/>
      <c r="AC1169"/>
      <c r="AD1169"/>
      <c r="AE1169"/>
    </row>
    <row r="1170" spans="2:31">
      <c r="B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X1170"/>
      <c r="Y1170"/>
      <c r="Z1170"/>
      <c r="AA1170"/>
      <c r="AB1170"/>
      <c r="AC1170"/>
      <c r="AD1170"/>
      <c r="AE1170"/>
    </row>
    <row r="1171" spans="2:31">
      <c r="B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X1171"/>
      <c r="Y1171"/>
      <c r="Z1171"/>
      <c r="AA1171"/>
      <c r="AB1171"/>
      <c r="AC1171"/>
      <c r="AD1171"/>
      <c r="AE1171"/>
    </row>
    <row r="1172" spans="2:31">
      <c r="B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X1172"/>
      <c r="Y1172"/>
      <c r="Z1172"/>
      <c r="AA1172"/>
      <c r="AB1172"/>
      <c r="AC1172"/>
      <c r="AD1172"/>
      <c r="AE1172"/>
    </row>
    <row r="1173" spans="2:31">
      <c r="B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X1173"/>
      <c r="Y1173"/>
      <c r="Z1173"/>
      <c r="AA1173"/>
      <c r="AB1173"/>
      <c r="AC1173"/>
      <c r="AD1173"/>
      <c r="AE1173"/>
    </row>
    <row r="1174" spans="2:31">
      <c r="B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X1174"/>
      <c r="Y1174"/>
      <c r="Z1174"/>
      <c r="AA1174"/>
      <c r="AB1174"/>
      <c r="AC1174"/>
      <c r="AD1174"/>
      <c r="AE1174"/>
    </row>
    <row r="1175" spans="2:31">
      <c r="B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X1175"/>
      <c r="Y1175"/>
      <c r="Z1175"/>
      <c r="AA1175"/>
      <c r="AB1175"/>
      <c r="AC1175"/>
      <c r="AD1175"/>
      <c r="AE1175"/>
    </row>
    <row r="1176" spans="2:31">
      <c r="B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X1176"/>
      <c r="Y1176"/>
      <c r="Z1176"/>
      <c r="AA1176"/>
      <c r="AB1176"/>
      <c r="AC1176"/>
      <c r="AD1176"/>
      <c r="AE1176"/>
    </row>
    <row r="1177" spans="2:31">
      <c r="B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X1177"/>
      <c r="Y1177"/>
      <c r="Z1177"/>
      <c r="AA1177"/>
      <c r="AB1177"/>
      <c r="AC1177"/>
      <c r="AD1177"/>
      <c r="AE1177"/>
    </row>
    <row r="1178" spans="2:31">
      <c r="B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X1178"/>
      <c r="Y1178"/>
      <c r="Z1178"/>
      <c r="AA1178"/>
      <c r="AB1178"/>
      <c r="AC1178"/>
      <c r="AD1178"/>
      <c r="AE1178"/>
    </row>
    <row r="1179" spans="2:31">
      <c r="B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X1179"/>
      <c r="Y1179"/>
      <c r="Z1179"/>
      <c r="AA1179"/>
      <c r="AB1179"/>
      <c r="AC1179"/>
      <c r="AD1179"/>
      <c r="AE1179"/>
    </row>
    <row r="1180" spans="2:31">
      <c r="B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X1180"/>
      <c r="Y1180"/>
      <c r="Z1180"/>
      <c r="AA1180"/>
      <c r="AB1180"/>
      <c r="AC1180"/>
      <c r="AD1180"/>
      <c r="AE1180"/>
    </row>
    <row r="1181" spans="2:31">
      <c r="B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X1181"/>
      <c r="Y1181"/>
      <c r="Z1181"/>
      <c r="AA1181"/>
      <c r="AB1181"/>
      <c r="AC1181"/>
      <c r="AD1181"/>
      <c r="AE1181"/>
    </row>
    <row r="1182" spans="2:31">
      <c r="B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X1182"/>
      <c r="Y1182"/>
      <c r="Z1182"/>
      <c r="AA1182"/>
      <c r="AB1182"/>
      <c r="AC1182"/>
      <c r="AD1182"/>
      <c r="AE1182"/>
    </row>
    <row r="1183" spans="2:31">
      <c r="B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X1183"/>
      <c r="Y1183"/>
      <c r="Z1183"/>
      <c r="AA1183"/>
      <c r="AB1183"/>
      <c r="AC1183"/>
      <c r="AD1183"/>
      <c r="AE1183"/>
    </row>
    <row r="1184" spans="2:31">
      <c r="B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X1184"/>
      <c r="Y1184"/>
      <c r="Z1184"/>
      <c r="AA1184"/>
      <c r="AB1184"/>
      <c r="AC1184"/>
      <c r="AD1184"/>
      <c r="AE1184"/>
    </row>
    <row r="1185" spans="2:31">
      <c r="B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X1185"/>
      <c r="Y1185"/>
      <c r="Z1185"/>
      <c r="AA1185"/>
      <c r="AB1185"/>
      <c r="AC1185"/>
      <c r="AD1185"/>
      <c r="AE1185"/>
    </row>
    <row r="1186" spans="2:31">
      <c r="B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X1186"/>
      <c r="Y1186"/>
      <c r="Z1186"/>
      <c r="AA1186"/>
      <c r="AB1186"/>
      <c r="AC1186"/>
      <c r="AD1186"/>
      <c r="AE1186"/>
    </row>
    <row r="1187" spans="2:31">
      <c r="B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X1187"/>
      <c r="Y1187"/>
      <c r="Z1187"/>
      <c r="AA1187"/>
      <c r="AB1187"/>
      <c r="AC1187"/>
      <c r="AD1187"/>
      <c r="AE1187"/>
    </row>
    <row r="1188" spans="2:31">
      <c r="B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X1188"/>
      <c r="Y1188"/>
      <c r="Z1188"/>
      <c r="AA1188"/>
      <c r="AB1188"/>
      <c r="AC1188"/>
      <c r="AD1188"/>
      <c r="AE1188"/>
    </row>
    <row r="1189" spans="2:31">
      <c r="B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X1189"/>
      <c r="Y1189"/>
      <c r="Z1189"/>
      <c r="AA1189"/>
      <c r="AB1189"/>
      <c r="AC1189"/>
      <c r="AD1189"/>
      <c r="AE1189"/>
    </row>
    <row r="1190" spans="2:31">
      <c r="B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X1190"/>
      <c r="Y1190"/>
      <c r="Z1190"/>
      <c r="AA1190"/>
      <c r="AB1190"/>
      <c r="AC1190"/>
      <c r="AD1190"/>
      <c r="AE1190"/>
    </row>
    <row r="1191" spans="2:31">
      <c r="B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X1191"/>
      <c r="Y1191"/>
      <c r="Z1191"/>
      <c r="AA1191"/>
      <c r="AB1191"/>
      <c r="AC1191"/>
      <c r="AD1191"/>
      <c r="AE1191"/>
    </row>
    <row r="1192" spans="2:31">
      <c r="B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X1192"/>
      <c r="Y1192"/>
      <c r="Z1192"/>
      <c r="AA1192"/>
      <c r="AB1192"/>
      <c r="AC1192"/>
      <c r="AD1192"/>
      <c r="AE1192"/>
    </row>
    <row r="1193" spans="2:31">
      <c r="B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X1193"/>
      <c r="Y1193"/>
      <c r="Z1193"/>
      <c r="AA1193"/>
      <c r="AB1193"/>
      <c r="AC1193"/>
      <c r="AD1193"/>
      <c r="AE1193"/>
    </row>
    <row r="1194" spans="2:31">
      <c r="B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X1194"/>
      <c r="Y1194"/>
      <c r="Z1194"/>
      <c r="AA1194"/>
      <c r="AB1194"/>
      <c r="AC1194"/>
      <c r="AD1194"/>
      <c r="AE1194"/>
    </row>
    <row r="1195" spans="2:31">
      <c r="B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X1195"/>
      <c r="Y1195"/>
      <c r="Z1195"/>
      <c r="AA1195"/>
      <c r="AB1195"/>
      <c r="AC1195"/>
      <c r="AD1195"/>
      <c r="AE1195"/>
    </row>
    <row r="1196" spans="2:31">
      <c r="B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X1196"/>
      <c r="Y1196"/>
      <c r="Z1196"/>
      <c r="AA1196"/>
      <c r="AB1196"/>
      <c r="AC1196"/>
      <c r="AD1196"/>
      <c r="AE1196"/>
    </row>
    <row r="1197" spans="2:31">
      <c r="B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X1197"/>
      <c r="Y1197"/>
      <c r="Z1197"/>
      <c r="AA1197"/>
      <c r="AB1197"/>
      <c r="AC1197"/>
      <c r="AD1197"/>
      <c r="AE1197"/>
    </row>
    <row r="1198" spans="2:31">
      <c r="B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X1198"/>
      <c r="Y1198"/>
      <c r="Z1198"/>
      <c r="AA1198"/>
      <c r="AB1198"/>
      <c r="AC1198"/>
      <c r="AD1198"/>
      <c r="AE1198"/>
    </row>
    <row r="1199" spans="2:31">
      <c r="B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X1199"/>
      <c r="Y1199"/>
      <c r="Z1199"/>
      <c r="AA1199"/>
      <c r="AB1199"/>
      <c r="AC1199"/>
      <c r="AD1199"/>
      <c r="AE1199"/>
    </row>
    <row r="1200" spans="2:31">
      <c r="B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X1200"/>
      <c r="Y1200"/>
      <c r="Z1200"/>
      <c r="AA1200"/>
      <c r="AB1200"/>
      <c r="AC1200"/>
      <c r="AD1200"/>
      <c r="AE1200"/>
    </row>
    <row r="1201" spans="2:31">
      <c r="B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X1201"/>
      <c r="Y1201"/>
      <c r="Z1201"/>
      <c r="AA1201"/>
      <c r="AB1201"/>
      <c r="AC1201"/>
      <c r="AD1201"/>
      <c r="AE1201"/>
    </row>
    <row r="1202" spans="2:31">
      <c r="B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X1202"/>
      <c r="Y1202"/>
      <c r="Z1202"/>
      <c r="AA1202"/>
      <c r="AB1202"/>
      <c r="AC1202"/>
      <c r="AD1202"/>
      <c r="AE1202"/>
    </row>
    <row r="1203" spans="2:31">
      <c r="B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X1203"/>
      <c r="Y1203"/>
      <c r="Z1203"/>
      <c r="AA1203"/>
      <c r="AB1203"/>
      <c r="AC1203"/>
      <c r="AD1203"/>
      <c r="AE1203"/>
    </row>
    <row r="1204" spans="2:31">
      <c r="B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X1204"/>
      <c r="Y1204"/>
      <c r="Z1204"/>
      <c r="AA1204"/>
      <c r="AB1204"/>
      <c r="AC1204"/>
      <c r="AD1204"/>
      <c r="AE1204"/>
    </row>
    <row r="1205" spans="2:31">
      <c r="B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X1205"/>
      <c r="Y1205"/>
      <c r="Z1205"/>
      <c r="AA1205"/>
      <c r="AB1205"/>
      <c r="AC1205"/>
      <c r="AD1205"/>
      <c r="AE1205"/>
    </row>
    <row r="1206" spans="2:31">
      <c r="B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X1206"/>
      <c r="Y1206"/>
      <c r="Z1206"/>
      <c r="AA1206"/>
      <c r="AB1206"/>
      <c r="AC1206"/>
      <c r="AD1206"/>
      <c r="AE1206"/>
    </row>
    <row r="1207" spans="2:31">
      <c r="B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X1207"/>
      <c r="Y1207"/>
      <c r="Z1207"/>
      <c r="AA1207"/>
      <c r="AB1207"/>
      <c r="AC1207"/>
      <c r="AD1207"/>
      <c r="AE1207"/>
    </row>
    <row r="1208" spans="2:31">
      <c r="B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X1208"/>
      <c r="Y1208"/>
      <c r="Z1208"/>
      <c r="AA1208"/>
      <c r="AB1208"/>
      <c r="AC1208"/>
      <c r="AD1208"/>
      <c r="AE1208"/>
    </row>
    <row r="1209" spans="2:31">
      <c r="B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X1209"/>
      <c r="Y1209"/>
      <c r="Z1209"/>
      <c r="AA1209"/>
      <c r="AB1209"/>
      <c r="AC1209"/>
      <c r="AD1209"/>
      <c r="AE1209"/>
    </row>
    <row r="1210" spans="2:31">
      <c r="B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X1210"/>
      <c r="Y1210"/>
      <c r="Z1210"/>
      <c r="AA1210"/>
      <c r="AB1210"/>
      <c r="AC1210"/>
      <c r="AD1210"/>
      <c r="AE1210"/>
    </row>
    <row r="1211" spans="2:31">
      <c r="B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X1211"/>
      <c r="Y1211"/>
      <c r="Z1211"/>
      <c r="AA1211"/>
      <c r="AB1211"/>
      <c r="AC1211"/>
      <c r="AD1211"/>
      <c r="AE1211"/>
    </row>
    <row r="1212" spans="2:31">
      <c r="B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X1212"/>
      <c r="Y1212"/>
      <c r="Z1212"/>
      <c r="AA1212"/>
      <c r="AB1212"/>
      <c r="AC1212"/>
      <c r="AD1212"/>
      <c r="AE1212"/>
    </row>
    <row r="1213" spans="2:31">
      <c r="B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X1213"/>
      <c r="Y1213"/>
      <c r="Z1213"/>
      <c r="AA1213"/>
      <c r="AB1213"/>
      <c r="AC1213"/>
      <c r="AD1213"/>
      <c r="AE1213"/>
    </row>
    <row r="1214" spans="2:31">
      <c r="B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X1214"/>
      <c r="Y1214"/>
      <c r="Z1214"/>
      <c r="AA1214"/>
      <c r="AB1214"/>
      <c r="AC1214"/>
      <c r="AD1214"/>
      <c r="AE1214"/>
    </row>
    <row r="1215" spans="2:31">
      <c r="B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X1215"/>
      <c r="Y1215"/>
      <c r="Z1215"/>
      <c r="AA1215"/>
      <c r="AB1215"/>
      <c r="AC1215"/>
      <c r="AD1215"/>
      <c r="AE1215"/>
    </row>
    <row r="1216" spans="2:31">
      <c r="B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X1216"/>
      <c r="Y1216"/>
      <c r="Z1216"/>
      <c r="AA1216"/>
      <c r="AB1216"/>
      <c r="AC1216"/>
      <c r="AD1216"/>
      <c r="AE1216"/>
    </row>
    <row r="1217" spans="2:31">
      <c r="B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X1217"/>
      <c r="Y1217"/>
      <c r="Z1217"/>
      <c r="AA1217"/>
      <c r="AB1217"/>
      <c r="AC1217"/>
      <c r="AD1217"/>
      <c r="AE1217"/>
    </row>
    <row r="1218" spans="2:31">
      <c r="B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X1218"/>
      <c r="Y1218"/>
      <c r="Z1218"/>
      <c r="AA1218"/>
      <c r="AB1218"/>
      <c r="AC1218"/>
      <c r="AD1218"/>
      <c r="AE1218"/>
    </row>
    <row r="1219" spans="2:31">
      <c r="B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X1219"/>
      <c r="Y1219"/>
      <c r="Z1219"/>
      <c r="AA1219"/>
      <c r="AB1219"/>
      <c r="AC1219"/>
      <c r="AD1219"/>
      <c r="AE1219"/>
    </row>
    <row r="1220" spans="2:31">
      <c r="B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X1220"/>
      <c r="Y1220"/>
      <c r="Z1220"/>
      <c r="AA1220"/>
      <c r="AB1220"/>
      <c r="AC1220"/>
      <c r="AD1220"/>
      <c r="AE1220"/>
    </row>
    <row r="1221" spans="2:31">
      <c r="B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X1221"/>
      <c r="Y1221"/>
      <c r="Z1221"/>
      <c r="AA1221"/>
      <c r="AB1221"/>
      <c r="AC1221"/>
      <c r="AD1221"/>
      <c r="AE1221"/>
    </row>
    <row r="1222" spans="2:31">
      <c r="B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X1222"/>
      <c r="Y1222"/>
      <c r="Z1222"/>
      <c r="AA1222"/>
      <c r="AB1222"/>
      <c r="AC1222"/>
      <c r="AD1222"/>
      <c r="AE1222"/>
    </row>
    <row r="1223" spans="2:31">
      <c r="B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X1223"/>
      <c r="Y1223"/>
      <c r="Z1223"/>
      <c r="AA1223"/>
      <c r="AB1223"/>
      <c r="AC1223"/>
      <c r="AD1223"/>
      <c r="AE1223"/>
    </row>
    <row r="1224" spans="2:31">
      <c r="B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X1224"/>
      <c r="Y1224"/>
      <c r="Z1224"/>
      <c r="AA1224"/>
      <c r="AB1224"/>
      <c r="AC1224"/>
      <c r="AD1224"/>
      <c r="AE1224"/>
    </row>
    <row r="1225" spans="2:31">
      <c r="B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X1225"/>
      <c r="Y1225"/>
      <c r="Z1225"/>
      <c r="AA1225"/>
      <c r="AB1225"/>
      <c r="AC1225"/>
      <c r="AD1225"/>
      <c r="AE1225"/>
    </row>
    <row r="1226" spans="2:31">
      <c r="B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X1226"/>
      <c r="Y1226"/>
      <c r="Z1226"/>
      <c r="AA1226"/>
      <c r="AB1226"/>
      <c r="AC1226"/>
      <c r="AD1226"/>
      <c r="AE1226"/>
    </row>
    <row r="1227" spans="2:31">
      <c r="B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X1227"/>
      <c r="Y1227"/>
      <c r="Z1227"/>
      <c r="AA1227"/>
      <c r="AB1227"/>
      <c r="AC1227"/>
      <c r="AD1227"/>
      <c r="AE1227"/>
    </row>
    <row r="1228" spans="2:31">
      <c r="B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X1228"/>
      <c r="Y1228"/>
      <c r="Z1228"/>
      <c r="AA1228"/>
      <c r="AB1228"/>
      <c r="AC1228"/>
      <c r="AD1228"/>
      <c r="AE1228"/>
    </row>
    <row r="1229" spans="2:31">
      <c r="B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X1229"/>
      <c r="Y1229"/>
      <c r="Z1229"/>
      <c r="AA1229"/>
      <c r="AB1229"/>
      <c r="AC1229"/>
      <c r="AD1229"/>
      <c r="AE1229"/>
    </row>
    <row r="1230" spans="2:31">
      <c r="B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X1230"/>
      <c r="Y1230"/>
      <c r="Z1230"/>
      <c r="AA1230"/>
      <c r="AB1230"/>
      <c r="AC1230"/>
      <c r="AD1230"/>
      <c r="AE1230"/>
    </row>
    <row r="1231" spans="2:31">
      <c r="B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X1231"/>
      <c r="Y1231"/>
      <c r="Z1231"/>
      <c r="AA1231"/>
      <c r="AB1231"/>
      <c r="AC1231"/>
      <c r="AD1231"/>
      <c r="AE1231"/>
    </row>
    <row r="1232" spans="2:31">
      <c r="B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X1232"/>
      <c r="Y1232"/>
      <c r="Z1232"/>
      <c r="AA1232"/>
      <c r="AB1232"/>
      <c r="AC1232"/>
      <c r="AD1232"/>
      <c r="AE1232"/>
    </row>
    <row r="1233" spans="2:31">
      <c r="B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X1233"/>
      <c r="Y1233"/>
      <c r="Z1233"/>
      <c r="AA1233"/>
      <c r="AB1233"/>
      <c r="AC1233"/>
      <c r="AD1233"/>
      <c r="AE1233"/>
    </row>
    <row r="1234" spans="2:31">
      <c r="B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X1234"/>
      <c r="Y1234"/>
      <c r="Z1234"/>
      <c r="AA1234"/>
      <c r="AB1234"/>
      <c r="AC1234"/>
      <c r="AD1234"/>
      <c r="AE1234"/>
    </row>
    <row r="1235" spans="2:31">
      <c r="B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X1235"/>
      <c r="Y1235"/>
      <c r="Z1235"/>
      <c r="AA1235"/>
      <c r="AB1235"/>
      <c r="AC1235"/>
      <c r="AD1235"/>
      <c r="AE1235"/>
    </row>
    <row r="1236" spans="2:31">
      <c r="B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X1236"/>
      <c r="Y1236"/>
      <c r="Z1236"/>
      <c r="AA1236"/>
      <c r="AB1236"/>
      <c r="AC1236"/>
      <c r="AD1236"/>
      <c r="AE1236"/>
    </row>
    <row r="1237" spans="2:31">
      <c r="B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X1237"/>
      <c r="Y1237"/>
      <c r="Z1237"/>
      <c r="AA1237"/>
      <c r="AB1237"/>
      <c r="AC1237"/>
      <c r="AD1237"/>
      <c r="AE1237"/>
    </row>
    <row r="1238" spans="2:31">
      <c r="B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X1238"/>
      <c r="Y1238"/>
      <c r="Z1238"/>
      <c r="AA1238"/>
      <c r="AB1238"/>
      <c r="AC1238"/>
      <c r="AD1238"/>
      <c r="AE1238"/>
    </row>
    <row r="1239" spans="2:31">
      <c r="B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X1239"/>
      <c r="Y1239"/>
      <c r="Z1239"/>
      <c r="AA1239"/>
      <c r="AB1239"/>
      <c r="AC1239"/>
      <c r="AD1239"/>
      <c r="AE1239"/>
    </row>
    <row r="1240" spans="2:31">
      <c r="B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X1240"/>
      <c r="Y1240"/>
      <c r="Z1240"/>
      <c r="AA1240"/>
      <c r="AB1240"/>
      <c r="AC1240"/>
      <c r="AD1240"/>
      <c r="AE1240"/>
    </row>
    <row r="1241" spans="2:31">
      <c r="B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X1241"/>
      <c r="Y1241"/>
      <c r="Z1241"/>
      <c r="AA1241"/>
      <c r="AB1241"/>
      <c r="AC1241"/>
      <c r="AD1241"/>
      <c r="AE1241"/>
    </row>
    <row r="1242" spans="2:31">
      <c r="B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X1242"/>
      <c r="Y1242"/>
      <c r="Z1242"/>
      <c r="AA1242"/>
      <c r="AB1242"/>
      <c r="AC1242"/>
      <c r="AD1242"/>
      <c r="AE1242"/>
    </row>
    <row r="1243" spans="2:31">
      <c r="B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X1243"/>
      <c r="Y1243"/>
      <c r="Z1243"/>
      <c r="AA1243"/>
      <c r="AB1243"/>
      <c r="AC1243"/>
      <c r="AD1243"/>
      <c r="AE1243"/>
    </row>
    <row r="1244" spans="2:31">
      <c r="B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X1244"/>
      <c r="Y1244"/>
      <c r="Z1244"/>
      <c r="AA1244"/>
      <c r="AB1244"/>
      <c r="AC1244"/>
      <c r="AD1244"/>
      <c r="AE1244"/>
    </row>
    <row r="1245" spans="2:31">
      <c r="B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X1245"/>
      <c r="Y1245"/>
      <c r="Z1245"/>
      <c r="AA1245"/>
      <c r="AB1245"/>
      <c r="AC1245"/>
      <c r="AD1245"/>
      <c r="AE1245"/>
    </row>
    <row r="1246" spans="2:31">
      <c r="B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X1246"/>
      <c r="Y1246"/>
      <c r="Z1246"/>
      <c r="AA1246"/>
      <c r="AB1246"/>
      <c r="AC1246"/>
      <c r="AD1246"/>
      <c r="AE1246"/>
    </row>
    <row r="1247" spans="2:31">
      <c r="B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X1247"/>
      <c r="Y1247"/>
      <c r="Z1247"/>
      <c r="AA1247"/>
      <c r="AB1247"/>
      <c r="AC1247"/>
      <c r="AD1247"/>
      <c r="AE1247"/>
    </row>
    <row r="1248" spans="2:31">
      <c r="B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X1248"/>
      <c r="Y1248"/>
      <c r="Z1248"/>
      <c r="AA1248"/>
      <c r="AB1248"/>
      <c r="AC1248"/>
      <c r="AD1248"/>
      <c r="AE1248"/>
    </row>
    <row r="1249" spans="2:31">
      <c r="B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X1249"/>
      <c r="Y1249"/>
      <c r="Z1249"/>
      <c r="AA1249"/>
      <c r="AB1249"/>
      <c r="AC1249"/>
      <c r="AD1249"/>
      <c r="AE1249"/>
    </row>
    <row r="1250" spans="2:31">
      <c r="B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X1250"/>
      <c r="Y1250"/>
      <c r="Z1250"/>
      <c r="AA1250"/>
      <c r="AB1250"/>
      <c r="AC1250"/>
      <c r="AD1250"/>
      <c r="AE1250"/>
    </row>
    <row r="1251" spans="2:31">
      <c r="B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X1251"/>
      <c r="Y1251"/>
      <c r="Z1251"/>
      <c r="AA1251"/>
      <c r="AB1251"/>
      <c r="AC1251"/>
      <c r="AD1251"/>
      <c r="AE1251"/>
    </row>
    <row r="1252" spans="2:31">
      <c r="B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X1252"/>
      <c r="Y1252"/>
      <c r="Z1252"/>
      <c r="AA1252"/>
      <c r="AB1252"/>
      <c r="AC1252"/>
      <c r="AD1252"/>
      <c r="AE1252"/>
    </row>
    <row r="1253" spans="2:31">
      <c r="B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X1253"/>
      <c r="Y1253"/>
      <c r="Z1253"/>
      <c r="AA1253"/>
      <c r="AB1253"/>
      <c r="AC1253"/>
      <c r="AD1253"/>
      <c r="AE1253"/>
    </row>
    <row r="1254" spans="2:31">
      <c r="B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X1254"/>
      <c r="Y1254"/>
      <c r="Z1254"/>
      <c r="AA1254"/>
      <c r="AB1254"/>
      <c r="AC1254"/>
      <c r="AD1254"/>
      <c r="AE1254"/>
    </row>
    <row r="1255" spans="2:31">
      <c r="B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X1255"/>
      <c r="Y1255"/>
      <c r="Z1255"/>
      <c r="AA1255"/>
      <c r="AB1255"/>
      <c r="AC1255"/>
      <c r="AD1255"/>
      <c r="AE1255"/>
    </row>
    <row r="1256" spans="2:31">
      <c r="B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X1256"/>
      <c r="Y1256"/>
      <c r="Z1256"/>
      <c r="AA1256"/>
      <c r="AB1256"/>
      <c r="AC1256"/>
      <c r="AD1256"/>
      <c r="AE1256"/>
    </row>
    <row r="1257" spans="2:31">
      <c r="B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X1257"/>
      <c r="Y1257"/>
      <c r="Z1257"/>
      <c r="AA1257"/>
      <c r="AB1257"/>
      <c r="AC1257"/>
      <c r="AD1257"/>
      <c r="AE1257"/>
    </row>
    <row r="1258" spans="2:31">
      <c r="B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X1258"/>
      <c r="Y1258"/>
      <c r="Z1258"/>
      <c r="AA1258"/>
      <c r="AB1258"/>
      <c r="AC1258"/>
      <c r="AD1258"/>
      <c r="AE1258"/>
    </row>
    <row r="1259" spans="2:31">
      <c r="B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X1259"/>
      <c r="Y1259"/>
      <c r="Z1259"/>
      <c r="AA1259"/>
      <c r="AB1259"/>
      <c r="AC1259"/>
      <c r="AD1259"/>
      <c r="AE1259"/>
    </row>
    <row r="1260" spans="2:31">
      <c r="B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X1260"/>
      <c r="Y1260"/>
      <c r="Z1260"/>
      <c r="AA1260"/>
      <c r="AB1260"/>
      <c r="AC1260"/>
      <c r="AD1260"/>
      <c r="AE1260"/>
    </row>
    <row r="1261" spans="2:31">
      <c r="B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X1261"/>
      <c r="Y1261"/>
      <c r="Z1261"/>
      <c r="AA1261"/>
      <c r="AB1261"/>
      <c r="AC1261"/>
      <c r="AD1261"/>
      <c r="AE1261"/>
    </row>
    <row r="1262" spans="2:31">
      <c r="B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X1262"/>
      <c r="Y1262"/>
      <c r="Z1262"/>
      <c r="AA1262"/>
      <c r="AB1262"/>
      <c r="AC1262"/>
      <c r="AD1262"/>
      <c r="AE1262"/>
    </row>
    <row r="1263" spans="2:31">
      <c r="B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X1263"/>
      <c r="Y1263"/>
      <c r="Z1263"/>
      <c r="AA1263"/>
      <c r="AB1263"/>
      <c r="AC1263"/>
      <c r="AD1263"/>
      <c r="AE1263"/>
    </row>
    <row r="1264" spans="2:31">
      <c r="B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X1264"/>
      <c r="Y1264"/>
      <c r="Z1264"/>
      <c r="AA1264"/>
      <c r="AB1264"/>
      <c r="AC1264"/>
      <c r="AD1264"/>
      <c r="AE1264"/>
    </row>
    <row r="1265" spans="2:31">
      <c r="B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X1265"/>
      <c r="Y1265"/>
      <c r="Z1265"/>
      <c r="AA1265"/>
      <c r="AB1265"/>
      <c r="AC1265"/>
      <c r="AD1265"/>
      <c r="AE1265"/>
    </row>
    <row r="1266" spans="2:31">
      <c r="B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X1266"/>
      <c r="Y1266"/>
      <c r="Z1266"/>
      <c r="AA1266"/>
      <c r="AB1266"/>
      <c r="AC1266"/>
      <c r="AD1266"/>
      <c r="AE1266"/>
    </row>
    <row r="1267" spans="2:31">
      <c r="B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X1267"/>
      <c r="Y1267"/>
      <c r="Z1267"/>
      <c r="AA1267"/>
      <c r="AB1267"/>
      <c r="AC1267"/>
      <c r="AD1267"/>
      <c r="AE1267"/>
    </row>
    <row r="1268" spans="2:31">
      <c r="B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X1268"/>
      <c r="Y1268"/>
      <c r="Z1268"/>
      <c r="AA1268"/>
      <c r="AB1268"/>
      <c r="AC1268"/>
      <c r="AD1268"/>
      <c r="AE1268"/>
    </row>
    <row r="1269" spans="2:31">
      <c r="B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X1269"/>
      <c r="Y1269"/>
      <c r="Z1269"/>
      <c r="AA1269"/>
      <c r="AB1269"/>
      <c r="AC1269"/>
      <c r="AD1269"/>
      <c r="AE1269"/>
    </row>
    <row r="1270" spans="2:31">
      <c r="B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X1270"/>
      <c r="Y1270"/>
      <c r="Z1270"/>
      <c r="AA1270"/>
      <c r="AB1270"/>
      <c r="AC1270"/>
      <c r="AD1270"/>
      <c r="AE1270"/>
    </row>
    <row r="1271" spans="2:31">
      <c r="B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X1271"/>
      <c r="Y1271"/>
      <c r="Z1271"/>
      <c r="AA1271"/>
      <c r="AB1271"/>
      <c r="AC1271"/>
      <c r="AD1271"/>
      <c r="AE1271"/>
    </row>
    <row r="1272" spans="2:31">
      <c r="B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X1272"/>
      <c r="Y1272"/>
      <c r="Z1272"/>
      <c r="AA1272"/>
      <c r="AB1272"/>
      <c r="AC1272"/>
      <c r="AD1272"/>
      <c r="AE1272"/>
    </row>
    <row r="1273" spans="2:31">
      <c r="B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X1273"/>
      <c r="Y1273"/>
      <c r="Z1273"/>
      <c r="AA1273"/>
      <c r="AB1273"/>
      <c r="AC1273"/>
      <c r="AD1273"/>
      <c r="AE1273"/>
    </row>
    <row r="1274" spans="2:31">
      <c r="B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X1274"/>
      <c r="Y1274"/>
      <c r="Z1274"/>
      <c r="AA1274"/>
      <c r="AB1274"/>
      <c r="AC1274"/>
      <c r="AD1274"/>
      <c r="AE1274"/>
    </row>
    <row r="1275" spans="2:31">
      <c r="B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X1275"/>
      <c r="Y1275"/>
      <c r="Z1275"/>
      <c r="AA1275"/>
      <c r="AB1275"/>
      <c r="AC1275"/>
      <c r="AD1275"/>
      <c r="AE1275"/>
    </row>
    <row r="1276" spans="2:31">
      <c r="B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X1276"/>
      <c r="Y1276"/>
      <c r="Z1276"/>
      <c r="AA1276"/>
      <c r="AB1276"/>
      <c r="AC1276"/>
      <c r="AD1276"/>
      <c r="AE1276"/>
    </row>
    <row r="1277" spans="2:31">
      <c r="B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X1277"/>
      <c r="Y1277"/>
      <c r="Z1277"/>
      <c r="AA1277"/>
      <c r="AB1277"/>
      <c r="AC1277"/>
      <c r="AD1277"/>
      <c r="AE1277"/>
    </row>
    <row r="1278" spans="2:31">
      <c r="B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X1278"/>
      <c r="Y1278"/>
      <c r="Z1278"/>
      <c r="AA1278"/>
      <c r="AB1278"/>
      <c r="AC1278"/>
      <c r="AD1278"/>
      <c r="AE1278"/>
    </row>
    <row r="1279" spans="2:31">
      <c r="B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X1279"/>
      <c r="Y1279"/>
      <c r="Z1279"/>
      <c r="AA1279"/>
      <c r="AB1279"/>
      <c r="AC1279"/>
      <c r="AD1279"/>
      <c r="AE1279"/>
    </row>
    <row r="1280" spans="2:31">
      <c r="B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X1280"/>
      <c r="Y1280"/>
      <c r="Z1280"/>
      <c r="AA1280"/>
      <c r="AB1280"/>
      <c r="AC1280"/>
      <c r="AD1280"/>
      <c r="AE1280"/>
    </row>
    <row r="1281" spans="2:31">
      <c r="B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X1281"/>
      <c r="Y1281"/>
      <c r="Z1281"/>
      <c r="AA1281"/>
      <c r="AB1281"/>
      <c r="AC1281"/>
      <c r="AD1281"/>
      <c r="AE1281"/>
    </row>
    <row r="1282" spans="2:31">
      <c r="B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X1282"/>
      <c r="Y1282"/>
      <c r="Z1282"/>
      <c r="AA1282"/>
      <c r="AB1282"/>
      <c r="AC1282"/>
      <c r="AD1282"/>
      <c r="AE1282"/>
    </row>
    <row r="1283" spans="2:31">
      <c r="B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X1283"/>
      <c r="Y1283"/>
      <c r="Z1283"/>
      <c r="AA1283"/>
      <c r="AB1283"/>
      <c r="AC1283"/>
      <c r="AD1283"/>
      <c r="AE1283"/>
    </row>
    <row r="1284" spans="2:31">
      <c r="B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X1284"/>
      <c r="Y1284"/>
      <c r="Z1284"/>
      <c r="AA1284"/>
      <c r="AB1284"/>
      <c r="AC1284"/>
      <c r="AD1284"/>
      <c r="AE1284"/>
    </row>
    <row r="1285" spans="2:31">
      <c r="B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X1285"/>
      <c r="Y1285"/>
      <c r="Z1285"/>
      <c r="AA1285"/>
      <c r="AB1285"/>
      <c r="AC1285"/>
      <c r="AD1285"/>
      <c r="AE1285"/>
    </row>
    <row r="1286" spans="2:31">
      <c r="B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X1286"/>
      <c r="Y1286"/>
      <c r="Z1286"/>
      <c r="AA1286"/>
      <c r="AB1286"/>
      <c r="AC1286"/>
      <c r="AD1286"/>
      <c r="AE1286"/>
    </row>
    <row r="1287" spans="2:31">
      <c r="B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X1287"/>
      <c r="Y1287"/>
      <c r="Z1287"/>
      <c r="AA1287"/>
      <c r="AB1287"/>
      <c r="AC1287"/>
      <c r="AD1287"/>
      <c r="AE1287"/>
    </row>
    <row r="1288" spans="2:31">
      <c r="B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X1288"/>
      <c r="Y1288"/>
      <c r="Z1288"/>
      <c r="AA1288"/>
      <c r="AB1288"/>
      <c r="AC1288"/>
      <c r="AD1288"/>
      <c r="AE1288"/>
    </row>
    <row r="1289" spans="2:31">
      <c r="B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X1289"/>
      <c r="Y1289"/>
      <c r="Z1289"/>
      <c r="AA1289"/>
      <c r="AB1289"/>
      <c r="AC1289"/>
      <c r="AD1289"/>
      <c r="AE1289"/>
    </row>
    <row r="1290" spans="2:31">
      <c r="B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X1290"/>
      <c r="Y1290"/>
      <c r="Z1290"/>
      <c r="AA1290"/>
      <c r="AB1290"/>
      <c r="AC1290"/>
      <c r="AD1290"/>
      <c r="AE1290"/>
    </row>
    <row r="1291" spans="2:31">
      <c r="B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X1291"/>
      <c r="Y1291"/>
      <c r="Z1291"/>
      <c r="AA1291"/>
      <c r="AB1291"/>
      <c r="AC1291"/>
      <c r="AD1291"/>
      <c r="AE1291"/>
    </row>
    <row r="1292" spans="2:31">
      <c r="B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X1292"/>
      <c r="Y1292"/>
      <c r="Z1292"/>
      <c r="AA1292"/>
      <c r="AB1292"/>
      <c r="AC1292"/>
      <c r="AD1292"/>
      <c r="AE1292"/>
    </row>
    <row r="1293" spans="2:31">
      <c r="B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X1293"/>
      <c r="Y1293"/>
      <c r="Z1293"/>
      <c r="AA1293"/>
      <c r="AB1293"/>
      <c r="AC1293"/>
      <c r="AD1293"/>
      <c r="AE1293"/>
    </row>
    <row r="1294" spans="2:31">
      <c r="B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X1294"/>
      <c r="Y1294"/>
      <c r="Z1294"/>
      <c r="AA1294"/>
      <c r="AB1294"/>
      <c r="AC1294"/>
      <c r="AD1294"/>
      <c r="AE1294"/>
    </row>
    <row r="1295" spans="2:31">
      <c r="B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X1295"/>
      <c r="Y1295"/>
      <c r="Z1295"/>
      <c r="AA1295"/>
      <c r="AB1295"/>
      <c r="AC1295"/>
      <c r="AD1295"/>
      <c r="AE1295"/>
    </row>
    <row r="1296" spans="2:31">
      <c r="B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X1296"/>
      <c r="Y1296"/>
      <c r="Z1296"/>
      <c r="AA1296"/>
      <c r="AB1296"/>
      <c r="AC1296"/>
      <c r="AD1296"/>
      <c r="AE1296"/>
    </row>
    <row r="1297" spans="2:31">
      <c r="B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X1297"/>
      <c r="Y1297"/>
      <c r="Z1297"/>
      <c r="AA1297"/>
      <c r="AB1297"/>
      <c r="AC1297"/>
      <c r="AD1297"/>
      <c r="AE1297"/>
    </row>
    <row r="1298" spans="2:31">
      <c r="B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X1298"/>
      <c r="Y1298"/>
      <c r="Z1298"/>
      <c r="AA1298"/>
      <c r="AB1298"/>
      <c r="AC1298"/>
      <c r="AD1298"/>
      <c r="AE1298"/>
    </row>
    <row r="1299" spans="2:31">
      <c r="B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X1299"/>
      <c r="Y1299"/>
      <c r="Z1299"/>
      <c r="AA1299"/>
      <c r="AB1299"/>
      <c r="AC1299"/>
      <c r="AD1299"/>
      <c r="AE1299"/>
    </row>
    <row r="1300" spans="2:31">
      <c r="B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X1300"/>
      <c r="Y1300"/>
      <c r="Z1300"/>
      <c r="AA1300"/>
      <c r="AB1300"/>
      <c r="AC1300"/>
      <c r="AD1300"/>
      <c r="AE1300"/>
    </row>
    <row r="1301" spans="2:31">
      <c r="B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X1301"/>
      <c r="Y1301"/>
      <c r="Z1301"/>
      <c r="AA1301"/>
      <c r="AB1301"/>
      <c r="AC1301"/>
      <c r="AD1301"/>
      <c r="AE1301"/>
    </row>
    <row r="1302" spans="2:31">
      <c r="B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X1302"/>
      <c r="Y1302"/>
      <c r="Z1302"/>
      <c r="AA1302"/>
      <c r="AB1302"/>
      <c r="AC1302"/>
      <c r="AD1302"/>
      <c r="AE1302"/>
    </row>
    <row r="1303" spans="2:31">
      <c r="B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X1303"/>
      <c r="Y1303"/>
      <c r="Z1303"/>
      <c r="AA1303"/>
      <c r="AB1303"/>
      <c r="AC1303"/>
      <c r="AD1303"/>
      <c r="AE1303"/>
    </row>
    <row r="1304" spans="2:31">
      <c r="B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X1304"/>
      <c r="Y1304"/>
      <c r="Z1304"/>
      <c r="AA1304"/>
      <c r="AB1304"/>
      <c r="AC1304"/>
      <c r="AD1304"/>
      <c r="AE1304"/>
    </row>
    <row r="1305" spans="2:31">
      <c r="B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X1305"/>
      <c r="Y1305"/>
      <c r="Z1305"/>
      <c r="AA1305"/>
      <c r="AB1305"/>
      <c r="AC1305"/>
      <c r="AD1305"/>
      <c r="AE1305"/>
    </row>
    <row r="1306" spans="2:31">
      <c r="B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X1306"/>
      <c r="Y1306"/>
      <c r="Z1306"/>
      <c r="AA1306"/>
      <c r="AB1306"/>
      <c r="AC1306"/>
      <c r="AD1306"/>
      <c r="AE1306"/>
    </row>
    <row r="1307" spans="2:31">
      <c r="B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X1307"/>
      <c r="Y1307"/>
      <c r="Z1307"/>
      <c r="AA1307"/>
      <c r="AB1307"/>
      <c r="AC1307"/>
      <c r="AD1307"/>
      <c r="AE1307"/>
    </row>
    <row r="1308" spans="2:31">
      <c r="B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X1308"/>
      <c r="Y1308"/>
      <c r="Z1308"/>
      <c r="AA1308"/>
      <c r="AB1308"/>
      <c r="AC1308"/>
      <c r="AD1308"/>
      <c r="AE1308"/>
    </row>
    <row r="1309" spans="2:31">
      <c r="B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X1309"/>
      <c r="Y1309"/>
      <c r="Z1309"/>
      <c r="AA1309"/>
      <c r="AB1309"/>
      <c r="AC1309"/>
      <c r="AD1309"/>
      <c r="AE1309"/>
    </row>
    <row r="1310" spans="2:31">
      <c r="B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X1310"/>
      <c r="Y1310"/>
      <c r="Z1310"/>
      <c r="AA1310"/>
      <c r="AB1310"/>
      <c r="AC1310"/>
      <c r="AD1310"/>
      <c r="AE1310"/>
    </row>
    <row r="1311" spans="2:31">
      <c r="B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X1311"/>
      <c r="Y1311"/>
      <c r="Z1311"/>
      <c r="AA1311"/>
      <c r="AB1311"/>
      <c r="AC1311"/>
      <c r="AD1311"/>
      <c r="AE1311"/>
    </row>
    <row r="1312" spans="2:31">
      <c r="B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X1312"/>
      <c r="Y1312"/>
      <c r="Z1312"/>
      <c r="AA1312"/>
      <c r="AB1312"/>
      <c r="AC1312"/>
      <c r="AD1312"/>
      <c r="AE1312"/>
    </row>
    <row r="1313" spans="2:31">
      <c r="B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X1313"/>
      <c r="Y1313"/>
      <c r="Z1313"/>
      <c r="AA1313"/>
      <c r="AB1313"/>
      <c r="AC1313"/>
      <c r="AD1313"/>
      <c r="AE1313"/>
    </row>
    <row r="1314" spans="2:31">
      <c r="B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X1314"/>
      <c r="Y1314"/>
      <c r="Z1314"/>
      <c r="AA1314"/>
      <c r="AB1314"/>
      <c r="AC1314"/>
      <c r="AD1314"/>
      <c r="AE1314"/>
    </row>
    <row r="1315" spans="2:31">
      <c r="B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X1315"/>
      <c r="Y1315"/>
      <c r="Z1315"/>
      <c r="AA1315"/>
      <c r="AB1315"/>
      <c r="AC1315"/>
      <c r="AD1315"/>
      <c r="AE1315"/>
    </row>
    <row r="1316" spans="2:31">
      <c r="B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X1316"/>
      <c r="Y1316"/>
      <c r="Z1316"/>
      <c r="AA1316"/>
      <c r="AB1316"/>
      <c r="AC1316"/>
      <c r="AD1316"/>
      <c r="AE1316"/>
    </row>
    <row r="1317" spans="2:31">
      <c r="B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X1317"/>
      <c r="Y1317"/>
      <c r="Z1317"/>
      <c r="AA1317"/>
      <c r="AB1317"/>
      <c r="AC1317"/>
      <c r="AD1317"/>
      <c r="AE1317"/>
    </row>
    <row r="1318" spans="2:31">
      <c r="B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X1318"/>
      <c r="Y1318"/>
      <c r="Z1318"/>
      <c r="AA1318"/>
      <c r="AB1318"/>
      <c r="AC1318"/>
      <c r="AD1318"/>
      <c r="AE1318"/>
    </row>
    <row r="1319" spans="2:31">
      <c r="B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X1319"/>
      <c r="Y1319"/>
      <c r="Z1319"/>
      <c r="AA1319"/>
      <c r="AB1319"/>
      <c r="AC1319"/>
      <c r="AD1319"/>
      <c r="AE1319"/>
    </row>
    <row r="1320" spans="2:31">
      <c r="B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X1320"/>
      <c r="Y1320"/>
      <c r="Z1320"/>
      <c r="AA1320"/>
      <c r="AB1320"/>
      <c r="AC1320"/>
      <c r="AD1320"/>
      <c r="AE1320"/>
    </row>
    <row r="1321" spans="2:31">
      <c r="B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X1321"/>
      <c r="Y1321"/>
      <c r="Z1321"/>
      <c r="AA1321"/>
      <c r="AB1321"/>
      <c r="AC1321"/>
      <c r="AD1321"/>
      <c r="AE1321"/>
    </row>
    <row r="1322" spans="2:31">
      <c r="B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X1322"/>
      <c r="Y1322"/>
      <c r="Z1322"/>
      <c r="AA1322"/>
      <c r="AB1322"/>
      <c r="AC1322"/>
      <c r="AD1322"/>
      <c r="AE1322"/>
    </row>
    <row r="1323" spans="2:31">
      <c r="B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X1323"/>
      <c r="Y1323"/>
      <c r="Z1323"/>
      <c r="AA1323"/>
      <c r="AB1323"/>
      <c r="AC1323"/>
      <c r="AD1323"/>
      <c r="AE1323"/>
    </row>
    <row r="1324" spans="2:31">
      <c r="B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X1324"/>
      <c r="Y1324"/>
      <c r="Z1324"/>
      <c r="AA1324"/>
      <c r="AB1324"/>
      <c r="AC1324"/>
      <c r="AD1324"/>
      <c r="AE1324"/>
    </row>
    <row r="1325" spans="2:31">
      <c r="B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X1325"/>
      <c r="Y1325"/>
      <c r="Z1325"/>
      <c r="AA1325"/>
      <c r="AB1325"/>
      <c r="AC1325"/>
      <c r="AD1325"/>
      <c r="AE1325"/>
    </row>
    <row r="1326" spans="2:31">
      <c r="B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X1326"/>
      <c r="Y1326"/>
      <c r="Z1326"/>
      <c r="AA1326"/>
      <c r="AB1326"/>
      <c r="AC1326"/>
      <c r="AD1326"/>
      <c r="AE1326"/>
    </row>
    <row r="1327" spans="2:31">
      <c r="B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X1327"/>
      <c r="Y1327"/>
      <c r="Z1327"/>
      <c r="AA1327"/>
      <c r="AB1327"/>
      <c r="AC1327"/>
      <c r="AD1327"/>
      <c r="AE1327"/>
    </row>
    <row r="1328" spans="2:31">
      <c r="B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X1328"/>
      <c r="Y1328"/>
      <c r="Z1328"/>
      <c r="AA1328"/>
      <c r="AB1328"/>
      <c r="AC1328"/>
      <c r="AD1328"/>
      <c r="AE1328"/>
    </row>
    <row r="1329" spans="2:31">
      <c r="B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X1329"/>
      <c r="Y1329"/>
      <c r="Z1329"/>
      <c r="AA1329"/>
      <c r="AB1329"/>
      <c r="AC1329"/>
      <c r="AD1329"/>
      <c r="AE1329"/>
    </row>
    <row r="1330" spans="2:31">
      <c r="B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X1330"/>
      <c r="Y1330"/>
      <c r="Z1330"/>
      <c r="AA1330"/>
      <c r="AB1330"/>
      <c r="AC1330"/>
      <c r="AD1330"/>
      <c r="AE1330"/>
    </row>
    <row r="1331" spans="2:31">
      <c r="B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X1331"/>
      <c r="Y1331"/>
      <c r="Z1331"/>
      <c r="AA1331"/>
      <c r="AB1331"/>
      <c r="AC1331"/>
      <c r="AD1331"/>
      <c r="AE1331"/>
    </row>
    <row r="1332" spans="2:31">
      <c r="B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X1332"/>
      <c r="Y1332"/>
      <c r="Z1332"/>
      <c r="AA1332"/>
      <c r="AB1332"/>
      <c r="AC1332"/>
      <c r="AD1332"/>
      <c r="AE1332"/>
    </row>
    <row r="1333" spans="2:31">
      <c r="B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X1333"/>
      <c r="Y1333"/>
      <c r="Z1333"/>
      <c r="AA1333"/>
      <c r="AB1333"/>
      <c r="AC1333"/>
      <c r="AD1333"/>
      <c r="AE1333"/>
    </row>
    <row r="1334" spans="2:31">
      <c r="B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X1334"/>
      <c r="Y1334"/>
      <c r="Z1334"/>
      <c r="AA1334"/>
      <c r="AB1334"/>
      <c r="AC1334"/>
      <c r="AD1334"/>
      <c r="AE1334"/>
    </row>
    <row r="1335" spans="2:31">
      <c r="B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X1335"/>
      <c r="Y1335"/>
      <c r="Z1335"/>
      <c r="AA1335"/>
      <c r="AB1335"/>
      <c r="AC1335"/>
      <c r="AD1335"/>
      <c r="AE1335"/>
    </row>
    <row r="1336" spans="2:31">
      <c r="B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X1336"/>
      <c r="Y1336"/>
      <c r="Z1336"/>
      <c r="AA1336"/>
      <c r="AB1336"/>
      <c r="AC1336"/>
      <c r="AD1336"/>
      <c r="AE1336"/>
    </row>
    <row r="1337" spans="2:31">
      <c r="B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X1337"/>
      <c r="Y1337"/>
      <c r="Z1337"/>
      <c r="AA1337"/>
      <c r="AB1337"/>
      <c r="AC1337"/>
      <c r="AD1337"/>
      <c r="AE1337"/>
    </row>
    <row r="1338" spans="2:31">
      <c r="B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X1338"/>
      <c r="Y1338"/>
      <c r="Z1338"/>
      <c r="AA1338"/>
      <c r="AB1338"/>
      <c r="AC1338"/>
      <c r="AD1338"/>
      <c r="AE1338"/>
    </row>
    <row r="1339" spans="2:31">
      <c r="B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X1339"/>
      <c r="Y1339"/>
      <c r="Z1339"/>
      <c r="AA1339"/>
      <c r="AB1339"/>
      <c r="AC1339"/>
      <c r="AD1339"/>
      <c r="AE1339"/>
    </row>
    <row r="1340" spans="2:31">
      <c r="B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X1340"/>
      <c r="Y1340"/>
      <c r="Z1340"/>
      <c r="AA1340"/>
      <c r="AB1340"/>
      <c r="AC1340"/>
      <c r="AD1340"/>
      <c r="AE1340"/>
    </row>
    <row r="1341" spans="2:31">
      <c r="B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X1341"/>
      <c r="Y1341"/>
      <c r="Z1341"/>
      <c r="AA1341"/>
      <c r="AB1341"/>
      <c r="AC1341"/>
      <c r="AD1341"/>
      <c r="AE1341"/>
    </row>
    <row r="1342" spans="2:31">
      <c r="B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X1342"/>
      <c r="Y1342"/>
      <c r="Z1342"/>
      <c r="AA1342"/>
      <c r="AB1342"/>
      <c r="AC1342"/>
      <c r="AD1342"/>
      <c r="AE1342"/>
    </row>
    <row r="1343" spans="2:31">
      <c r="B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X1343"/>
      <c r="Y1343"/>
      <c r="Z1343"/>
      <c r="AA1343"/>
      <c r="AB1343"/>
      <c r="AC1343"/>
      <c r="AD1343"/>
      <c r="AE1343"/>
    </row>
    <row r="1344" spans="2:31">
      <c r="B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X1344"/>
      <c r="Y1344"/>
      <c r="Z1344"/>
      <c r="AA1344"/>
      <c r="AB1344"/>
      <c r="AC1344"/>
      <c r="AD1344"/>
      <c r="AE1344"/>
    </row>
    <row r="1345" spans="2:31">
      <c r="B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X1345"/>
      <c r="Y1345"/>
      <c r="Z1345"/>
      <c r="AA1345"/>
      <c r="AB1345"/>
      <c r="AC1345"/>
      <c r="AD1345"/>
      <c r="AE1345"/>
    </row>
    <row r="1346" spans="2:31">
      <c r="B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X1346"/>
      <c r="Y1346"/>
      <c r="Z1346"/>
      <c r="AA1346"/>
      <c r="AB1346"/>
      <c r="AC1346"/>
      <c r="AD1346"/>
      <c r="AE1346"/>
    </row>
    <row r="1347" spans="2:31">
      <c r="B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X1347"/>
      <c r="Y1347"/>
      <c r="Z1347"/>
      <c r="AA1347"/>
      <c r="AB1347"/>
      <c r="AC1347"/>
      <c r="AD1347"/>
      <c r="AE1347"/>
    </row>
    <row r="1348" spans="2:31">
      <c r="B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X1348"/>
      <c r="Y1348"/>
      <c r="Z1348"/>
      <c r="AA1348"/>
      <c r="AB1348"/>
      <c r="AC1348"/>
      <c r="AD1348"/>
      <c r="AE1348"/>
    </row>
    <row r="1349" spans="2:31">
      <c r="B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X1349"/>
      <c r="Y1349"/>
      <c r="Z1349"/>
      <c r="AA1349"/>
      <c r="AB1349"/>
      <c r="AC1349"/>
      <c r="AD1349"/>
      <c r="AE1349"/>
    </row>
    <row r="1350" spans="2:31">
      <c r="B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X1350"/>
      <c r="Y1350"/>
      <c r="Z1350"/>
      <c r="AA1350"/>
      <c r="AB1350"/>
      <c r="AC1350"/>
      <c r="AD1350"/>
      <c r="AE1350"/>
    </row>
    <row r="1351" spans="2:31">
      <c r="B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X1351"/>
      <c r="Y1351"/>
      <c r="Z1351"/>
      <c r="AA1351"/>
      <c r="AB1351"/>
      <c r="AC1351"/>
      <c r="AD1351"/>
      <c r="AE1351"/>
    </row>
    <row r="1352" spans="2:31">
      <c r="B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X1352"/>
      <c r="Y1352"/>
      <c r="Z1352"/>
      <c r="AA1352"/>
      <c r="AB1352"/>
      <c r="AC1352"/>
      <c r="AD1352"/>
      <c r="AE1352"/>
    </row>
    <row r="1353" spans="2:31">
      <c r="B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X1353"/>
      <c r="Y1353"/>
      <c r="Z1353"/>
      <c r="AA1353"/>
      <c r="AB1353"/>
      <c r="AC1353"/>
      <c r="AD1353"/>
      <c r="AE1353"/>
    </row>
    <row r="1354" spans="2:31">
      <c r="B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X1354"/>
      <c r="Y1354"/>
      <c r="Z1354"/>
      <c r="AA1354"/>
      <c r="AB1354"/>
      <c r="AC1354"/>
      <c r="AD1354"/>
      <c r="AE1354"/>
    </row>
    <row r="1355" spans="2:31">
      <c r="B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X1355"/>
      <c r="Y1355"/>
      <c r="Z1355"/>
      <c r="AA1355"/>
      <c r="AB1355"/>
      <c r="AC1355"/>
      <c r="AD1355"/>
      <c r="AE1355"/>
    </row>
    <row r="1356" spans="2:31">
      <c r="B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X1356"/>
      <c r="Y1356"/>
      <c r="Z1356"/>
      <c r="AA1356"/>
      <c r="AB1356"/>
      <c r="AC1356"/>
      <c r="AD1356"/>
      <c r="AE1356"/>
    </row>
    <row r="1357" spans="2:31">
      <c r="B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X1357"/>
      <c r="Y1357"/>
      <c r="Z1357"/>
      <c r="AA1357"/>
      <c r="AB1357"/>
      <c r="AC1357"/>
      <c r="AD1357"/>
      <c r="AE1357"/>
    </row>
    <row r="1358" spans="2:31">
      <c r="B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X1358"/>
      <c r="Y1358"/>
      <c r="Z1358"/>
      <c r="AA1358"/>
      <c r="AB1358"/>
      <c r="AC1358"/>
      <c r="AD1358"/>
      <c r="AE1358"/>
    </row>
    <row r="1359" spans="2:31">
      <c r="B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X1359"/>
      <c r="Y1359"/>
      <c r="Z1359"/>
      <c r="AA1359"/>
      <c r="AB1359"/>
      <c r="AC1359"/>
      <c r="AD1359"/>
      <c r="AE1359"/>
    </row>
    <row r="1360" spans="2:31">
      <c r="B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X1360"/>
      <c r="Y1360"/>
      <c r="Z1360"/>
      <c r="AA1360"/>
      <c r="AB1360"/>
      <c r="AC1360"/>
      <c r="AD1360"/>
      <c r="AE1360"/>
    </row>
    <row r="1361" spans="2:31">
      <c r="B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X1361"/>
      <c r="Y1361"/>
      <c r="Z1361"/>
      <c r="AA1361"/>
      <c r="AB1361"/>
      <c r="AC1361"/>
      <c r="AD1361"/>
      <c r="AE1361"/>
    </row>
    <row r="1362" spans="2:31">
      <c r="B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X1362"/>
      <c r="Y1362"/>
      <c r="Z1362"/>
      <c r="AA1362"/>
      <c r="AB1362"/>
      <c r="AC1362"/>
      <c r="AD1362"/>
      <c r="AE1362"/>
    </row>
    <row r="1363" spans="2:31">
      <c r="B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X1363"/>
      <c r="Y1363"/>
      <c r="Z1363"/>
      <c r="AA1363"/>
      <c r="AB1363"/>
      <c r="AC1363"/>
      <c r="AD1363"/>
      <c r="AE1363"/>
    </row>
    <row r="1364" spans="2:31">
      <c r="B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X1364"/>
      <c r="Y1364"/>
      <c r="Z1364"/>
      <c r="AA1364"/>
      <c r="AB1364"/>
      <c r="AC1364"/>
      <c r="AD1364"/>
      <c r="AE1364"/>
    </row>
    <row r="1365" spans="2:31">
      <c r="B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X1365"/>
      <c r="Y1365"/>
      <c r="Z1365"/>
      <c r="AA1365"/>
      <c r="AB1365"/>
      <c r="AC1365"/>
      <c r="AD1365"/>
      <c r="AE1365"/>
    </row>
    <row r="1366" spans="2:31">
      <c r="B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X1366"/>
      <c r="Y1366"/>
      <c r="Z1366"/>
      <c r="AA1366"/>
      <c r="AB1366"/>
      <c r="AC1366"/>
      <c r="AD1366"/>
      <c r="AE1366"/>
    </row>
    <row r="1367" spans="2:31">
      <c r="B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X1367"/>
      <c r="Y1367"/>
      <c r="Z1367"/>
      <c r="AA1367"/>
      <c r="AB1367"/>
      <c r="AC1367"/>
      <c r="AD1367"/>
      <c r="AE1367"/>
    </row>
    <row r="1368" spans="2:31">
      <c r="B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X1368"/>
      <c r="Y1368"/>
      <c r="Z1368"/>
      <c r="AA1368"/>
      <c r="AB1368"/>
      <c r="AC1368"/>
      <c r="AD1368"/>
      <c r="AE1368"/>
    </row>
    <row r="1369" spans="2:31">
      <c r="B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X1369"/>
      <c r="Y1369"/>
      <c r="Z1369"/>
      <c r="AA1369"/>
      <c r="AB1369"/>
      <c r="AC1369"/>
      <c r="AD1369"/>
      <c r="AE1369"/>
    </row>
    <row r="1370" spans="2:31">
      <c r="B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X1370"/>
      <c r="Y1370"/>
      <c r="Z1370"/>
      <c r="AA1370"/>
      <c r="AB1370"/>
      <c r="AC1370"/>
      <c r="AD1370"/>
      <c r="AE1370"/>
    </row>
    <row r="1371" spans="2:31">
      <c r="B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X1371"/>
      <c r="Y1371"/>
      <c r="Z1371"/>
      <c r="AA1371"/>
      <c r="AB1371"/>
      <c r="AC1371"/>
      <c r="AD1371"/>
      <c r="AE1371"/>
    </row>
    <row r="1372" spans="2:31">
      <c r="B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X1372"/>
      <c r="Y1372"/>
      <c r="Z1372"/>
      <c r="AA1372"/>
      <c r="AB1372"/>
      <c r="AC1372"/>
      <c r="AD1372"/>
      <c r="AE1372"/>
    </row>
    <row r="1373" spans="2:31">
      <c r="B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X1373"/>
      <c r="Y1373"/>
      <c r="Z1373"/>
      <c r="AA1373"/>
      <c r="AB1373"/>
      <c r="AC1373"/>
      <c r="AD1373"/>
      <c r="AE1373"/>
    </row>
    <row r="1374" spans="2:31">
      <c r="B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X1374"/>
      <c r="Y1374"/>
      <c r="Z1374"/>
      <c r="AA1374"/>
      <c r="AB1374"/>
      <c r="AC1374"/>
      <c r="AD1374"/>
      <c r="AE1374"/>
    </row>
    <row r="1375" spans="2:31">
      <c r="B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X1375"/>
      <c r="Y1375"/>
      <c r="Z1375"/>
      <c r="AA1375"/>
      <c r="AB1375"/>
      <c r="AC1375"/>
      <c r="AD1375"/>
      <c r="AE1375"/>
    </row>
    <row r="1376" spans="2:31">
      <c r="B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X1376"/>
      <c r="Y1376"/>
      <c r="Z1376"/>
      <c r="AA1376"/>
      <c r="AB1376"/>
      <c r="AC1376"/>
      <c r="AD1376"/>
      <c r="AE1376"/>
    </row>
    <row r="1377" spans="2:31">
      <c r="B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X1377"/>
      <c r="Y1377"/>
      <c r="Z1377"/>
      <c r="AA1377"/>
      <c r="AB1377"/>
      <c r="AC1377"/>
      <c r="AD1377"/>
      <c r="AE1377"/>
    </row>
    <row r="1378" spans="2:31">
      <c r="B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X1378"/>
      <c r="Y1378"/>
      <c r="Z1378"/>
      <c r="AA1378"/>
      <c r="AB1378"/>
      <c r="AC1378"/>
      <c r="AD1378"/>
      <c r="AE1378"/>
    </row>
    <row r="1379" spans="2:31">
      <c r="B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X1379"/>
      <c r="Y1379"/>
      <c r="Z1379"/>
      <c r="AA1379"/>
      <c r="AB1379"/>
      <c r="AC1379"/>
      <c r="AD1379"/>
      <c r="AE1379"/>
    </row>
    <row r="1380" spans="2:31">
      <c r="B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X1380"/>
      <c r="Y1380"/>
      <c r="Z1380"/>
      <c r="AA1380"/>
      <c r="AB1380"/>
      <c r="AC1380"/>
      <c r="AD1380"/>
      <c r="AE1380"/>
    </row>
    <row r="1381" spans="2:31">
      <c r="B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X1381"/>
      <c r="Y1381"/>
      <c r="Z1381"/>
      <c r="AA1381"/>
      <c r="AB1381"/>
      <c r="AC1381"/>
      <c r="AD1381"/>
      <c r="AE1381"/>
    </row>
    <row r="1382" spans="2:31">
      <c r="B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X1382"/>
      <c r="Y1382"/>
      <c r="Z1382"/>
      <c r="AA1382"/>
      <c r="AB1382"/>
      <c r="AC1382"/>
      <c r="AD1382"/>
      <c r="AE1382"/>
    </row>
    <row r="1383" spans="2:31">
      <c r="B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X1383"/>
      <c r="Y1383"/>
      <c r="Z1383"/>
      <c r="AA1383"/>
      <c r="AB1383"/>
      <c r="AC1383"/>
      <c r="AD1383"/>
      <c r="AE1383"/>
    </row>
    <row r="1384" spans="2:31">
      <c r="B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X1384"/>
      <c r="Y1384"/>
      <c r="Z1384"/>
      <c r="AA1384"/>
      <c r="AB1384"/>
      <c r="AC1384"/>
      <c r="AD1384"/>
      <c r="AE1384"/>
    </row>
    <row r="1385" spans="2:31">
      <c r="B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X1385"/>
      <c r="Y1385"/>
      <c r="Z1385"/>
      <c r="AA1385"/>
      <c r="AB1385"/>
      <c r="AC1385"/>
      <c r="AD1385"/>
      <c r="AE1385"/>
    </row>
    <row r="1386" spans="2:31">
      <c r="B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X1386"/>
      <c r="Y1386"/>
      <c r="Z1386"/>
      <c r="AA1386"/>
      <c r="AB1386"/>
      <c r="AC1386"/>
      <c r="AD1386"/>
      <c r="AE1386"/>
    </row>
    <row r="1387" spans="2:31">
      <c r="B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X1387"/>
      <c r="Y1387"/>
      <c r="Z1387"/>
      <c r="AA1387"/>
      <c r="AB1387"/>
      <c r="AC1387"/>
      <c r="AD1387"/>
      <c r="AE1387"/>
    </row>
    <row r="1388" spans="2:31">
      <c r="B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X1388"/>
      <c r="Y1388"/>
      <c r="Z1388"/>
      <c r="AA1388"/>
      <c r="AB1388"/>
      <c r="AC1388"/>
      <c r="AD1388"/>
      <c r="AE1388"/>
    </row>
    <row r="1389" spans="2:31">
      <c r="B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X1389"/>
      <c r="Y1389"/>
      <c r="Z1389"/>
      <c r="AA1389"/>
      <c r="AB1389"/>
      <c r="AC1389"/>
      <c r="AD1389"/>
      <c r="AE1389"/>
    </row>
    <row r="1390" spans="2:31">
      <c r="B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X1390"/>
      <c r="Y1390"/>
      <c r="Z1390"/>
      <c r="AA1390"/>
      <c r="AB1390"/>
      <c r="AC1390"/>
      <c r="AD1390"/>
      <c r="AE1390"/>
    </row>
    <row r="1391" spans="2:31">
      <c r="B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X1391"/>
      <c r="Y1391"/>
      <c r="Z1391"/>
      <c r="AA1391"/>
      <c r="AB1391"/>
      <c r="AC1391"/>
      <c r="AD1391"/>
      <c r="AE1391"/>
    </row>
    <row r="1392" spans="2:31">
      <c r="B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X1392"/>
      <c r="Y1392"/>
      <c r="Z1392"/>
      <c r="AA1392"/>
      <c r="AB1392"/>
      <c r="AC1392"/>
      <c r="AD1392"/>
      <c r="AE1392"/>
    </row>
    <row r="1393" spans="2:31">
      <c r="B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X1393"/>
      <c r="Y1393"/>
      <c r="Z1393"/>
      <c r="AA1393"/>
      <c r="AB1393"/>
      <c r="AC1393"/>
      <c r="AD1393"/>
      <c r="AE1393"/>
    </row>
    <row r="1394" spans="2:31">
      <c r="B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X1394"/>
      <c r="Y1394"/>
      <c r="Z1394"/>
      <c r="AA1394"/>
      <c r="AB1394"/>
      <c r="AC1394"/>
      <c r="AD1394"/>
      <c r="AE1394"/>
    </row>
    <row r="1395" spans="2:31">
      <c r="B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X1395"/>
      <c r="Y1395"/>
      <c r="Z1395"/>
      <c r="AA1395"/>
      <c r="AB1395"/>
      <c r="AC1395"/>
      <c r="AD1395"/>
      <c r="AE1395"/>
    </row>
    <row r="1396" spans="2:31">
      <c r="B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X1396"/>
      <c r="Y1396"/>
      <c r="Z1396"/>
      <c r="AA1396"/>
      <c r="AB1396"/>
      <c r="AC1396"/>
      <c r="AD1396"/>
      <c r="AE1396"/>
    </row>
    <row r="1397" spans="2:31">
      <c r="B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X1397"/>
      <c r="Y1397"/>
      <c r="Z1397"/>
      <c r="AA1397"/>
      <c r="AB1397"/>
      <c r="AC1397"/>
      <c r="AD1397"/>
      <c r="AE1397"/>
    </row>
    <row r="1398" spans="2:31">
      <c r="B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X1398"/>
      <c r="Y1398"/>
      <c r="Z1398"/>
      <c r="AA1398"/>
      <c r="AB1398"/>
      <c r="AC1398"/>
      <c r="AD1398"/>
      <c r="AE1398"/>
    </row>
    <row r="1399" spans="2:31">
      <c r="B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X1399"/>
      <c r="Y1399"/>
      <c r="Z1399"/>
      <c r="AA1399"/>
      <c r="AB1399"/>
      <c r="AC1399"/>
      <c r="AD1399"/>
      <c r="AE1399"/>
    </row>
    <row r="1400" spans="2:31">
      <c r="B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X1400"/>
      <c r="Y1400"/>
      <c r="Z1400"/>
      <c r="AA1400"/>
      <c r="AB1400"/>
      <c r="AC1400"/>
      <c r="AD1400"/>
      <c r="AE1400"/>
    </row>
    <row r="1401" spans="2:31">
      <c r="B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X1401"/>
      <c r="Y1401"/>
      <c r="Z1401"/>
      <c r="AA1401"/>
      <c r="AB1401"/>
      <c r="AC1401"/>
      <c r="AD1401"/>
      <c r="AE1401"/>
    </row>
    <row r="1402" spans="2:31">
      <c r="B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X1402"/>
      <c r="Y1402"/>
      <c r="Z1402"/>
      <c r="AA1402"/>
      <c r="AB1402"/>
      <c r="AC1402"/>
      <c r="AD1402"/>
      <c r="AE1402"/>
    </row>
    <row r="1403" spans="2:31">
      <c r="B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X1403"/>
      <c r="Y1403"/>
      <c r="Z1403"/>
      <c r="AA1403"/>
      <c r="AB1403"/>
      <c r="AC1403"/>
      <c r="AD1403"/>
      <c r="AE1403"/>
    </row>
    <row r="1404" spans="2:31">
      <c r="B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X1404"/>
      <c r="Y1404"/>
      <c r="Z1404"/>
      <c r="AA1404"/>
      <c r="AB1404"/>
      <c r="AC1404"/>
      <c r="AD1404"/>
      <c r="AE1404"/>
    </row>
    <row r="1405" spans="2:31">
      <c r="B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X1405"/>
      <c r="Y1405"/>
      <c r="Z1405"/>
      <c r="AA1405"/>
      <c r="AB1405"/>
      <c r="AC1405"/>
      <c r="AD1405"/>
      <c r="AE1405"/>
    </row>
    <row r="1406" spans="2:31">
      <c r="B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X1406"/>
      <c r="Y1406"/>
      <c r="Z1406"/>
      <c r="AA1406"/>
      <c r="AB1406"/>
      <c r="AC1406"/>
      <c r="AD1406"/>
      <c r="AE1406"/>
    </row>
    <row r="1407" spans="2:31">
      <c r="B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X1407"/>
      <c r="Y1407"/>
      <c r="Z1407"/>
      <c r="AA1407"/>
      <c r="AB1407"/>
      <c r="AC1407"/>
      <c r="AD1407"/>
      <c r="AE1407"/>
    </row>
    <row r="1408" spans="2:31">
      <c r="B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X1408"/>
      <c r="Y1408"/>
      <c r="Z1408"/>
      <c r="AA1408"/>
      <c r="AB1408"/>
      <c r="AC1408"/>
      <c r="AD1408"/>
      <c r="AE1408"/>
    </row>
    <row r="1409" spans="2:31">
      <c r="B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X1409"/>
      <c r="Y1409"/>
      <c r="Z1409"/>
      <c r="AA1409"/>
      <c r="AB1409"/>
      <c r="AC1409"/>
      <c r="AD1409"/>
      <c r="AE1409"/>
    </row>
    <row r="1410" spans="2:31">
      <c r="B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X1410"/>
      <c r="Y1410"/>
      <c r="Z1410"/>
      <c r="AA1410"/>
      <c r="AB1410"/>
      <c r="AC1410"/>
      <c r="AD1410"/>
      <c r="AE1410"/>
    </row>
    <row r="1411" spans="2:31">
      <c r="B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X1411"/>
      <c r="Y1411"/>
      <c r="Z1411"/>
      <c r="AA1411"/>
      <c r="AB1411"/>
      <c r="AC1411"/>
      <c r="AD1411"/>
      <c r="AE1411"/>
    </row>
    <row r="1412" spans="2:31">
      <c r="B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X1412"/>
      <c r="Y1412"/>
      <c r="Z1412"/>
      <c r="AA1412"/>
      <c r="AB1412"/>
      <c r="AC1412"/>
      <c r="AD1412"/>
      <c r="AE1412"/>
    </row>
    <row r="1413" spans="2:31">
      <c r="B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X1413"/>
      <c r="Y1413"/>
      <c r="Z1413"/>
      <c r="AA1413"/>
      <c r="AB1413"/>
      <c r="AC1413"/>
      <c r="AD1413"/>
      <c r="AE1413"/>
    </row>
    <row r="1414" spans="2:31">
      <c r="B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X1414"/>
      <c r="Y1414"/>
      <c r="Z1414"/>
      <c r="AA1414"/>
      <c r="AB1414"/>
      <c r="AC1414"/>
      <c r="AD1414"/>
      <c r="AE1414"/>
    </row>
    <row r="1415" spans="2:31">
      <c r="B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X1415"/>
      <c r="Y1415"/>
      <c r="Z1415"/>
      <c r="AA1415"/>
      <c r="AB1415"/>
      <c r="AC1415"/>
      <c r="AD1415"/>
      <c r="AE1415"/>
    </row>
    <row r="1416" spans="2:31">
      <c r="B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X1416"/>
      <c r="Y1416"/>
      <c r="Z1416"/>
      <c r="AA1416"/>
      <c r="AB1416"/>
      <c r="AC1416"/>
      <c r="AD1416"/>
      <c r="AE1416"/>
    </row>
    <row r="1417" spans="2:31">
      <c r="B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X1417"/>
      <c r="Y1417"/>
      <c r="Z1417"/>
      <c r="AA1417"/>
      <c r="AB1417"/>
      <c r="AC1417"/>
      <c r="AD1417"/>
      <c r="AE1417"/>
    </row>
    <row r="1418" spans="2:31">
      <c r="B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X1418"/>
      <c r="Y1418"/>
      <c r="Z1418"/>
      <c r="AA1418"/>
      <c r="AB1418"/>
      <c r="AC1418"/>
      <c r="AD1418"/>
      <c r="AE1418"/>
    </row>
    <row r="1419" spans="2:31">
      <c r="B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X1419"/>
      <c r="Y1419"/>
      <c r="Z1419"/>
      <c r="AA1419"/>
      <c r="AB1419"/>
      <c r="AC1419"/>
      <c r="AD1419"/>
      <c r="AE1419"/>
    </row>
    <row r="1420" spans="2:31">
      <c r="B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X1420"/>
      <c r="Y1420"/>
      <c r="Z1420"/>
      <c r="AA1420"/>
      <c r="AB1420"/>
      <c r="AC1420"/>
      <c r="AD1420"/>
      <c r="AE1420"/>
    </row>
    <row r="1421" spans="2:31">
      <c r="B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X1421"/>
      <c r="Y1421"/>
      <c r="Z1421"/>
      <c r="AA1421"/>
      <c r="AB1421"/>
      <c r="AC1421"/>
      <c r="AD1421"/>
      <c r="AE1421"/>
    </row>
    <row r="1422" spans="2:31">
      <c r="B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X1422"/>
      <c r="Y1422"/>
      <c r="Z1422"/>
      <c r="AA1422"/>
      <c r="AB1422"/>
      <c r="AC1422"/>
      <c r="AD1422"/>
      <c r="AE1422"/>
    </row>
    <row r="1423" spans="2:31">
      <c r="B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X1423"/>
      <c r="Y1423"/>
      <c r="Z1423"/>
      <c r="AA1423"/>
      <c r="AB1423"/>
      <c r="AC1423"/>
      <c r="AD1423"/>
      <c r="AE1423"/>
    </row>
    <row r="1424" spans="2:31">
      <c r="B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X1424"/>
      <c r="Y1424"/>
      <c r="Z1424"/>
      <c r="AA1424"/>
      <c r="AB1424"/>
      <c r="AC1424"/>
      <c r="AD1424"/>
      <c r="AE1424"/>
    </row>
    <row r="1425" spans="2:31">
      <c r="B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X1425"/>
      <c r="Y1425"/>
      <c r="Z1425"/>
      <c r="AA1425"/>
      <c r="AB1425"/>
      <c r="AC1425"/>
      <c r="AD1425"/>
      <c r="AE1425"/>
    </row>
    <row r="1426" spans="2:31">
      <c r="B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X1426"/>
      <c r="Y1426"/>
      <c r="Z1426"/>
      <c r="AA1426"/>
      <c r="AB1426"/>
      <c r="AC1426"/>
      <c r="AD1426"/>
      <c r="AE1426"/>
    </row>
    <row r="1427" spans="2:31">
      <c r="B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X1427"/>
      <c r="Y1427"/>
      <c r="Z1427"/>
      <c r="AA1427"/>
      <c r="AB1427"/>
      <c r="AC1427"/>
      <c r="AD1427"/>
      <c r="AE1427"/>
    </row>
    <row r="1428" spans="2:31">
      <c r="B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X1428"/>
      <c r="Y1428"/>
      <c r="Z1428"/>
      <c r="AA1428"/>
      <c r="AB1428"/>
      <c r="AC1428"/>
      <c r="AD1428"/>
      <c r="AE1428"/>
    </row>
    <row r="1429" spans="2:31">
      <c r="B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X1429"/>
      <c r="Y1429"/>
      <c r="Z1429"/>
      <c r="AA1429"/>
      <c r="AB1429"/>
      <c r="AC1429"/>
      <c r="AD1429"/>
      <c r="AE1429"/>
    </row>
    <row r="1430" spans="2:31">
      <c r="B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X1430"/>
      <c r="Y1430"/>
      <c r="Z1430"/>
      <c r="AA1430"/>
      <c r="AB1430"/>
      <c r="AC1430"/>
      <c r="AD1430"/>
      <c r="AE1430"/>
    </row>
    <row r="1431" spans="2:31">
      <c r="B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X1431"/>
      <c r="Y1431"/>
      <c r="Z1431"/>
      <c r="AA1431"/>
      <c r="AB1431"/>
      <c r="AC1431"/>
      <c r="AD1431"/>
      <c r="AE1431"/>
    </row>
    <row r="1432" spans="2:31">
      <c r="B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X1432"/>
      <c r="Y1432"/>
      <c r="Z1432"/>
      <c r="AA1432"/>
      <c r="AB1432"/>
      <c r="AC1432"/>
      <c r="AD1432"/>
      <c r="AE1432"/>
    </row>
    <row r="1433" spans="2:31">
      <c r="B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X1433"/>
      <c r="Y1433"/>
      <c r="Z1433"/>
      <c r="AA1433"/>
      <c r="AB1433"/>
      <c r="AC1433"/>
      <c r="AD1433"/>
      <c r="AE1433"/>
    </row>
    <row r="1434" spans="2:31">
      <c r="B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X1434"/>
      <c r="Y1434"/>
      <c r="Z1434"/>
      <c r="AA1434"/>
      <c r="AB1434"/>
      <c r="AC1434"/>
      <c r="AD1434"/>
      <c r="AE1434"/>
    </row>
    <row r="1435" spans="2:31">
      <c r="B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X1435"/>
      <c r="Y1435"/>
      <c r="Z1435"/>
      <c r="AA1435"/>
      <c r="AB1435"/>
      <c r="AC1435"/>
      <c r="AD1435"/>
      <c r="AE1435"/>
    </row>
    <row r="1436" spans="2:31">
      <c r="B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X1436"/>
      <c r="Y1436"/>
      <c r="Z1436"/>
      <c r="AA1436"/>
      <c r="AB1436"/>
      <c r="AC1436"/>
      <c r="AD1436"/>
      <c r="AE1436"/>
    </row>
    <row r="1437" spans="2:31">
      <c r="B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X1437"/>
      <c r="Y1437"/>
      <c r="Z1437"/>
      <c r="AA1437"/>
      <c r="AB1437"/>
      <c r="AC1437"/>
      <c r="AD1437"/>
      <c r="AE1437"/>
    </row>
    <row r="1438" spans="2:31">
      <c r="B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X1438"/>
      <c r="Y1438"/>
      <c r="Z1438"/>
      <c r="AA1438"/>
      <c r="AB1438"/>
      <c r="AC1438"/>
      <c r="AD1438"/>
      <c r="AE1438"/>
    </row>
    <row r="1439" spans="2:31">
      <c r="B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X1439"/>
      <c r="Y1439"/>
      <c r="Z1439"/>
      <c r="AA1439"/>
      <c r="AB1439"/>
      <c r="AC1439"/>
      <c r="AD1439"/>
      <c r="AE1439"/>
    </row>
    <row r="1440" spans="2:31">
      <c r="B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X1440"/>
      <c r="Y1440"/>
      <c r="Z1440"/>
      <c r="AA1440"/>
      <c r="AB1440"/>
      <c r="AC1440"/>
      <c r="AD1440"/>
      <c r="AE1440"/>
    </row>
    <row r="1441" spans="2:31">
      <c r="B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X1441"/>
      <c r="Y1441"/>
      <c r="Z1441"/>
      <c r="AA1441"/>
      <c r="AB1441"/>
      <c r="AC1441"/>
      <c r="AD1441"/>
      <c r="AE1441"/>
    </row>
    <row r="1442" spans="2:31">
      <c r="B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X1442"/>
      <c r="Y1442"/>
      <c r="Z1442"/>
      <c r="AA1442"/>
      <c r="AB1442"/>
      <c r="AC1442"/>
      <c r="AD1442"/>
      <c r="AE1442"/>
    </row>
    <row r="1443" spans="2:31">
      <c r="B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X1443"/>
      <c r="Y1443"/>
      <c r="Z1443"/>
      <c r="AA1443"/>
      <c r="AB1443"/>
      <c r="AC1443"/>
      <c r="AD1443"/>
      <c r="AE1443"/>
    </row>
    <row r="1444" spans="2:31">
      <c r="B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X1444"/>
      <c r="Y1444"/>
      <c r="Z1444"/>
      <c r="AA1444"/>
      <c r="AB1444"/>
      <c r="AC1444"/>
      <c r="AD1444"/>
      <c r="AE1444"/>
    </row>
    <row r="1445" spans="2:31">
      <c r="B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X1445"/>
      <c r="Y1445"/>
      <c r="Z1445"/>
      <c r="AA1445"/>
      <c r="AB1445"/>
      <c r="AC1445"/>
      <c r="AD1445"/>
      <c r="AE1445"/>
    </row>
    <row r="1446" spans="2:31">
      <c r="B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X1446"/>
      <c r="Y1446"/>
      <c r="Z1446"/>
      <c r="AA1446"/>
      <c r="AB1446"/>
      <c r="AC1446"/>
      <c r="AD1446"/>
      <c r="AE1446"/>
    </row>
    <row r="1447" spans="2:31">
      <c r="B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X1447"/>
      <c r="Y1447"/>
      <c r="Z1447"/>
      <c r="AA1447"/>
      <c r="AB1447"/>
      <c r="AC1447"/>
      <c r="AD1447"/>
      <c r="AE1447"/>
    </row>
    <row r="1448" spans="2:31">
      <c r="B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X1448"/>
      <c r="Y1448"/>
      <c r="Z1448"/>
      <c r="AA1448"/>
      <c r="AB1448"/>
      <c r="AC1448"/>
      <c r="AD1448"/>
      <c r="AE1448"/>
    </row>
    <row r="1449" spans="2:31">
      <c r="B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X1449"/>
      <c r="Y1449"/>
      <c r="Z1449"/>
      <c r="AA1449"/>
      <c r="AB1449"/>
      <c r="AC1449"/>
      <c r="AD1449"/>
      <c r="AE1449"/>
    </row>
    <row r="1450" spans="2:31">
      <c r="B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X1450"/>
      <c r="Y1450"/>
      <c r="Z1450"/>
      <c r="AA1450"/>
      <c r="AB1450"/>
      <c r="AC1450"/>
      <c r="AD1450"/>
      <c r="AE1450"/>
    </row>
    <row r="1451" spans="2:31">
      <c r="B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X1451"/>
      <c r="Y1451"/>
      <c r="Z1451"/>
      <c r="AA1451"/>
      <c r="AB1451"/>
      <c r="AC1451"/>
      <c r="AD1451"/>
      <c r="AE1451"/>
    </row>
    <row r="1452" spans="2:31">
      <c r="B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X1452"/>
      <c r="Y1452"/>
      <c r="Z1452"/>
      <c r="AA1452"/>
      <c r="AB1452"/>
      <c r="AC1452"/>
      <c r="AD1452"/>
      <c r="AE1452"/>
    </row>
    <row r="1453" spans="2:31">
      <c r="B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X1453"/>
      <c r="Y1453"/>
      <c r="Z1453"/>
      <c r="AA1453"/>
      <c r="AB1453"/>
      <c r="AC1453"/>
      <c r="AD1453"/>
      <c r="AE1453"/>
    </row>
    <row r="1454" spans="2:31">
      <c r="B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X1454"/>
      <c r="Y1454"/>
      <c r="Z1454"/>
      <c r="AA1454"/>
      <c r="AB1454"/>
      <c r="AC1454"/>
      <c r="AD1454"/>
      <c r="AE1454"/>
    </row>
    <row r="1455" spans="2:31">
      <c r="B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X1455"/>
      <c r="Y1455"/>
      <c r="Z1455"/>
      <c r="AA1455"/>
      <c r="AB1455"/>
      <c r="AC1455"/>
      <c r="AD1455"/>
      <c r="AE1455"/>
    </row>
    <row r="1456" spans="2:31">
      <c r="B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X1456"/>
      <c r="Y1456"/>
      <c r="Z1456"/>
      <c r="AA1456"/>
      <c r="AB1456"/>
      <c r="AC1456"/>
      <c r="AD1456"/>
      <c r="AE1456"/>
    </row>
    <row r="1457" spans="2:31">
      <c r="B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X1457"/>
      <c r="Y1457"/>
      <c r="Z1457"/>
      <c r="AA1457"/>
      <c r="AB1457"/>
      <c r="AC1457"/>
      <c r="AD1457"/>
      <c r="AE1457"/>
    </row>
    <row r="1458" spans="2:31">
      <c r="B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X1458"/>
      <c r="Y1458"/>
      <c r="Z1458"/>
      <c r="AA1458"/>
      <c r="AB1458"/>
      <c r="AC1458"/>
      <c r="AD1458"/>
      <c r="AE1458"/>
    </row>
    <row r="1459" spans="2:31">
      <c r="B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X1459"/>
      <c r="Y1459"/>
      <c r="Z1459"/>
      <c r="AA1459"/>
      <c r="AB1459"/>
      <c r="AC1459"/>
      <c r="AD1459"/>
      <c r="AE1459"/>
    </row>
    <row r="1460" spans="2:31">
      <c r="B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X1460"/>
      <c r="Y1460"/>
      <c r="Z1460"/>
      <c r="AA1460"/>
      <c r="AB1460"/>
      <c r="AC1460"/>
      <c r="AD1460"/>
      <c r="AE1460"/>
    </row>
    <row r="1461" spans="2:31">
      <c r="B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X1461"/>
      <c r="Y1461"/>
      <c r="Z1461"/>
      <c r="AA1461"/>
      <c r="AB1461"/>
      <c r="AC1461"/>
      <c r="AD1461"/>
      <c r="AE1461"/>
    </row>
    <row r="1462" spans="2:31">
      <c r="B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X1462"/>
      <c r="Y1462"/>
      <c r="Z1462"/>
      <c r="AA1462"/>
      <c r="AB1462"/>
      <c r="AC1462"/>
      <c r="AD1462"/>
      <c r="AE1462"/>
    </row>
    <row r="1463" spans="2:31">
      <c r="B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X1463"/>
      <c r="Y1463"/>
      <c r="Z1463"/>
      <c r="AA1463"/>
      <c r="AB1463"/>
      <c r="AC1463"/>
      <c r="AD1463"/>
      <c r="AE1463"/>
    </row>
    <row r="1464" spans="2:31">
      <c r="B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X1464"/>
      <c r="Y1464"/>
      <c r="Z1464"/>
      <c r="AA1464"/>
      <c r="AB1464"/>
      <c r="AC1464"/>
      <c r="AD1464"/>
      <c r="AE1464"/>
    </row>
    <row r="1465" spans="2:31">
      <c r="B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X1465"/>
      <c r="Y1465"/>
      <c r="Z1465"/>
      <c r="AA1465"/>
      <c r="AB1465"/>
      <c r="AC1465"/>
      <c r="AD1465"/>
      <c r="AE1465"/>
    </row>
    <row r="1466" spans="2:31">
      <c r="B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X1466"/>
      <c r="Y1466"/>
      <c r="Z1466"/>
      <c r="AA1466"/>
      <c r="AB1466"/>
      <c r="AC1466"/>
      <c r="AD1466"/>
      <c r="AE1466"/>
    </row>
    <row r="1467" spans="2:31">
      <c r="B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X1467"/>
      <c r="Y1467"/>
      <c r="Z1467"/>
      <c r="AA1467"/>
      <c r="AB1467"/>
      <c r="AC1467"/>
      <c r="AD1467"/>
      <c r="AE1467"/>
    </row>
    <row r="1468" spans="2:31">
      <c r="B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X1468"/>
      <c r="Y1468"/>
      <c r="Z1468"/>
      <c r="AA1468"/>
      <c r="AB1468"/>
      <c r="AC1468"/>
      <c r="AD1468"/>
      <c r="AE1468"/>
    </row>
    <row r="1469" spans="2:31">
      <c r="B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X1469"/>
      <c r="Y1469"/>
      <c r="Z1469"/>
      <c r="AA1469"/>
      <c r="AB1469"/>
      <c r="AC1469"/>
      <c r="AD1469"/>
      <c r="AE1469"/>
    </row>
    <row r="1470" spans="2:31">
      <c r="B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X1470"/>
      <c r="Y1470"/>
      <c r="Z1470"/>
      <c r="AA1470"/>
      <c r="AB1470"/>
      <c r="AC1470"/>
      <c r="AD1470"/>
      <c r="AE1470"/>
    </row>
    <row r="1471" spans="2:31">
      <c r="B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X1471"/>
      <c r="Y1471"/>
      <c r="Z1471"/>
      <c r="AA1471"/>
      <c r="AB1471"/>
      <c r="AC1471"/>
      <c r="AD1471"/>
      <c r="AE1471"/>
    </row>
    <row r="1472" spans="2:31">
      <c r="B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X1472"/>
      <c r="Y1472"/>
      <c r="Z1472"/>
      <c r="AA1472"/>
      <c r="AB1472"/>
      <c r="AC1472"/>
      <c r="AD1472"/>
      <c r="AE1472"/>
    </row>
    <row r="1473" spans="2:31">
      <c r="B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X1473"/>
      <c r="Y1473"/>
      <c r="Z1473"/>
      <c r="AA1473"/>
      <c r="AB1473"/>
      <c r="AC1473"/>
      <c r="AD1473"/>
      <c r="AE1473"/>
    </row>
    <row r="1474" spans="2:31">
      <c r="B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X1474"/>
      <c r="Y1474"/>
      <c r="Z1474"/>
      <c r="AA1474"/>
      <c r="AB1474"/>
      <c r="AC1474"/>
      <c r="AD1474"/>
      <c r="AE1474"/>
    </row>
    <row r="1475" spans="2:31">
      <c r="B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X1475"/>
      <c r="Y1475"/>
      <c r="Z1475"/>
      <c r="AA1475"/>
      <c r="AB1475"/>
      <c r="AC1475"/>
      <c r="AD1475"/>
      <c r="AE1475"/>
    </row>
    <row r="1476" spans="2:31">
      <c r="B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X1476"/>
      <c r="Y1476"/>
      <c r="Z1476"/>
      <c r="AA1476"/>
      <c r="AB1476"/>
      <c r="AC1476"/>
      <c r="AD1476"/>
      <c r="AE1476"/>
    </row>
    <row r="1477" spans="2:31">
      <c r="B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X1477"/>
      <c r="Y1477"/>
      <c r="Z1477"/>
      <c r="AA1477"/>
      <c r="AB1477"/>
      <c r="AC1477"/>
      <c r="AD1477"/>
      <c r="AE1477"/>
    </row>
    <row r="1478" spans="2:31">
      <c r="B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X1478"/>
      <c r="Y1478"/>
      <c r="Z1478"/>
      <c r="AA1478"/>
      <c r="AB1478"/>
      <c r="AC1478"/>
      <c r="AD1478"/>
      <c r="AE1478"/>
    </row>
    <row r="1479" spans="2:31">
      <c r="B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X1479"/>
      <c r="Y1479"/>
      <c r="Z1479"/>
      <c r="AA1479"/>
      <c r="AB1479"/>
      <c r="AC1479"/>
      <c r="AD1479"/>
      <c r="AE1479"/>
    </row>
    <row r="1480" spans="2:31">
      <c r="B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X1480"/>
      <c r="Y1480"/>
      <c r="Z1480"/>
      <c r="AA1480"/>
      <c r="AB1480"/>
      <c r="AC1480"/>
      <c r="AD1480"/>
      <c r="AE1480"/>
    </row>
    <row r="1481" spans="2:31">
      <c r="B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X1481"/>
      <c r="Y1481"/>
      <c r="Z1481"/>
      <c r="AA1481"/>
      <c r="AB1481"/>
      <c r="AC1481"/>
      <c r="AD1481"/>
      <c r="AE1481"/>
    </row>
    <row r="1482" spans="2:31">
      <c r="B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X1482"/>
      <c r="Y1482"/>
      <c r="Z1482"/>
      <c r="AA1482"/>
      <c r="AB1482"/>
      <c r="AC1482"/>
      <c r="AD1482"/>
      <c r="AE1482"/>
    </row>
    <row r="1483" spans="2:31">
      <c r="B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X1483"/>
      <c r="Y1483"/>
      <c r="Z1483"/>
      <c r="AA1483"/>
      <c r="AB1483"/>
      <c r="AC1483"/>
      <c r="AD1483"/>
      <c r="AE1483"/>
    </row>
    <row r="1484" spans="2:31">
      <c r="B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X1484"/>
      <c r="Y1484"/>
      <c r="Z1484"/>
      <c r="AA1484"/>
      <c r="AB1484"/>
      <c r="AC1484"/>
      <c r="AD1484"/>
      <c r="AE1484"/>
    </row>
    <row r="1485" spans="2:31">
      <c r="B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X1485"/>
      <c r="Y1485"/>
      <c r="Z1485"/>
      <c r="AA1485"/>
      <c r="AB1485"/>
      <c r="AC1485"/>
      <c r="AD1485"/>
      <c r="AE1485"/>
    </row>
    <row r="1486" spans="2:31">
      <c r="B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X1486"/>
      <c r="Y1486"/>
      <c r="Z1486"/>
      <c r="AA1486"/>
      <c r="AB1486"/>
      <c r="AC1486"/>
      <c r="AD1486"/>
      <c r="AE1486"/>
    </row>
    <row r="1487" spans="2:31">
      <c r="B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X1487"/>
      <c r="Y1487"/>
      <c r="Z1487"/>
      <c r="AA1487"/>
      <c r="AB1487"/>
      <c r="AC1487"/>
      <c r="AD1487"/>
      <c r="AE1487"/>
    </row>
    <row r="1488" spans="2:31">
      <c r="B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X1488"/>
      <c r="Y1488"/>
      <c r="Z1488"/>
      <c r="AA1488"/>
      <c r="AB1488"/>
      <c r="AC1488"/>
      <c r="AD1488"/>
      <c r="AE1488"/>
    </row>
    <row r="1489" spans="2:31">
      <c r="B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X1489"/>
      <c r="Y1489"/>
      <c r="Z1489"/>
      <c r="AA1489"/>
      <c r="AB1489"/>
      <c r="AC1489"/>
      <c r="AD1489"/>
      <c r="AE1489"/>
    </row>
    <row r="1490" spans="2:31">
      <c r="B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X1490"/>
      <c r="Y1490"/>
      <c r="Z1490"/>
      <c r="AA1490"/>
      <c r="AB1490"/>
      <c r="AC1490"/>
      <c r="AD1490"/>
      <c r="AE1490"/>
    </row>
    <row r="1491" spans="2:31">
      <c r="B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X1491"/>
      <c r="Y1491"/>
      <c r="Z1491"/>
      <c r="AA1491"/>
      <c r="AB1491"/>
      <c r="AC1491"/>
      <c r="AD1491"/>
      <c r="AE1491"/>
    </row>
    <row r="1492" spans="2:31">
      <c r="B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X1492"/>
      <c r="Y1492"/>
      <c r="Z1492"/>
      <c r="AA1492"/>
      <c r="AB1492"/>
      <c r="AC1492"/>
      <c r="AD1492"/>
      <c r="AE1492"/>
    </row>
    <row r="1493" spans="2:31">
      <c r="B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X1493"/>
      <c r="Y1493"/>
      <c r="Z1493"/>
      <c r="AA1493"/>
      <c r="AB1493"/>
      <c r="AC1493"/>
      <c r="AD1493"/>
      <c r="AE1493"/>
    </row>
    <row r="1494" spans="2:31">
      <c r="B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X1494"/>
      <c r="Y1494"/>
      <c r="Z1494"/>
      <c r="AA1494"/>
      <c r="AB1494"/>
      <c r="AC1494"/>
      <c r="AD1494"/>
      <c r="AE1494"/>
    </row>
    <row r="1495" spans="2:31">
      <c r="B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X1495"/>
      <c r="Y1495"/>
      <c r="Z1495"/>
      <c r="AA1495"/>
      <c r="AB1495"/>
      <c r="AC1495"/>
      <c r="AD1495"/>
      <c r="AE1495"/>
    </row>
    <row r="1496" spans="2:31">
      <c r="B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X1496"/>
      <c r="Y1496"/>
      <c r="Z1496"/>
      <c r="AA1496"/>
      <c r="AB1496"/>
      <c r="AC1496"/>
      <c r="AD1496"/>
      <c r="AE1496"/>
    </row>
    <row r="1497" spans="2:31">
      <c r="B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X1497"/>
      <c r="Y1497"/>
      <c r="Z1497"/>
      <c r="AA1497"/>
      <c r="AB1497"/>
      <c r="AC1497"/>
      <c r="AD1497"/>
      <c r="AE1497"/>
    </row>
    <row r="1498" spans="2:31">
      <c r="B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X1498"/>
      <c r="Y1498"/>
      <c r="Z1498"/>
      <c r="AA1498"/>
      <c r="AB1498"/>
      <c r="AC1498"/>
      <c r="AD1498"/>
      <c r="AE1498"/>
    </row>
    <row r="1499" spans="2:31">
      <c r="B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X1499"/>
      <c r="Y1499"/>
      <c r="Z1499"/>
      <c r="AA1499"/>
      <c r="AB1499"/>
      <c r="AC1499"/>
      <c r="AD1499"/>
      <c r="AE1499"/>
    </row>
    <row r="1500" spans="2:31">
      <c r="B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X1500"/>
      <c r="Y1500"/>
      <c r="Z1500"/>
      <c r="AA1500"/>
      <c r="AB1500"/>
      <c r="AC1500"/>
      <c r="AD1500"/>
      <c r="AE1500"/>
    </row>
    <row r="1501" spans="2:31">
      <c r="B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X1501"/>
      <c r="Y1501"/>
      <c r="Z1501"/>
      <c r="AA1501"/>
      <c r="AB1501"/>
      <c r="AC1501"/>
      <c r="AD1501"/>
      <c r="AE1501"/>
    </row>
    <row r="1502" spans="2:31">
      <c r="B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X1502"/>
      <c r="Y1502"/>
      <c r="Z1502"/>
      <c r="AA1502"/>
      <c r="AB1502"/>
      <c r="AC1502"/>
      <c r="AD1502"/>
      <c r="AE1502"/>
    </row>
    <row r="1503" spans="2:31">
      <c r="B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X1503"/>
      <c r="Y1503"/>
      <c r="Z1503"/>
      <c r="AA1503"/>
      <c r="AB1503"/>
      <c r="AC1503"/>
      <c r="AD1503"/>
      <c r="AE1503"/>
    </row>
    <row r="1504" spans="2:31">
      <c r="B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X1504"/>
      <c r="Y1504"/>
      <c r="Z1504"/>
      <c r="AA1504"/>
      <c r="AB1504"/>
      <c r="AC1504"/>
      <c r="AD1504"/>
      <c r="AE1504"/>
    </row>
    <row r="1505" spans="2:31">
      <c r="B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X1505"/>
      <c r="Y1505"/>
      <c r="Z1505"/>
      <c r="AA1505"/>
      <c r="AB1505"/>
      <c r="AC1505"/>
      <c r="AD1505"/>
      <c r="AE1505"/>
    </row>
    <row r="1506" spans="2:31">
      <c r="B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X1506"/>
      <c r="Y1506"/>
      <c r="Z1506"/>
      <c r="AA1506"/>
      <c r="AB1506"/>
      <c r="AC1506"/>
      <c r="AD1506"/>
      <c r="AE1506"/>
    </row>
    <row r="1507" spans="2:31">
      <c r="B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X1507"/>
      <c r="Y1507"/>
      <c r="Z1507"/>
      <c r="AA1507"/>
      <c r="AB1507"/>
      <c r="AC1507"/>
      <c r="AD1507"/>
      <c r="AE1507"/>
    </row>
    <row r="1508" spans="2:31">
      <c r="B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X1508"/>
      <c r="Y1508"/>
      <c r="Z1508"/>
      <c r="AA1508"/>
      <c r="AB1508"/>
      <c r="AC1508"/>
      <c r="AD1508"/>
      <c r="AE1508"/>
    </row>
    <row r="1509" spans="2:31">
      <c r="B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X1509"/>
      <c r="Y1509"/>
      <c r="Z1509"/>
      <c r="AA1509"/>
      <c r="AB1509"/>
      <c r="AC1509"/>
      <c r="AD1509"/>
      <c r="AE1509"/>
    </row>
    <row r="1510" spans="2:31">
      <c r="B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X1510"/>
      <c r="Y1510"/>
      <c r="Z1510"/>
      <c r="AA1510"/>
      <c r="AB1510"/>
      <c r="AC1510"/>
      <c r="AD1510"/>
      <c r="AE1510"/>
    </row>
    <row r="1511" spans="2:31">
      <c r="B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X1511"/>
      <c r="Y1511"/>
      <c r="Z1511"/>
      <c r="AA1511"/>
      <c r="AB1511"/>
      <c r="AC1511"/>
      <c r="AD1511"/>
      <c r="AE1511"/>
    </row>
    <row r="1512" spans="2:31">
      <c r="B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X1512"/>
      <c r="Y1512"/>
      <c r="Z1512"/>
      <c r="AA1512"/>
      <c r="AB1512"/>
      <c r="AC1512"/>
      <c r="AD1512"/>
      <c r="AE1512"/>
    </row>
    <row r="1513" spans="2:31">
      <c r="B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X1513"/>
      <c r="Y1513"/>
      <c r="Z1513"/>
      <c r="AA1513"/>
      <c r="AB1513"/>
      <c r="AC1513"/>
      <c r="AD1513"/>
      <c r="AE1513"/>
    </row>
    <row r="1514" spans="2:31">
      <c r="B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X1514"/>
      <c r="Y1514"/>
      <c r="Z1514"/>
      <c r="AA1514"/>
      <c r="AB1514"/>
      <c r="AC1514"/>
      <c r="AD1514"/>
      <c r="AE1514"/>
    </row>
    <row r="1515" spans="2:31">
      <c r="B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X1515"/>
      <c r="Y1515"/>
      <c r="Z1515"/>
      <c r="AA1515"/>
      <c r="AB1515"/>
      <c r="AC1515"/>
      <c r="AD1515"/>
      <c r="AE1515"/>
    </row>
    <row r="1516" spans="2:31">
      <c r="B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X1516"/>
      <c r="Y1516"/>
      <c r="Z1516"/>
      <c r="AA1516"/>
      <c r="AB1516"/>
      <c r="AC1516"/>
      <c r="AD1516"/>
      <c r="AE1516"/>
    </row>
    <row r="1517" spans="2:31">
      <c r="B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X1517"/>
      <c r="Y1517"/>
      <c r="Z1517"/>
      <c r="AA1517"/>
      <c r="AB1517"/>
      <c r="AC1517"/>
      <c r="AD1517"/>
      <c r="AE1517"/>
    </row>
    <row r="1518" spans="2:31">
      <c r="B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X1518"/>
      <c r="Y1518"/>
      <c r="Z1518"/>
      <c r="AA1518"/>
      <c r="AB1518"/>
      <c r="AC1518"/>
      <c r="AD1518"/>
      <c r="AE1518"/>
    </row>
    <row r="1519" spans="2:31">
      <c r="B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X1519"/>
      <c r="Y1519"/>
      <c r="Z1519"/>
      <c r="AA1519"/>
      <c r="AB1519"/>
      <c r="AC1519"/>
      <c r="AD1519"/>
      <c r="AE1519"/>
    </row>
    <row r="1520" spans="2:31">
      <c r="B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X1520"/>
      <c r="Y1520"/>
      <c r="Z1520"/>
      <c r="AA1520"/>
      <c r="AB1520"/>
      <c r="AC1520"/>
      <c r="AD1520"/>
      <c r="AE1520"/>
    </row>
    <row r="1521" spans="2:31">
      <c r="B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X1521"/>
      <c r="Y1521"/>
      <c r="Z1521"/>
      <c r="AA1521"/>
      <c r="AB1521"/>
      <c r="AC1521"/>
      <c r="AD1521"/>
      <c r="AE1521"/>
    </row>
    <row r="1522" spans="2:31">
      <c r="B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X1522"/>
      <c r="Y1522"/>
      <c r="Z1522"/>
      <c r="AA1522"/>
      <c r="AB1522"/>
      <c r="AC1522"/>
      <c r="AD1522"/>
      <c r="AE1522"/>
    </row>
    <row r="1523" spans="2:31">
      <c r="B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X1523"/>
      <c r="Y1523"/>
      <c r="Z1523"/>
      <c r="AA1523"/>
      <c r="AB1523"/>
      <c r="AC1523"/>
      <c r="AD1523"/>
      <c r="AE1523"/>
    </row>
    <row r="1524" spans="2:31">
      <c r="B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X1524"/>
      <c r="Y1524"/>
      <c r="Z1524"/>
      <c r="AA1524"/>
      <c r="AB1524"/>
      <c r="AC1524"/>
      <c r="AD1524"/>
      <c r="AE1524"/>
    </row>
    <row r="1525" spans="2:31">
      <c r="B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X1525"/>
      <c r="Y1525"/>
      <c r="Z1525"/>
      <c r="AA1525"/>
      <c r="AB1525"/>
      <c r="AC1525"/>
      <c r="AD1525"/>
      <c r="AE1525"/>
    </row>
    <row r="1526" spans="2:31">
      <c r="B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X1526"/>
      <c r="Y1526"/>
      <c r="Z1526"/>
      <c r="AA1526"/>
      <c r="AB1526"/>
      <c r="AC1526"/>
      <c r="AD1526"/>
      <c r="AE1526"/>
    </row>
    <row r="1527" spans="2:31">
      <c r="B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X1527"/>
      <c r="Y1527"/>
      <c r="Z1527"/>
      <c r="AA1527"/>
      <c r="AB1527"/>
      <c r="AC1527"/>
      <c r="AD1527"/>
      <c r="AE1527"/>
    </row>
    <row r="1528" spans="2:31">
      <c r="B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X1528"/>
      <c r="Y1528"/>
      <c r="Z1528"/>
      <c r="AA1528"/>
      <c r="AB1528"/>
      <c r="AC1528"/>
      <c r="AD1528"/>
      <c r="AE1528"/>
    </row>
    <row r="1529" spans="2:31">
      <c r="B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X1529"/>
      <c r="Y1529"/>
      <c r="Z1529"/>
      <c r="AA1529"/>
      <c r="AB1529"/>
      <c r="AC1529"/>
      <c r="AD1529"/>
      <c r="AE1529"/>
    </row>
    <row r="1530" spans="2:31">
      <c r="B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X1530"/>
      <c r="Y1530"/>
      <c r="Z1530"/>
      <c r="AA1530"/>
      <c r="AB1530"/>
      <c r="AC1530"/>
      <c r="AD1530"/>
      <c r="AE1530"/>
    </row>
    <row r="1531" spans="2:31">
      <c r="B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X1531"/>
      <c r="Y1531"/>
      <c r="Z1531"/>
      <c r="AA1531"/>
      <c r="AB1531"/>
      <c r="AC1531"/>
      <c r="AD1531"/>
      <c r="AE1531"/>
    </row>
    <row r="1532" spans="2:31">
      <c r="B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X1532"/>
      <c r="Y1532"/>
      <c r="Z1532"/>
      <c r="AA1532"/>
      <c r="AB1532"/>
      <c r="AC1532"/>
      <c r="AD1532"/>
      <c r="AE1532"/>
    </row>
    <row r="1533" spans="2:31">
      <c r="B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X1533"/>
      <c r="Y1533"/>
      <c r="Z1533"/>
      <c r="AA1533"/>
      <c r="AB1533"/>
      <c r="AC1533"/>
      <c r="AD1533"/>
      <c r="AE1533"/>
    </row>
    <row r="1534" spans="2:31">
      <c r="B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X1534"/>
      <c r="Y1534"/>
      <c r="Z1534"/>
      <c r="AA1534"/>
      <c r="AB1534"/>
      <c r="AC1534"/>
      <c r="AD1534"/>
      <c r="AE1534"/>
    </row>
    <row r="1535" spans="2:31">
      <c r="B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X1535"/>
      <c r="Y1535"/>
      <c r="Z1535"/>
      <c r="AA1535"/>
      <c r="AB1535"/>
      <c r="AC1535"/>
      <c r="AD1535"/>
      <c r="AE1535"/>
    </row>
    <row r="1536" spans="2:31">
      <c r="B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X1536"/>
      <c r="Y1536"/>
      <c r="Z1536"/>
      <c r="AA1536"/>
      <c r="AB1536"/>
      <c r="AC1536"/>
      <c r="AD1536"/>
      <c r="AE1536"/>
    </row>
    <row r="1537" spans="2:31">
      <c r="B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X1537"/>
      <c r="Y1537"/>
      <c r="Z1537"/>
      <c r="AA1537"/>
      <c r="AB1537"/>
      <c r="AC1537"/>
      <c r="AD1537"/>
      <c r="AE1537"/>
    </row>
    <row r="1538" spans="2:31">
      <c r="B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X1538"/>
      <c r="Y1538"/>
      <c r="Z1538"/>
      <c r="AA1538"/>
      <c r="AB1538"/>
      <c r="AC1538"/>
      <c r="AD1538"/>
      <c r="AE1538"/>
    </row>
    <row r="1539" spans="2:31">
      <c r="B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X1539"/>
      <c r="Y1539"/>
      <c r="Z1539"/>
      <c r="AA1539"/>
      <c r="AB1539"/>
      <c r="AC1539"/>
      <c r="AD1539"/>
      <c r="AE1539"/>
    </row>
    <row r="1540" spans="2:31">
      <c r="B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X1540"/>
      <c r="Y1540"/>
      <c r="Z1540"/>
      <c r="AA1540"/>
      <c r="AB1540"/>
      <c r="AC1540"/>
      <c r="AD1540"/>
      <c r="AE1540"/>
    </row>
    <row r="1541" spans="2:31">
      <c r="B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X1541"/>
      <c r="Y1541"/>
      <c r="Z1541"/>
      <c r="AA1541"/>
      <c r="AB1541"/>
      <c r="AC1541"/>
      <c r="AD1541"/>
      <c r="AE1541"/>
    </row>
    <row r="1542" spans="2:31">
      <c r="B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X1542"/>
      <c r="Y1542"/>
      <c r="Z1542"/>
      <c r="AA1542"/>
      <c r="AB1542"/>
      <c r="AC1542"/>
      <c r="AD1542"/>
      <c r="AE1542"/>
    </row>
    <row r="1543" spans="2:31">
      <c r="B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X1543"/>
      <c r="Y1543"/>
      <c r="Z1543"/>
      <c r="AA1543"/>
      <c r="AB1543"/>
      <c r="AC1543"/>
      <c r="AD1543"/>
      <c r="AE1543"/>
    </row>
    <row r="1544" spans="2:31">
      <c r="B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X1544"/>
      <c r="Y1544"/>
      <c r="Z1544"/>
      <c r="AA1544"/>
      <c r="AB1544"/>
      <c r="AC1544"/>
      <c r="AD1544"/>
      <c r="AE1544"/>
    </row>
    <row r="1545" spans="2:31">
      <c r="B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X1545"/>
      <c r="Y1545"/>
      <c r="Z1545"/>
      <c r="AA1545"/>
      <c r="AB1545"/>
      <c r="AC1545"/>
      <c r="AD1545"/>
      <c r="AE1545"/>
    </row>
    <row r="1546" spans="2:31">
      <c r="B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X1546"/>
      <c r="Y1546"/>
      <c r="Z1546"/>
      <c r="AA1546"/>
      <c r="AB1546"/>
      <c r="AC1546"/>
      <c r="AD1546"/>
      <c r="AE1546"/>
    </row>
    <row r="1547" spans="2:31">
      <c r="B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X1547"/>
      <c r="Y1547"/>
      <c r="Z1547"/>
      <c r="AA1547"/>
      <c r="AB1547"/>
      <c r="AC1547"/>
      <c r="AD1547"/>
      <c r="AE1547"/>
    </row>
    <row r="1548" spans="2:31">
      <c r="B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X1548"/>
      <c r="Y1548"/>
      <c r="Z1548"/>
      <c r="AA1548"/>
      <c r="AB1548"/>
      <c r="AC1548"/>
      <c r="AD1548"/>
      <c r="AE1548"/>
    </row>
    <row r="1549" spans="2:31">
      <c r="B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X1549"/>
      <c r="Y1549"/>
      <c r="Z1549"/>
      <c r="AA1549"/>
      <c r="AB1549"/>
      <c r="AC1549"/>
      <c r="AD1549"/>
      <c r="AE1549"/>
    </row>
    <row r="1550" spans="2:31">
      <c r="B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X1550"/>
      <c r="Y1550"/>
      <c r="Z1550"/>
      <c r="AA1550"/>
      <c r="AB1550"/>
      <c r="AC1550"/>
      <c r="AD1550"/>
      <c r="AE1550"/>
    </row>
    <row r="1551" spans="2:31">
      <c r="B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X1551"/>
      <c r="Y1551"/>
      <c r="Z1551"/>
      <c r="AA1551"/>
      <c r="AB1551"/>
      <c r="AC1551"/>
      <c r="AD1551"/>
      <c r="AE1551"/>
    </row>
    <row r="1552" spans="2:31">
      <c r="B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X1552"/>
      <c r="Y1552"/>
      <c r="Z1552"/>
      <c r="AA1552"/>
      <c r="AB1552"/>
      <c r="AC1552"/>
      <c r="AD1552"/>
      <c r="AE1552"/>
    </row>
    <row r="1553" spans="2:31">
      <c r="B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X1553"/>
      <c r="Y1553"/>
      <c r="Z1553"/>
      <c r="AA1553"/>
      <c r="AB1553"/>
      <c r="AC1553"/>
      <c r="AD1553"/>
      <c r="AE1553"/>
    </row>
    <row r="1554" spans="2:31">
      <c r="B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X1554"/>
      <c r="Y1554"/>
      <c r="Z1554"/>
      <c r="AA1554"/>
      <c r="AB1554"/>
      <c r="AC1554"/>
      <c r="AD1554"/>
      <c r="AE1554"/>
    </row>
    <row r="1555" spans="2:31">
      <c r="B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X1555"/>
      <c r="Y1555"/>
      <c r="Z1555"/>
      <c r="AA1555"/>
      <c r="AB1555"/>
      <c r="AC1555"/>
      <c r="AD1555"/>
      <c r="AE1555"/>
    </row>
    <row r="1556" spans="2:31">
      <c r="B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X1556"/>
      <c r="Y1556"/>
      <c r="Z1556"/>
      <c r="AA1556"/>
      <c r="AB1556"/>
      <c r="AC1556"/>
      <c r="AD1556"/>
      <c r="AE1556"/>
    </row>
    <row r="1557" spans="2:31">
      <c r="B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X1557"/>
      <c r="Y1557"/>
      <c r="Z1557"/>
      <c r="AA1557"/>
      <c r="AB1557"/>
      <c r="AC1557"/>
      <c r="AD1557"/>
      <c r="AE1557"/>
    </row>
    <row r="1558" spans="2:31">
      <c r="B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X1558"/>
      <c r="Y1558"/>
      <c r="Z1558"/>
      <c r="AA1558"/>
      <c r="AB1558"/>
      <c r="AC1558"/>
      <c r="AD1558"/>
      <c r="AE1558"/>
    </row>
    <row r="1559" spans="2:31">
      <c r="B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X1559"/>
      <c r="Y1559"/>
      <c r="Z1559"/>
      <c r="AA1559"/>
      <c r="AB1559"/>
      <c r="AC1559"/>
      <c r="AD1559"/>
      <c r="AE1559"/>
    </row>
    <row r="1560" spans="2:31">
      <c r="B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X1560"/>
      <c r="Y1560"/>
      <c r="Z1560"/>
      <c r="AA1560"/>
      <c r="AB1560"/>
      <c r="AC1560"/>
      <c r="AD1560"/>
      <c r="AE1560"/>
    </row>
    <row r="1561" spans="2:31">
      <c r="B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X1561"/>
      <c r="Y1561"/>
      <c r="Z1561"/>
      <c r="AA1561"/>
      <c r="AB1561"/>
      <c r="AC1561"/>
      <c r="AD1561"/>
      <c r="AE1561"/>
    </row>
    <row r="1562" spans="2:31">
      <c r="B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X1562"/>
      <c r="Y1562"/>
      <c r="Z1562"/>
      <c r="AA1562"/>
      <c r="AB1562"/>
      <c r="AC1562"/>
      <c r="AD1562"/>
      <c r="AE1562"/>
    </row>
    <row r="1563" spans="2:31">
      <c r="B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X1563"/>
      <c r="Y1563"/>
      <c r="Z1563"/>
      <c r="AA1563"/>
      <c r="AB1563"/>
      <c r="AC1563"/>
      <c r="AD1563"/>
      <c r="AE1563"/>
    </row>
    <row r="1564" spans="2:31">
      <c r="B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X1564"/>
      <c r="Y1564"/>
      <c r="Z1564"/>
      <c r="AA1564"/>
      <c r="AB1564"/>
      <c r="AC1564"/>
      <c r="AD1564"/>
      <c r="AE1564"/>
    </row>
    <row r="1565" spans="2:31">
      <c r="B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X1565"/>
      <c r="Y1565"/>
      <c r="Z1565"/>
      <c r="AA1565"/>
      <c r="AB1565"/>
      <c r="AC1565"/>
      <c r="AD1565"/>
      <c r="AE1565"/>
    </row>
    <row r="1566" spans="2:31">
      <c r="B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X1566"/>
      <c r="Y1566"/>
      <c r="Z1566"/>
      <c r="AA1566"/>
      <c r="AB1566"/>
      <c r="AC1566"/>
      <c r="AD1566"/>
      <c r="AE1566"/>
    </row>
    <row r="1567" spans="2:31">
      <c r="B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X1567"/>
      <c r="Y1567"/>
      <c r="Z1567"/>
      <c r="AA1567"/>
      <c r="AB1567"/>
      <c r="AC1567"/>
      <c r="AD1567"/>
      <c r="AE1567"/>
    </row>
    <row r="1568" spans="2:31">
      <c r="B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X1568"/>
      <c r="Y1568"/>
      <c r="Z1568"/>
      <c r="AA1568"/>
      <c r="AB1568"/>
      <c r="AC1568"/>
      <c r="AD1568"/>
      <c r="AE1568"/>
    </row>
    <row r="1569" spans="2:31">
      <c r="B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X1569"/>
      <c r="Y1569"/>
      <c r="Z1569"/>
      <c r="AA1569"/>
      <c r="AB1569"/>
      <c r="AC1569"/>
      <c r="AD1569"/>
      <c r="AE1569"/>
    </row>
    <row r="1570" spans="2:31">
      <c r="B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X1570"/>
      <c r="Y1570"/>
      <c r="Z1570"/>
      <c r="AA1570"/>
      <c r="AB1570"/>
      <c r="AC1570"/>
      <c r="AD1570"/>
      <c r="AE1570"/>
    </row>
    <row r="1571" spans="2:31">
      <c r="B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X1571"/>
      <c r="Y1571"/>
      <c r="Z1571"/>
      <c r="AA1571"/>
      <c r="AB1571"/>
      <c r="AC1571"/>
      <c r="AD1571"/>
      <c r="AE1571"/>
    </row>
    <row r="1572" spans="2:31">
      <c r="B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X1572"/>
      <c r="Y1572"/>
      <c r="Z1572"/>
      <c r="AA1572"/>
      <c r="AB1572"/>
      <c r="AC1572"/>
      <c r="AD1572"/>
      <c r="AE1572"/>
    </row>
    <row r="1573" spans="2:31">
      <c r="B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X1573"/>
      <c r="Y1573"/>
      <c r="Z1573"/>
      <c r="AA1573"/>
      <c r="AB1573"/>
      <c r="AC1573"/>
      <c r="AD1573"/>
      <c r="AE1573"/>
    </row>
    <row r="1574" spans="2:31">
      <c r="B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X1574"/>
      <c r="Y1574"/>
      <c r="Z1574"/>
      <c r="AA1574"/>
      <c r="AB1574"/>
      <c r="AC1574"/>
      <c r="AD1574"/>
      <c r="AE1574"/>
    </row>
    <row r="1575" spans="2:31">
      <c r="B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X1575"/>
      <c r="Y1575"/>
      <c r="Z1575"/>
      <c r="AA1575"/>
      <c r="AB1575"/>
      <c r="AC1575"/>
      <c r="AD1575"/>
      <c r="AE1575"/>
    </row>
    <row r="1576" spans="2:31">
      <c r="B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X1576"/>
      <c r="Y1576"/>
      <c r="Z1576"/>
      <c r="AA1576"/>
      <c r="AB1576"/>
      <c r="AC1576"/>
      <c r="AD1576"/>
      <c r="AE1576"/>
    </row>
    <row r="1577" spans="2:31">
      <c r="B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X1577"/>
      <c r="Y1577"/>
      <c r="Z1577"/>
      <c r="AA1577"/>
      <c r="AB1577"/>
      <c r="AC1577"/>
      <c r="AD1577"/>
      <c r="AE1577"/>
    </row>
    <row r="1578" spans="2:31">
      <c r="B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X1578"/>
      <c r="Y1578"/>
      <c r="Z1578"/>
      <c r="AA1578"/>
      <c r="AB1578"/>
      <c r="AC1578"/>
      <c r="AD1578"/>
      <c r="AE1578"/>
    </row>
    <row r="1579" spans="2:31">
      <c r="B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X1579"/>
      <c r="Y1579"/>
      <c r="Z1579"/>
      <c r="AA1579"/>
      <c r="AB1579"/>
      <c r="AC1579"/>
      <c r="AD1579"/>
      <c r="AE1579"/>
    </row>
    <row r="1580" spans="2:31">
      <c r="B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X1580"/>
      <c r="Y1580"/>
      <c r="Z1580"/>
      <c r="AA1580"/>
      <c r="AB1580"/>
      <c r="AC1580"/>
      <c r="AD1580"/>
      <c r="AE1580"/>
    </row>
    <row r="1581" spans="2:31">
      <c r="B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X1581"/>
      <c r="Y1581"/>
      <c r="Z1581"/>
      <c r="AA1581"/>
      <c r="AB1581"/>
      <c r="AC1581"/>
      <c r="AD1581"/>
      <c r="AE1581"/>
    </row>
    <row r="1582" spans="2:31">
      <c r="B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X1582"/>
      <c r="Y1582"/>
      <c r="Z1582"/>
      <c r="AA1582"/>
      <c r="AB1582"/>
      <c r="AC1582"/>
      <c r="AD1582"/>
      <c r="AE1582"/>
    </row>
    <row r="1583" spans="2:31">
      <c r="B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X1583"/>
      <c r="Y1583"/>
      <c r="Z1583"/>
      <c r="AA1583"/>
      <c r="AB1583"/>
      <c r="AC1583"/>
      <c r="AD1583"/>
      <c r="AE1583"/>
    </row>
    <row r="1584" spans="2:31">
      <c r="B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X1584"/>
      <c r="Y1584"/>
      <c r="Z1584"/>
      <c r="AA1584"/>
      <c r="AB1584"/>
      <c r="AC1584"/>
      <c r="AD1584"/>
      <c r="AE1584"/>
    </row>
    <row r="1585" spans="2:31">
      <c r="B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X1585"/>
      <c r="Y1585"/>
      <c r="Z1585"/>
      <c r="AA1585"/>
      <c r="AB1585"/>
      <c r="AC1585"/>
      <c r="AD1585"/>
      <c r="AE1585"/>
    </row>
    <row r="1586" spans="2:31">
      <c r="B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X1586"/>
      <c r="Y1586"/>
      <c r="Z1586"/>
      <c r="AA1586"/>
      <c r="AB1586"/>
      <c r="AC1586"/>
      <c r="AD1586"/>
      <c r="AE1586"/>
    </row>
    <row r="1587" spans="2:31">
      <c r="B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X1587"/>
      <c r="Y1587"/>
      <c r="Z1587"/>
      <c r="AA1587"/>
      <c r="AB1587"/>
      <c r="AC1587"/>
      <c r="AD1587"/>
      <c r="AE1587"/>
    </row>
    <row r="1588" spans="2:31">
      <c r="B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X1588"/>
      <c r="Y1588"/>
      <c r="Z1588"/>
      <c r="AA1588"/>
      <c r="AB1588"/>
      <c r="AC1588"/>
      <c r="AD1588"/>
      <c r="AE1588"/>
    </row>
    <row r="1589" spans="2:31">
      <c r="B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X1589"/>
      <c r="Y1589"/>
      <c r="Z1589"/>
      <c r="AA1589"/>
      <c r="AB1589"/>
      <c r="AC1589"/>
      <c r="AD1589"/>
      <c r="AE1589"/>
    </row>
    <row r="1590" spans="2:31">
      <c r="B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X1590"/>
      <c r="Y1590"/>
      <c r="Z1590"/>
      <c r="AA1590"/>
      <c r="AB1590"/>
      <c r="AC1590"/>
      <c r="AD1590"/>
      <c r="AE1590"/>
    </row>
    <row r="1591" spans="2:31">
      <c r="B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X1591"/>
      <c r="Y1591"/>
      <c r="Z1591"/>
      <c r="AA1591"/>
      <c r="AB1591"/>
      <c r="AC1591"/>
      <c r="AD1591"/>
      <c r="AE1591"/>
    </row>
    <row r="1592" spans="2:31">
      <c r="B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X1592"/>
      <c r="Y1592"/>
      <c r="Z1592"/>
      <c r="AA1592"/>
      <c r="AB1592"/>
      <c r="AC1592"/>
      <c r="AD1592"/>
      <c r="AE1592"/>
    </row>
    <row r="1593" spans="2:31">
      <c r="B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X1593"/>
      <c r="Y1593"/>
      <c r="Z1593"/>
      <c r="AA1593"/>
      <c r="AB1593"/>
      <c r="AC1593"/>
      <c r="AD1593"/>
      <c r="AE1593"/>
    </row>
    <row r="1594" spans="2:31">
      <c r="B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X1594"/>
      <c r="Y1594"/>
      <c r="Z1594"/>
      <c r="AA1594"/>
      <c r="AB1594"/>
      <c r="AC1594"/>
      <c r="AD1594"/>
      <c r="AE1594"/>
    </row>
    <row r="1595" spans="2:31">
      <c r="B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X1595"/>
      <c r="Y1595"/>
      <c r="Z1595"/>
      <c r="AA1595"/>
      <c r="AB1595"/>
      <c r="AC1595"/>
      <c r="AD1595"/>
      <c r="AE1595"/>
    </row>
    <row r="1596" spans="2:31">
      <c r="B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X1596"/>
      <c r="Y1596"/>
      <c r="Z1596"/>
      <c r="AA1596"/>
      <c r="AB1596"/>
      <c r="AC1596"/>
      <c r="AD1596"/>
      <c r="AE1596"/>
    </row>
    <row r="1597" spans="2:31">
      <c r="B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X1597"/>
      <c r="Y1597"/>
      <c r="Z1597"/>
      <c r="AA1597"/>
      <c r="AB1597"/>
      <c r="AC1597"/>
      <c r="AD1597"/>
      <c r="AE1597"/>
    </row>
    <row r="1598" spans="2:31">
      <c r="B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X1598"/>
      <c r="Y1598"/>
      <c r="Z1598"/>
      <c r="AA1598"/>
      <c r="AB1598"/>
      <c r="AC1598"/>
      <c r="AD1598"/>
      <c r="AE1598"/>
    </row>
    <row r="1599" spans="2:31">
      <c r="B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X1599"/>
      <c r="Y1599"/>
      <c r="Z1599"/>
      <c r="AA1599"/>
      <c r="AB1599"/>
      <c r="AC1599"/>
      <c r="AD1599"/>
      <c r="AE1599"/>
    </row>
    <row r="1600" spans="2:31">
      <c r="B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X1600"/>
      <c r="Y1600"/>
      <c r="Z1600"/>
      <c r="AA1600"/>
      <c r="AB1600"/>
      <c r="AC1600"/>
      <c r="AD1600"/>
      <c r="AE1600"/>
    </row>
    <row r="1601" spans="2:31">
      <c r="B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X1601"/>
      <c r="Y1601"/>
      <c r="Z1601"/>
      <c r="AA1601"/>
      <c r="AB1601"/>
      <c r="AC1601"/>
      <c r="AD1601"/>
      <c r="AE1601"/>
    </row>
    <row r="1602" spans="2:31">
      <c r="B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X1602"/>
      <c r="Y1602"/>
      <c r="Z1602"/>
      <c r="AA1602"/>
      <c r="AB1602"/>
      <c r="AC1602"/>
      <c r="AD1602"/>
      <c r="AE1602"/>
    </row>
    <row r="1603" spans="2:31">
      <c r="B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X1603"/>
      <c r="Y1603"/>
      <c r="Z1603"/>
      <c r="AA1603"/>
      <c r="AB1603"/>
      <c r="AC1603"/>
      <c r="AD1603"/>
      <c r="AE1603"/>
    </row>
    <row r="1604" spans="2:31">
      <c r="B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X1604"/>
      <c r="Y1604"/>
      <c r="Z1604"/>
      <c r="AA1604"/>
      <c r="AB1604"/>
      <c r="AC1604"/>
      <c r="AD1604"/>
      <c r="AE1604"/>
    </row>
    <row r="1605" spans="2:31">
      <c r="B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X1605"/>
      <c r="Y1605"/>
      <c r="Z1605"/>
      <c r="AA1605"/>
      <c r="AB1605"/>
      <c r="AC1605"/>
      <c r="AD1605"/>
      <c r="AE1605"/>
    </row>
    <row r="1606" spans="2:31">
      <c r="B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X1606"/>
      <c r="Y1606"/>
      <c r="Z1606"/>
      <c r="AA1606"/>
      <c r="AB1606"/>
      <c r="AC1606"/>
      <c r="AD1606"/>
      <c r="AE1606"/>
    </row>
    <row r="1607" spans="2:31">
      <c r="B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X1607"/>
      <c r="Y1607"/>
      <c r="Z1607"/>
      <c r="AA1607"/>
      <c r="AB1607"/>
      <c r="AC1607"/>
      <c r="AD1607"/>
      <c r="AE1607"/>
    </row>
    <row r="1608" spans="2:31">
      <c r="B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X1608"/>
      <c r="Y1608"/>
      <c r="Z1608"/>
      <c r="AA1608"/>
      <c r="AB1608"/>
      <c r="AC1608"/>
      <c r="AD1608"/>
      <c r="AE1608"/>
    </row>
    <row r="1609" spans="2:31">
      <c r="B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X1609"/>
      <c r="Y1609"/>
      <c r="Z1609"/>
      <c r="AA1609"/>
      <c r="AB1609"/>
      <c r="AC1609"/>
      <c r="AD1609"/>
      <c r="AE1609"/>
    </row>
    <row r="1610" spans="2:31">
      <c r="B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X1610"/>
      <c r="Y1610"/>
      <c r="Z1610"/>
      <c r="AA1610"/>
      <c r="AB1610"/>
      <c r="AC1610"/>
      <c r="AD1610"/>
      <c r="AE1610"/>
    </row>
    <row r="1611" spans="2:31">
      <c r="B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X1611"/>
      <c r="Y1611"/>
      <c r="Z1611"/>
      <c r="AA1611"/>
      <c r="AB1611"/>
      <c r="AC1611"/>
      <c r="AD1611"/>
      <c r="AE1611"/>
    </row>
    <row r="1612" spans="2:31">
      <c r="B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X1612"/>
      <c r="Y1612"/>
      <c r="Z1612"/>
      <c r="AA1612"/>
      <c r="AB1612"/>
      <c r="AC1612"/>
      <c r="AD1612"/>
      <c r="AE1612"/>
    </row>
    <row r="1613" spans="2:31">
      <c r="B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X1613"/>
      <c r="Y1613"/>
      <c r="Z1613"/>
      <c r="AA1613"/>
      <c r="AB1613"/>
      <c r="AC1613"/>
      <c r="AD1613"/>
      <c r="AE1613"/>
    </row>
    <row r="1614" spans="2:31">
      <c r="B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X1614"/>
      <c r="Y1614"/>
      <c r="Z1614"/>
      <c r="AA1614"/>
      <c r="AB1614"/>
      <c r="AC1614"/>
      <c r="AD1614"/>
      <c r="AE1614"/>
    </row>
    <row r="1615" spans="2:31">
      <c r="B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X1615"/>
      <c r="Y1615"/>
      <c r="Z1615"/>
      <c r="AA1615"/>
      <c r="AB1615"/>
      <c r="AC1615"/>
      <c r="AD1615"/>
      <c r="AE1615"/>
    </row>
    <row r="1616" spans="2:31">
      <c r="B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X1616"/>
      <c r="Y1616"/>
      <c r="Z1616"/>
      <c r="AA1616"/>
      <c r="AB1616"/>
      <c r="AC1616"/>
      <c r="AD1616"/>
      <c r="AE1616"/>
    </row>
    <row r="1617" spans="2:31">
      <c r="B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X1617"/>
      <c r="Y1617"/>
      <c r="Z1617"/>
      <c r="AA1617"/>
      <c r="AB1617"/>
      <c r="AC1617"/>
      <c r="AD1617"/>
      <c r="AE1617"/>
    </row>
    <row r="1618" spans="2:31">
      <c r="B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X1618"/>
      <c r="Y1618"/>
      <c r="Z1618"/>
      <c r="AA1618"/>
      <c r="AB1618"/>
      <c r="AC1618"/>
      <c r="AD1618"/>
      <c r="AE1618"/>
    </row>
    <row r="1619" spans="2:31">
      <c r="B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X1619"/>
      <c r="Y1619"/>
      <c r="Z1619"/>
      <c r="AA1619"/>
      <c r="AB1619"/>
      <c r="AC1619"/>
      <c r="AD1619"/>
      <c r="AE1619"/>
    </row>
    <row r="1620" spans="2:31">
      <c r="B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X1620"/>
      <c r="Y1620"/>
      <c r="Z1620"/>
      <c r="AA1620"/>
      <c r="AB1620"/>
      <c r="AC1620"/>
      <c r="AD1620"/>
      <c r="AE1620"/>
    </row>
    <row r="1621" spans="2:31">
      <c r="B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X1621"/>
      <c r="Y1621"/>
      <c r="Z1621"/>
      <c r="AA1621"/>
      <c r="AB1621"/>
      <c r="AC1621"/>
      <c r="AD1621"/>
      <c r="AE1621"/>
    </row>
    <row r="1622" spans="2:31">
      <c r="B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X1622"/>
      <c r="Y1622"/>
      <c r="Z1622"/>
      <c r="AA1622"/>
      <c r="AB1622"/>
      <c r="AC1622"/>
      <c r="AD1622"/>
      <c r="AE1622"/>
    </row>
    <row r="1623" spans="2:31">
      <c r="B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X1623"/>
      <c r="Y1623"/>
      <c r="Z1623"/>
      <c r="AA1623"/>
      <c r="AB1623"/>
      <c r="AC1623"/>
      <c r="AD1623"/>
      <c r="AE1623"/>
    </row>
    <row r="1624" spans="2:31">
      <c r="B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X1624"/>
      <c r="Y1624"/>
      <c r="Z1624"/>
      <c r="AA1624"/>
      <c r="AB1624"/>
      <c r="AC1624"/>
      <c r="AD1624"/>
      <c r="AE1624"/>
    </row>
    <row r="1625" spans="2:31">
      <c r="B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X1625"/>
      <c r="Y1625"/>
      <c r="Z1625"/>
      <c r="AA1625"/>
      <c r="AB1625"/>
      <c r="AC1625"/>
      <c r="AD1625"/>
      <c r="AE1625"/>
    </row>
    <row r="1626" spans="2:31">
      <c r="B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X1626"/>
      <c r="Y1626"/>
      <c r="Z1626"/>
      <c r="AA1626"/>
      <c r="AB1626"/>
      <c r="AC1626"/>
      <c r="AD1626"/>
      <c r="AE1626"/>
    </row>
    <row r="1627" spans="2:31">
      <c r="B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X1627"/>
      <c r="Y1627"/>
      <c r="Z1627"/>
      <c r="AA1627"/>
      <c r="AB1627"/>
      <c r="AC1627"/>
      <c r="AD1627"/>
      <c r="AE1627"/>
    </row>
    <row r="1628" spans="2:31">
      <c r="B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X1628"/>
      <c r="Y1628"/>
      <c r="Z1628"/>
      <c r="AA1628"/>
      <c r="AB1628"/>
      <c r="AC1628"/>
      <c r="AD1628"/>
      <c r="AE1628"/>
    </row>
    <row r="1629" spans="2:31">
      <c r="B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X1629"/>
      <c r="Y1629"/>
      <c r="Z1629"/>
      <c r="AA1629"/>
      <c r="AB1629"/>
      <c r="AC1629"/>
      <c r="AD1629"/>
      <c r="AE1629"/>
    </row>
    <row r="1630" spans="2:31">
      <c r="B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X1630"/>
      <c r="Y1630"/>
      <c r="Z1630"/>
      <c r="AA1630"/>
      <c r="AB1630"/>
      <c r="AC1630"/>
      <c r="AD1630"/>
      <c r="AE1630"/>
    </row>
    <row r="1631" spans="2:31">
      <c r="B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X1631"/>
      <c r="Y1631"/>
      <c r="Z1631"/>
      <c r="AA1631"/>
      <c r="AB1631"/>
      <c r="AC1631"/>
      <c r="AD1631"/>
      <c r="AE1631"/>
    </row>
    <row r="1632" spans="2:31">
      <c r="B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X1632"/>
      <c r="Y1632"/>
      <c r="Z1632"/>
      <c r="AA1632"/>
      <c r="AB1632"/>
      <c r="AC1632"/>
      <c r="AD1632"/>
      <c r="AE1632"/>
    </row>
    <row r="1633" spans="2:31">
      <c r="B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X1633"/>
      <c r="Y1633"/>
      <c r="Z1633"/>
      <c r="AA1633"/>
      <c r="AB1633"/>
      <c r="AC1633"/>
      <c r="AD1633"/>
      <c r="AE1633"/>
    </row>
    <row r="1634" spans="2:31">
      <c r="B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X1634"/>
      <c r="Y1634"/>
      <c r="Z1634"/>
      <c r="AA1634"/>
      <c r="AB1634"/>
      <c r="AC1634"/>
      <c r="AD1634"/>
      <c r="AE1634"/>
    </row>
    <row r="1635" spans="2:31">
      <c r="B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X1635"/>
      <c r="Y1635"/>
      <c r="Z1635"/>
      <c r="AA1635"/>
      <c r="AB1635"/>
      <c r="AC1635"/>
      <c r="AD1635"/>
      <c r="AE1635"/>
    </row>
    <row r="1636" spans="2:31">
      <c r="B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X1636"/>
      <c r="Y1636"/>
      <c r="Z1636"/>
      <c r="AA1636"/>
      <c r="AB1636"/>
      <c r="AC1636"/>
      <c r="AD1636"/>
      <c r="AE1636"/>
    </row>
    <row r="1637" spans="2:31">
      <c r="B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X1637"/>
      <c r="Y1637"/>
      <c r="Z1637"/>
      <c r="AA1637"/>
      <c r="AB1637"/>
      <c r="AC1637"/>
      <c r="AD1637"/>
      <c r="AE1637"/>
    </row>
    <row r="1638" spans="2:31">
      <c r="B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X1638"/>
      <c r="Y1638"/>
      <c r="Z1638"/>
      <c r="AA1638"/>
      <c r="AB1638"/>
      <c r="AC1638"/>
      <c r="AD1638"/>
      <c r="AE1638"/>
    </row>
    <row r="1639" spans="2:31">
      <c r="B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X1639"/>
      <c r="Y1639"/>
      <c r="Z1639"/>
      <c r="AA1639"/>
      <c r="AB1639"/>
      <c r="AC1639"/>
      <c r="AD1639"/>
      <c r="AE1639"/>
    </row>
    <row r="1640" spans="2:31">
      <c r="B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X1640"/>
      <c r="Y1640"/>
      <c r="Z1640"/>
      <c r="AA1640"/>
      <c r="AB1640"/>
      <c r="AC1640"/>
      <c r="AD1640"/>
      <c r="AE1640"/>
    </row>
    <row r="1641" spans="2:31">
      <c r="B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X1641"/>
      <c r="Y1641"/>
      <c r="Z1641"/>
      <c r="AA1641"/>
      <c r="AB1641"/>
      <c r="AC1641"/>
      <c r="AD1641"/>
      <c r="AE1641"/>
    </row>
    <row r="1642" spans="2:31">
      <c r="B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X1642"/>
      <c r="Y1642"/>
      <c r="Z1642"/>
      <c r="AA1642"/>
      <c r="AB1642"/>
      <c r="AC1642"/>
      <c r="AD1642"/>
      <c r="AE1642"/>
    </row>
    <row r="1643" spans="2:31">
      <c r="B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X1643"/>
      <c r="Y1643"/>
      <c r="Z1643"/>
      <c r="AA1643"/>
      <c r="AB1643"/>
      <c r="AC1643"/>
      <c r="AD1643"/>
      <c r="AE1643"/>
    </row>
    <row r="1644" spans="2:31">
      <c r="B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X1644"/>
      <c r="Y1644"/>
      <c r="Z1644"/>
      <c r="AA1644"/>
      <c r="AB1644"/>
      <c r="AC1644"/>
      <c r="AD1644"/>
      <c r="AE1644"/>
    </row>
    <row r="1645" spans="2:31">
      <c r="B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X1645"/>
      <c r="Y1645"/>
      <c r="Z1645"/>
      <c r="AA1645"/>
      <c r="AB1645"/>
      <c r="AC1645"/>
      <c r="AD1645"/>
      <c r="AE1645"/>
    </row>
    <row r="1646" spans="2:31">
      <c r="B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X1646"/>
      <c r="Y1646"/>
      <c r="Z1646"/>
      <c r="AA1646"/>
      <c r="AB1646"/>
      <c r="AC1646"/>
      <c r="AD1646"/>
      <c r="AE1646"/>
    </row>
    <row r="1647" spans="2:31">
      <c r="B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X1647"/>
      <c r="Y1647"/>
      <c r="Z1647"/>
      <c r="AA1647"/>
      <c r="AB1647"/>
      <c r="AC1647"/>
      <c r="AD1647"/>
      <c r="AE1647"/>
    </row>
    <row r="1648" spans="2:31">
      <c r="B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X1648"/>
      <c r="Y1648"/>
      <c r="Z1648"/>
      <c r="AA1648"/>
      <c r="AB1648"/>
      <c r="AC1648"/>
      <c r="AD1648"/>
      <c r="AE1648"/>
    </row>
    <row r="1649" spans="2:31">
      <c r="B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X1649"/>
      <c r="Y1649"/>
      <c r="Z1649"/>
      <c r="AA1649"/>
      <c r="AB1649"/>
      <c r="AC1649"/>
      <c r="AD1649"/>
      <c r="AE1649"/>
    </row>
    <row r="1650" spans="2:31">
      <c r="B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X1650"/>
      <c r="Y1650"/>
      <c r="Z1650"/>
      <c r="AA1650"/>
      <c r="AB1650"/>
      <c r="AC1650"/>
      <c r="AD1650"/>
      <c r="AE1650"/>
    </row>
    <row r="1651" spans="2:31">
      <c r="B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X1651"/>
      <c r="Y1651"/>
      <c r="Z1651"/>
      <c r="AA1651"/>
      <c r="AB1651"/>
      <c r="AC1651"/>
      <c r="AD1651"/>
      <c r="AE1651"/>
    </row>
    <row r="1652" spans="2:31">
      <c r="B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X1652"/>
      <c r="Y1652"/>
      <c r="Z1652"/>
      <c r="AA1652"/>
      <c r="AB1652"/>
      <c r="AC1652"/>
      <c r="AD1652"/>
      <c r="AE1652"/>
    </row>
    <row r="1653" spans="2:31">
      <c r="B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X1653"/>
      <c r="Y1653"/>
      <c r="Z1653"/>
      <c r="AA1653"/>
      <c r="AB1653"/>
      <c r="AC1653"/>
      <c r="AD1653"/>
      <c r="AE1653"/>
    </row>
    <row r="1654" spans="2:31">
      <c r="B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X1654"/>
      <c r="Y1654"/>
      <c r="Z1654"/>
      <c r="AA1654"/>
      <c r="AB1654"/>
      <c r="AC1654"/>
      <c r="AD1654"/>
      <c r="AE1654"/>
    </row>
    <row r="1655" spans="2:31">
      <c r="B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X1655"/>
      <c r="Y1655"/>
      <c r="Z1655"/>
      <c r="AA1655"/>
      <c r="AB1655"/>
      <c r="AC1655"/>
      <c r="AD1655"/>
      <c r="AE1655"/>
    </row>
    <row r="1656" spans="2:31">
      <c r="B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X1656"/>
      <c r="Y1656"/>
      <c r="Z1656"/>
      <c r="AA1656"/>
      <c r="AB1656"/>
      <c r="AC1656"/>
      <c r="AD1656"/>
      <c r="AE1656"/>
    </row>
    <row r="1657" spans="2:31">
      <c r="B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X1657"/>
      <c r="Y1657"/>
      <c r="Z1657"/>
      <c r="AA1657"/>
      <c r="AB1657"/>
      <c r="AC1657"/>
      <c r="AD1657"/>
      <c r="AE1657"/>
    </row>
    <row r="1658" spans="2:31">
      <c r="B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X1658"/>
      <c r="Y1658"/>
      <c r="Z1658"/>
      <c r="AA1658"/>
      <c r="AB1658"/>
      <c r="AC1658"/>
      <c r="AD1658"/>
      <c r="AE1658"/>
    </row>
    <row r="1659" spans="2:31">
      <c r="B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X1659"/>
      <c r="Y1659"/>
      <c r="Z1659"/>
      <c r="AA1659"/>
      <c r="AB1659"/>
      <c r="AC1659"/>
      <c r="AD1659"/>
      <c r="AE1659"/>
    </row>
    <row r="1660" spans="2:31">
      <c r="B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X1660"/>
      <c r="Y1660"/>
      <c r="Z1660"/>
      <c r="AA1660"/>
      <c r="AB1660"/>
      <c r="AC1660"/>
      <c r="AD1660"/>
      <c r="AE1660"/>
    </row>
    <row r="1661" spans="2:31">
      <c r="B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X1661"/>
      <c r="Y1661"/>
      <c r="Z1661"/>
      <c r="AA1661"/>
      <c r="AB1661"/>
      <c r="AC1661"/>
      <c r="AD1661"/>
      <c r="AE1661"/>
    </row>
    <row r="1662" spans="2:31">
      <c r="B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X1662"/>
      <c r="Y1662"/>
      <c r="Z1662"/>
      <c r="AA1662"/>
      <c r="AB1662"/>
      <c r="AC1662"/>
      <c r="AD1662"/>
      <c r="AE1662"/>
    </row>
    <row r="1663" spans="2:31">
      <c r="B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X1663"/>
      <c r="Y1663"/>
      <c r="Z1663"/>
      <c r="AA1663"/>
      <c r="AB1663"/>
      <c r="AC1663"/>
      <c r="AD1663"/>
      <c r="AE1663"/>
    </row>
    <row r="1664" spans="2:31">
      <c r="B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X1664"/>
      <c r="Y1664"/>
      <c r="Z1664"/>
      <c r="AA1664"/>
      <c r="AB1664"/>
      <c r="AC1664"/>
      <c r="AD1664"/>
      <c r="AE1664"/>
    </row>
    <row r="1665" spans="2:31">
      <c r="B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X1665"/>
      <c r="Y1665"/>
      <c r="Z1665"/>
      <c r="AA1665"/>
      <c r="AB1665"/>
      <c r="AC1665"/>
      <c r="AD1665"/>
      <c r="AE1665"/>
    </row>
    <row r="1666" spans="2:31">
      <c r="B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X1666"/>
      <c r="Y1666"/>
      <c r="Z1666"/>
      <c r="AA1666"/>
      <c r="AB1666"/>
      <c r="AC1666"/>
      <c r="AD1666"/>
      <c r="AE1666"/>
    </row>
    <row r="1667" spans="2:31">
      <c r="B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X1667"/>
      <c r="Y1667"/>
      <c r="Z1667"/>
      <c r="AA1667"/>
      <c r="AB1667"/>
      <c r="AC1667"/>
      <c r="AD1667"/>
      <c r="AE1667"/>
    </row>
    <row r="1668" spans="2:31">
      <c r="B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X1668"/>
      <c r="Y1668"/>
      <c r="Z1668"/>
      <c r="AA1668"/>
      <c r="AB1668"/>
      <c r="AC1668"/>
      <c r="AD1668"/>
      <c r="AE1668"/>
    </row>
    <row r="1669" spans="2:31">
      <c r="B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X1669"/>
      <c r="Y1669"/>
      <c r="Z1669"/>
      <c r="AA1669"/>
      <c r="AB1669"/>
      <c r="AC1669"/>
      <c r="AD1669"/>
      <c r="AE1669"/>
    </row>
    <row r="1670" spans="2:31">
      <c r="B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X1670"/>
      <c r="Y1670"/>
      <c r="Z1670"/>
      <c r="AA1670"/>
      <c r="AB1670"/>
      <c r="AC1670"/>
      <c r="AD1670"/>
      <c r="AE1670"/>
    </row>
    <row r="1671" spans="2:31">
      <c r="B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X1671"/>
      <c r="Y1671"/>
      <c r="Z1671"/>
      <c r="AA1671"/>
      <c r="AB1671"/>
      <c r="AC1671"/>
      <c r="AD1671"/>
      <c r="AE1671"/>
    </row>
    <row r="1672" spans="2:31">
      <c r="B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X1672"/>
      <c r="Y1672"/>
      <c r="Z1672"/>
      <c r="AA1672"/>
      <c r="AB1672"/>
      <c r="AC1672"/>
      <c r="AD1672"/>
      <c r="AE1672"/>
    </row>
    <row r="1673" spans="2:31">
      <c r="B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X1673"/>
      <c r="Y1673"/>
      <c r="Z1673"/>
      <c r="AA1673"/>
      <c r="AB1673"/>
      <c r="AC1673"/>
      <c r="AD1673"/>
      <c r="AE1673"/>
    </row>
    <row r="1674" spans="2:31">
      <c r="B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X1674"/>
      <c r="Y1674"/>
      <c r="Z1674"/>
      <c r="AA1674"/>
      <c r="AB1674"/>
      <c r="AC1674"/>
      <c r="AD1674"/>
      <c r="AE1674"/>
    </row>
    <row r="1675" spans="2:31">
      <c r="B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X1675"/>
      <c r="Y1675"/>
      <c r="Z1675"/>
      <c r="AA1675"/>
      <c r="AB1675"/>
      <c r="AC1675"/>
      <c r="AD1675"/>
      <c r="AE1675"/>
    </row>
    <row r="1676" spans="2:31">
      <c r="B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X1676"/>
      <c r="Y1676"/>
      <c r="Z1676"/>
      <c r="AA1676"/>
      <c r="AB1676"/>
      <c r="AC1676"/>
      <c r="AD1676"/>
      <c r="AE1676"/>
    </row>
    <row r="1677" spans="2:31">
      <c r="B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X1677"/>
      <c r="Y1677"/>
      <c r="Z1677"/>
      <c r="AA1677"/>
      <c r="AB1677"/>
      <c r="AC1677"/>
      <c r="AD1677"/>
      <c r="AE1677"/>
    </row>
    <row r="1678" spans="2:31">
      <c r="B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X1678"/>
      <c r="Y1678"/>
      <c r="Z1678"/>
      <c r="AA1678"/>
      <c r="AB1678"/>
      <c r="AC1678"/>
      <c r="AD1678"/>
      <c r="AE1678"/>
    </row>
    <row r="1679" spans="2:31">
      <c r="B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X1679"/>
      <c r="Y1679"/>
      <c r="Z1679"/>
      <c r="AA1679"/>
      <c r="AB1679"/>
      <c r="AC1679"/>
      <c r="AD1679"/>
      <c r="AE1679"/>
    </row>
    <row r="1680" spans="2:31">
      <c r="B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X1680"/>
      <c r="Y1680"/>
      <c r="Z1680"/>
      <c r="AA1680"/>
      <c r="AB1680"/>
      <c r="AC1680"/>
      <c r="AD1680"/>
      <c r="AE1680"/>
    </row>
    <row r="1681" spans="2:31">
      <c r="B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X1681"/>
      <c r="Y1681"/>
      <c r="Z1681"/>
      <c r="AA1681"/>
      <c r="AB1681"/>
      <c r="AC1681"/>
      <c r="AD1681"/>
      <c r="AE1681"/>
    </row>
    <row r="1682" spans="2:31">
      <c r="B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X1682"/>
      <c r="Y1682"/>
      <c r="Z1682"/>
      <c r="AA1682"/>
      <c r="AB1682"/>
      <c r="AC1682"/>
      <c r="AD1682"/>
      <c r="AE1682"/>
    </row>
    <row r="1683" spans="2:31">
      <c r="B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X1683"/>
      <c r="Y1683"/>
      <c r="Z1683"/>
      <c r="AA1683"/>
      <c r="AB1683"/>
      <c r="AC1683"/>
      <c r="AD1683"/>
      <c r="AE1683"/>
    </row>
    <row r="1684" spans="2:31">
      <c r="B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X1684"/>
      <c r="Y1684"/>
      <c r="Z1684"/>
      <c r="AA1684"/>
      <c r="AB1684"/>
      <c r="AC1684"/>
      <c r="AD1684"/>
      <c r="AE1684"/>
    </row>
    <row r="1685" spans="2:31">
      <c r="B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X1685"/>
      <c r="Y1685"/>
      <c r="Z1685"/>
      <c r="AA1685"/>
      <c r="AB1685"/>
      <c r="AC1685"/>
      <c r="AD1685"/>
      <c r="AE1685"/>
    </row>
    <row r="1686" spans="2:31">
      <c r="B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X1686"/>
      <c r="Y1686"/>
      <c r="Z1686"/>
      <c r="AA1686"/>
      <c r="AB1686"/>
      <c r="AC1686"/>
      <c r="AD1686"/>
      <c r="AE1686"/>
    </row>
    <row r="1687" spans="2:31">
      <c r="B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X1687"/>
      <c r="Y1687"/>
      <c r="Z1687"/>
      <c r="AA1687"/>
      <c r="AB1687"/>
      <c r="AC1687"/>
      <c r="AD1687"/>
      <c r="AE1687"/>
    </row>
    <row r="1688" spans="2:31">
      <c r="B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X1688"/>
      <c r="Y1688"/>
      <c r="Z1688"/>
      <c r="AA1688"/>
      <c r="AB1688"/>
      <c r="AC1688"/>
      <c r="AD1688"/>
      <c r="AE1688"/>
    </row>
    <row r="1689" spans="2:31">
      <c r="B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X1689"/>
      <c r="Y1689"/>
      <c r="Z1689"/>
      <c r="AA1689"/>
      <c r="AB1689"/>
      <c r="AC1689"/>
      <c r="AD1689"/>
      <c r="AE1689"/>
    </row>
    <row r="1690" spans="2:31">
      <c r="B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X1690"/>
      <c r="Y1690"/>
      <c r="Z1690"/>
      <c r="AA1690"/>
      <c r="AB1690"/>
      <c r="AC1690"/>
      <c r="AD1690"/>
      <c r="AE1690"/>
    </row>
    <row r="1691" spans="2:31">
      <c r="B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X1691"/>
      <c r="Y1691"/>
      <c r="Z1691"/>
      <c r="AA1691"/>
      <c r="AB1691"/>
      <c r="AC1691"/>
      <c r="AD1691"/>
      <c r="AE1691"/>
    </row>
    <row r="1692" spans="2:31">
      <c r="B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X1692"/>
      <c r="Y1692"/>
      <c r="Z1692"/>
      <c r="AA1692"/>
      <c r="AB1692"/>
      <c r="AC1692"/>
      <c r="AD1692"/>
      <c r="AE1692"/>
    </row>
    <row r="1693" spans="2:31">
      <c r="B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X1693"/>
      <c r="Y1693"/>
      <c r="Z1693"/>
      <c r="AA1693"/>
      <c r="AB1693"/>
      <c r="AC1693"/>
      <c r="AD1693"/>
      <c r="AE1693"/>
    </row>
    <row r="1694" spans="2:31">
      <c r="B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X1694"/>
      <c r="Y1694"/>
      <c r="Z1694"/>
      <c r="AA1694"/>
      <c r="AB1694"/>
      <c r="AC1694"/>
      <c r="AD1694"/>
      <c r="AE1694"/>
    </row>
    <row r="1695" spans="2:31">
      <c r="B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X1695"/>
      <c r="Y1695"/>
      <c r="Z1695"/>
      <c r="AA1695"/>
      <c r="AB1695"/>
      <c r="AC1695"/>
      <c r="AD1695"/>
      <c r="AE1695"/>
    </row>
    <row r="1696" spans="2:31">
      <c r="B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X1696"/>
      <c r="Y1696"/>
      <c r="Z1696"/>
      <c r="AA1696"/>
      <c r="AB1696"/>
      <c r="AC1696"/>
      <c r="AD1696"/>
      <c r="AE1696"/>
    </row>
    <row r="1697" spans="2:31">
      <c r="B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X1697"/>
      <c r="Y1697"/>
      <c r="Z1697"/>
      <c r="AA1697"/>
      <c r="AB1697"/>
      <c r="AC1697"/>
      <c r="AD1697"/>
      <c r="AE1697"/>
    </row>
    <row r="1698" spans="2:31">
      <c r="B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X1698"/>
      <c r="Y1698"/>
      <c r="Z1698"/>
      <c r="AA1698"/>
      <c r="AB1698"/>
      <c r="AC1698"/>
      <c r="AD1698"/>
      <c r="AE1698"/>
    </row>
    <row r="1699" spans="2:31">
      <c r="B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X1699"/>
      <c r="Y1699"/>
      <c r="Z1699"/>
      <c r="AA1699"/>
      <c r="AB1699"/>
      <c r="AC1699"/>
      <c r="AD1699"/>
      <c r="AE1699"/>
    </row>
    <row r="1700" spans="2:31">
      <c r="B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X1700"/>
      <c r="Y1700"/>
      <c r="Z1700"/>
      <c r="AA1700"/>
      <c r="AB1700"/>
      <c r="AC1700"/>
      <c r="AD1700"/>
      <c r="AE1700"/>
    </row>
    <row r="1701" spans="2:31">
      <c r="B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X1701"/>
      <c r="Y1701"/>
      <c r="Z1701"/>
      <c r="AA1701"/>
      <c r="AB1701"/>
      <c r="AC1701"/>
      <c r="AD1701"/>
      <c r="AE1701"/>
    </row>
    <row r="1702" spans="2:31">
      <c r="B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X1702"/>
      <c r="Y1702"/>
      <c r="Z1702"/>
      <c r="AA1702"/>
      <c r="AB1702"/>
      <c r="AC1702"/>
      <c r="AD1702"/>
      <c r="AE1702"/>
    </row>
    <row r="1703" spans="2:31">
      <c r="B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X1703"/>
      <c r="Y1703"/>
      <c r="Z1703"/>
      <c r="AA1703"/>
      <c r="AB1703"/>
      <c r="AC1703"/>
      <c r="AD1703"/>
      <c r="AE1703"/>
    </row>
    <row r="1704" spans="2:31">
      <c r="B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X1704"/>
      <c r="Y1704"/>
      <c r="Z1704"/>
      <c r="AA1704"/>
      <c r="AB1704"/>
      <c r="AC1704"/>
      <c r="AD1704"/>
      <c r="AE1704"/>
    </row>
    <row r="1705" spans="2:31">
      <c r="B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X1705"/>
      <c r="Y1705"/>
      <c r="Z1705"/>
      <c r="AA1705"/>
      <c r="AB1705"/>
      <c r="AC1705"/>
      <c r="AD1705"/>
      <c r="AE1705"/>
    </row>
    <row r="1706" spans="2:31">
      <c r="B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X1706"/>
      <c r="Y1706"/>
      <c r="Z1706"/>
      <c r="AA1706"/>
      <c r="AB1706"/>
      <c r="AC1706"/>
      <c r="AD1706"/>
      <c r="AE1706"/>
    </row>
    <row r="1707" spans="2:31">
      <c r="B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X1707"/>
      <c r="Y1707"/>
      <c r="Z1707"/>
      <c r="AA1707"/>
      <c r="AB1707"/>
      <c r="AC1707"/>
      <c r="AD1707"/>
      <c r="AE1707"/>
    </row>
    <row r="1708" spans="2:31">
      <c r="B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X1708"/>
      <c r="Y1708"/>
      <c r="Z1708"/>
      <c r="AA1708"/>
      <c r="AB1708"/>
      <c r="AC1708"/>
      <c r="AD1708"/>
      <c r="AE1708"/>
    </row>
    <row r="1709" spans="2:31">
      <c r="B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X1709"/>
      <c r="Y1709"/>
      <c r="Z1709"/>
      <c r="AA1709"/>
      <c r="AB1709"/>
      <c r="AC1709"/>
      <c r="AD1709"/>
      <c r="AE1709"/>
    </row>
    <row r="1710" spans="2:31">
      <c r="B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X1710"/>
      <c r="Y1710"/>
      <c r="Z1710"/>
      <c r="AA1710"/>
      <c r="AB1710"/>
      <c r="AC1710"/>
      <c r="AD1710"/>
      <c r="AE1710"/>
    </row>
    <row r="1711" spans="2:31">
      <c r="B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X1711"/>
      <c r="Y1711"/>
      <c r="Z1711"/>
      <c r="AA1711"/>
      <c r="AB1711"/>
      <c r="AC1711"/>
      <c r="AD1711"/>
      <c r="AE1711"/>
    </row>
    <row r="1712" spans="2:31">
      <c r="B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X1712"/>
      <c r="Y1712"/>
      <c r="Z1712"/>
      <c r="AA1712"/>
      <c r="AB1712"/>
      <c r="AC1712"/>
      <c r="AD1712"/>
      <c r="AE1712"/>
    </row>
    <row r="1713" spans="2:31">
      <c r="B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X1713"/>
      <c r="Y1713"/>
      <c r="Z1713"/>
      <c r="AA1713"/>
      <c r="AB1713"/>
      <c r="AC1713"/>
      <c r="AD1713"/>
      <c r="AE1713"/>
    </row>
    <row r="1714" spans="2:31">
      <c r="B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X1714"/>
      <c r="Y1714"/>
      <c r="Z1714"/>
      <c r="AA1714"/>
      <c r="AB1714"/>
      <c r="AC1714"/>
      <c r="AD1714"/>
      <c r="AE1714"/>
    </row>
    <row r="1715" spans="2:31">
      <c r="B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X1715"/>
      <c r="Y1715"/>
      <c r="Z1715"/>
      <c r="AA1715"/>
      <c r="AB1715"/>
      <c r="AC1715"/>
      <c r="AD1715"/>
      <c r="AE1715"/>
    </row>
    <row r="1716" spans="2:31">
      <c r="B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X1716"/>
      <c r="Y1716"/>
      <c r="Z1716"/>
      <c r="AA1716"/>
      <c r="AB1716"/>
      <c r="AC1716"/>
      <c r="AD1716"/>
      <c r="AE1716"/>
    </row>
    <row r="1717" spans="2:31">
      <c r="B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X1717"/>
      <c r="Y1717"/>
      <c r="Z1717"/>
      <c r="AA1717"/>
      <c r="AB1717"/>
      <c r="AC1717"/>
      <c r="AD1717"/>
      <c r="AE1717"/>
    </row>
    <row r="1718" spans="2:31">
      <c r="B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X1718"/>
      <c r="Y1718"/>
      <c r="Z1718"/>
      <c r="AA1718"/>
      <c r="AB1718"/>
      <c r="AC1718"/>
      <c r="AD1718"/>
      <c r="AE1718"/>
    </row>
    <row r="1719" spans="2:31">
      <c r="B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X1719"/>
      <c r="Y1719"/>
      <c r="Z1719"/>
      <c r="AA1719"/>
      <c r="AB1719"/>
      <c r="AC1719"/>
      <c r="AD1719"/>
      <c r="AE1719"/>
    </row>
    <row r="1720" spans="2:31">
      <c r="B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X1720"/>
      <c r="Y1720"/>
      <c r="Z1720"/>
      <c r="AA1720"/>
      <c r="AB1720"/>
      <c r="AC1720"/>
      <c r="AD1720"/>
      <c r="AE1720"/>
    </row>
    <row r="1721" spans="2:31">
      <c r="B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X1721"/>
      <c r="Y1721"/>
      <c r="Z1721"/>
      <c r="AA1721"/>
      <c r="AB1721"/>
      <c r="AC1721"/>
      <c r="AD1721"/>
      <c r="AE1721"/>
    </row>
    <row r="1722" spans="2:31">
      <c r="B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X1722"/>
      <c r="Y1722"/>
      <c r="Z1722"/>
      <c r="AA1722"/>
      <c r="AB1722"/>
      <c r="AC1722"/>
      <c r="AD1722"/>
      <c r="AE1722"/>
    </row>
    <row r="1723" spans="2:31">
      <c r="B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X1723"/>
      <c r="Y1723"/>
      <c r="Z1723"/>
      <c r="AA1723"/>
      <c r="AB1723"/>
      <c r="AC1723"/>
      <c r="AD1723"/>
      <c r="AE1723"/>
    </row>
    <row r="1724" spans="2:31">
      <c r="B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X1724"/>
      <c r="Y1724"/>
      <c r="Z1724"/>
      <c r="AA1724"/>
      <c r="AB1724"/>
      <c r="AC1724"/>
      <c r="AD1724"/>
      <c r="AE1724"/>
    </row>
    <row r="1725" spans="2:31">
      <c r="B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X1725"/>
      <c r="Y1725"/>
      <c r="Z1725"/>
      <c r="AA1725"/>
      <c r="AB1725"/>
      <c r="AC1725"/>
      <c r="AD1725"/>
      <c r="AE1725"/>
    </row>
    <row r="1726" spans="2:31">
      <c r="B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X1726"/>
      <c r="Y1726"/>
      <c r="Z1726"/>
      <c r="AA1726"/>
      <c r="AB1726"/>
      <c r="AC1726"/>
      <c r="AD1726"/>
      <c r="AE1726"/>
    </row>
    <row r="1727" spans="2:31">
      <c r="B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X1727"/>
      <c r="Y1727"/>
      <c r="Z1727"/>
      <c r="AA1727"/>
      <c r="AB1727"/>
      <c r="AC1727"/>
      <c r="AD1727"/>
      <c r="AE1727"/>
    </row>
    <row r="1728" spans="2:31">
      <c r="B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X1728"/>
      <c r="Y1728"/>
      <c r="Z1728"/>
      <c r="AA1728"/>
      <c r="AB1728"/>
      <c r="AC1728"/>
      <c r="AD1728"/>
      <c r="AE1728"/>
    </row>
    <row r="1729" spans="2:31">
      <c r="B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X1729"/>
      <c r="Y1729"/>
      <c r="Z1729"/>
      <c r="AA1729"/>
      <c r="AB1729"/>
      <c r="AC1729"/>
      <c r="AD1729"/>
      <c r="AE1729"/>
    </row>
    <row r="1730" spans="2:31">
      <c r="B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X1730"/>
      <c r="Y1730"/>
      <c r="Z1730"/>
      <c r="AA1730"/>
      <c r="AB1730"/>
      <c r="AC1730"/>
      <c r="AD1730"/>
      <c r="AE1730"/>
    </row>
    <row r="1731" spans="2:31">
      <c r="B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X1731"/>
      <c r="Y1731"/>
      <c r="Z1731"/>
      <c r="AA1731"/>
      <c r="AB1731"/>
      <c r="AC1731"/>
      <c r="AD1731"/>
      <c r="AE1731"/>
    </row>
    <row r="1732" spans="2:31">
      <c r="B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X1732"/>
      <c r="Y1732"/>
      <c r="Z1732"/>
      <c r="AA1732"/>
      <c r="AB1732"/>
      <c r="AC1732"/>
      <c r="AD1732"/>
      <c r="AE1732"/>
    </row>
    <row r="1733" spans="2:31">
      <c r="B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X1733"/>
      <c r="Y1733"/>
      <c r="Z1733"/>
      <c r="AA1733"/>
      <c r="AB1733"/>
      <c r="AC1733"/>
      <c r="AD1733"/>
      <c r="AE1733"/>
    </row>
    <row r="1734" spans="2:31">
      <c r="B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X1734"/>
      <c r="Y1734"/>
      <c r="Z1734"/>
      <c r="AA1734"/>
      <c r="AB1734"/>
      <c r="AC1734"/>
      <c r="AD1734"/>
      <c r="AE1734"/>
    </row>
    <row r="1735" spans="2:31">
      <c r="B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X1735"/>
      <c r="Y1735"/>
      <c r="Z1735"/>
      <c r="AA1735"/>
      <c r="AB1735"/>
      <c r="AC1735"/>
      <c r="AD1735"/>
      <c r="AE1735"/>
    </row>
    <row r="1736" spans="2:31">
      <c r="B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X1736"/>
      <c r="Y1736"/>
      <c r="Z1736"/>
      <c r="AA1736"/>
      <c r="AB1736"/>
      <c r="AC1736"/>
      <c r="AD1736"/>
      <c r="AE1736"/>
    </row>
    <row r="1737" spans="2:31">
      <c r="B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X1737"/>
      <c r="Y1737"/>
      <c r="Z1737"/>
      <c r="AA1737"/>
      <c r="AB1737"/>
      <c r="AC1737"/>
      <c r="AD1737"/>
      <c r="AE1737"/>
    </row>
    <row r="1738" spans="2:31">
      <c r="B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X1738"/>
      <c r="Y1738"/>
      <c r="Z1738"/>
      <c r="AA1738"/>
      <c r="AB1738"/>
      <c r="AC1738"/>
      <c r="AD1738"/>
      <c r="AE1738"/>
    </row>
    <row r="1739" spans="2:31">
      <c r="B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X1739"/>
      <c r="Y1739"/>
      <c r="Z1739"/>
      <c r="AA1739"/>
      <c r="AB1739"/>
      <c r="AC1739"/>
      <c r="AD1739"/>
      <c r="AE1739"/>
    </row>
    <row r="1740" spans="2:31">
      <c r="B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X1740"/>
      <c r="Y1740"/>
      <c r="Z1740"/>
      <c r="AA1740"/>
      <c r="AB1740"/>
      <c r="AC1740"/>
      <c r="AD1740"/>
      <c r="AE1740"/>
    </row>
    <row r="1741" spans="2:31">
      <c r="B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X1741"/>
      <c r="Y1741"/>
      <c r="Z1741"/>
      <c r="AA1741"/>
      <c r="AB1741"/>
      <c r="AC1741"/>
      <c r="AD1741"/>
      <c r="AE1741"/>
    </row>
    <row r="1742" spans="2:31">
      <c r="B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X1742"/>
      <c r="Y1742"/>
      <c r="Z1742"/>
      <c r="AA1742"/>
      <c r="AB1742"/>
      <c r="AC1742"/>
      <c r="AD1742"/>
      <c r="AE1742"/>
    </row>
    <row r="1743" spans="2:31">
      <c r="B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X1743"/>
      <c r="Y1743"/>
      <c r="Z1743"/>
      <c r="AA1743"/>
      <c r="AB1743"/>
      <c r="AC1743"/>
      <c r="AD1743"/>
      <c r="AE1743"/>
    </row>
    <row r="1744" spans="2:31">
      <c r="B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X1744"/>
      <c r="Y1744"/>
      <c r="Z1744"/>
      <c r="AA1744"/>
      <c r="AB1744"/>
      <c r="AC1744"/>
      <c r="AD1744"/>
      <c r="AE1744"/>
    </row>
    <row r="1745" spans="2:31">
      <c r="B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X1745"/>
      <c r="Y1745"/>
      <c r="Z1745"/>
      <c r="AA1745"/>
      <c r="AB1745"/>
      <c r="AC1745"/>
      <c r="AD1745"/>
      <c r="AE1745"/>
    </row>
    <row r="1746" spans="2:31">
      <c r="B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X1746"/>
      <c r="Y1746"/>
      <c r="Z1746"/>
      <c r="AA1746"/>
      <c r="AB1746"/>
      <c r="AC1746"/>
      <c r="AD1746"/>
      <c r="AE1746"/>
    </row>
    <row r="1747" spans="2:31">
      <c r="B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X1747"/>
      <c r="Y1747"/>
      <c r="Z1747"/>
      <c r="AA1747"/>
      <c r="AB1747"/>
      <c r="AC1747"/>
      <c r="AD1747"/>
      <c r="AE1747"/>
    </row>
    <row r="1748" spans="2:31">
      <c r="B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X1748"/>
      <c r="Y1748"/>
      <c r="Z1748"/>
      <c r="AA1748"/>
      <c r="AB1748"/>
      <c r="AC1748"/>
      <c r="AD1748"/>
      <c r="AE1748"/>
    </row>
    <row r="1749" spans="2:31">
      <c r="B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X1749"/>
      <c r="Y1749"/>
      <c r="Z1749"/>
      <c r="AA1749"/>
      <c r="AB1749"/>
      <c r="AC1749"/>
      <c r="AD1749"/>
      <c r="AE1749"/>
    </row>
    <row r="1750" spans="2:31">
      <c r="B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X1750"/>
      <c r="Y1750"/>
      <c r="Z1750"/>
      <c r="AA1750"/>
      <c r="AB1750"/>
      <c r="AC1750"/>
      <c r="AD1750"/>
      <c r="AE1750"/>
    </row>
    <row r="1751" spans="2:31">
      <c r="B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X1751"/>
      <c r="Y1751"/>
      <c r="Z1751"/>
      <c r="AA1751"/>
      <c r="AB1751"/>
      <c r="AC1751"/>
      <c r="AD1751"/>
      <c r="AE1751"/>
    </row>
    <row r="1752" spans="2:31">
      <c r="B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X1752"/>
      <c r="Y1752"/>
      <c r="Z1752"/>
      <c r="AA1752"/>
      <c r="AB1752"/>
      <c r="AC1752"/>
      <c r="AD1752"/>
      <c r="AE1752"/>
    </row>
    <row r="1753" spans="2:31">
      <c r="B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X1753"/>
      <c r="Y1753"/>
      <c r="Z1753"/>
      <c r="AA1753"/>
      <c r="AB1753"/>
      <c r="AC1753"/>
      <c r="AD1753"/>
      <c r="AE1753"/>
    </row>
    <row r="1754" spans="2:31">
      <c r="B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X1754"/>
      <c r="Y1754"/>
      <c r="Z1754"/>
      <c r="AA1754"/>
      <c r="AB1754"/>
      <c r="AC1754"/>
      <c r="AD1754"/>
      <c r="AE1754"/>
    </row>
    <row r="1755" spans="2:31">
      <c r="B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X1755"/>
      <c r="Y1755"/>
      <c r="Z1755"/>
      <c r="AA1755"/>
      <c r="AB1755"/>
      <c r="AC1755"/>
      <c r="AD1755"/>
      <c r="AE1755"/>
    </row>
    <row r="1756" spans="2:31">
      <c r="B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X1756"/>
      <c r="Y1756"/>
      <c r="Z1756"/>
      <c r="AA1756"/>
      <c r="AB1756"/>
      <c r="AC1756"/>
      <c r="AD1756"/>
      <c r="AE1756"/>
    </row>
    <row r="1757" spans="2:31">
      <c r="B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X1757"/>
      <c r="Y1757"/>
      <c r="Z1757"/>
      <c r="AA1757"/>
      <c r="AB1757"/>
      <c r="AC1757"/>
      <c r="AD1757"/>
      <c r="AE1757"/>
    </row>
    <row r="1758" spans="2:31">
      <c r="B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X1758"/>
      <c r="Y1758"/>
      <c r="Z1758"/>
      <c r="AA1758"/>
      <c r="AB1758"/>
      <c r="AC1758"/>
      <c r="AD1758"/>
      <c r="AE1758"/>
    </row>
    <row r="1759" spans="2:31">
      <c r="B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X1759"/>
      <c r="Y1759"/>
      <c r="Z1759"/>
      <c r="AA1759"/>
      <c r="AB1759"/>
      <c r="AC1759"/>
      <c r="AD1759"/>
      <c r="AE1759"/>
    </row>
    <row r="1760" spans="2:31">
      <c r="B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X1760"/>
      <c r="Y1760"/>
      <c r="Z1760"/>
      <c r="AA1760"/>
      <c r="AB1760"/>
      <c r="AC1760"/>
      <c r="AD1760"/>
      <c r="AE1760"/>
    </row>
    <row r="1761" spans="2:31">
      <c r="B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X1761"/>
      <c r="Y1761"/>
      <c r="Z1761"/>
      <c r="AA1761"/>
      <c r="AB1761"/>
      <c r="AC1761"/>
      <c r="AD1761"/>
      <c r="AE1761"/>
    </row>
    <row r="1762" spans="2:31">
      <c r="B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X1762"/>
      <c r="Y1762"/>
      <c r="Z1762"/>
      <c r="AA1762"/>
      <c r="AB1762"/>
      <c r="AC1762"/>
      <c r="AD1762"/>
      <c r="AE1762"/>
    </row>
    <row r="1763" spans="2:31">
      <c r="B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X1763"/>
      <c r="Y1763"/>
      <c r="Z1763"/>
      <c r="AA1763"/>
      <c r="AB1763"/>
      <c r="AC1763"/>
      <c r="AD1763"/>
      <c r="AE1763"/>
    </row>
    <row r="1764" spans="2:31">
      <c r="B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X1764"/>
      <c r="Y1764"/>
      <c r="Z1764"/>
      <c r="AA1764"/>
      <c r="AB1764"/>
      <c r="AC1764"/>
      <c r="AD1764"/>
      <c r="AE1764"/>
    </row>
    <row r="1765" spans="2:31">
      <c r="B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X1765"/>
      <c r="Y1765"/>
      <c r="Z1765"/>
      <c r="AA1765"/>
      <c r="AB1765"/>
      <c r="AC1765"/>
      <c r="AD1765"/>
      <c r="AE1765"/>
    </row>
    <row r="1766" spans="2:31">
      <c r="B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X1766"/>
      <c r="Y1766"/>
      <c r="Z1766"/>
      <c r="AA1766"/>
      <c r="AB1766"/>
      <c r="AC1766"/>
      <c r="AD1766"/>
      <c r="AE1766"/>
    </row>
    <row r="1767" spans="2:31">
      <c r="B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X1767"/>
      <c r="Y1767"/>
      <c r="Z1767"/>
      <c r="AA1767"/>
      <c r="AB1767"/>
      <c r="AC1767"/>
      <c r="AD1767"/>
      <c r="AE1767"/>
    </row>
    <row r="1768" spans="2:31">
      <c r="B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X1768"/>
      <c r="Y1768"/>
      <c r="Z1768"/>
      <c r="AA1768"/>
      <c r="AB1768"/>
      <c r="AC1768"/>
      <c r="AD1768"/>
      <c r="AE1768"/>
    </row>
    <row r="1769" spans="2:31">
      <c r="B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X1769"/>
      <c r="Y1769"/>
      <c r="Z1769"/>
      <c r="AA1769"/>
      <c r="AB1769"/>
      <c r="AC1769"/>
      <c r="AD1769"/>
      <c r="AE1769"/>
    </row>
    <row r="1770" spans="2:31">
      <c r="B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X1770"/>
      <c r="Y1770"/>
      <c r="Z1770"/>
      <c r="AA1770"/>
      <c r="AB1770"/>
      <c r="AC1770"/>
      <c r="AD1770"/>
      <c r="AE1770"/>
    </row>
    <row r="1771" spans="2:31">
      <c r="B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X1771"/>
      <c r="Y1771"/>
      <c r="Z1771"/>
      <c r="AA1771"/>
      <c r="AB1771"/>
      <c r="AC1771"/>
      <c r="AD1771"/>
      <c r="AE1771"/>
    </row>
    <row r="1772" spans="2:31">
      <c r="B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X1772"/>
      <c r="Y1772"/>
      <c r="Z1772"/>
      <c r="AA1772"/>
      <c r="AB1772"/>
      <c r="AC1772"/>
      <c r="AD1772"/>
      <c r="AE1772"/>
    </row>
    <row r="1773" spans="2:31">
      <c r="B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X1773"/>
      <c r="Y1773"/>
      <c r="Z1773"/>
      <c r="AA1773"/>
      <c r="AB1773"/>
      <c r="AC1773"/>
      <c r="AD1773"/>
      <c r="AE1773"/>
    </row>
    <row r="1774" spans="2:31">
      <c r="B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X1774"/>
      <c r="Y1774"/>
      <c r="Z1774"/>
      <c r="AA1774"/>
      <c r="AB1774"/>
      <c r="AC1774"/>
      <c r="AD1774"/>
      <c r="AE1774"/>
    </row>
    <row r="1775" spans="2:31">
      <c r="B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X1775"/>
      <c r="Y1775"/>
      <c r="Z1775"/>
      <c r="AA1775"/>
      <c r="AB1775"/>
      <c r="AC1775"/>
      <c r="AD1775"/>
      <c r="AE1775"/>
    </row>
    <row r="1776" spans="2:31">
      <c r="B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X1776"/>
      <c r="Y1776"/>
      <c r="Z1776"/>
      <c r="AA1776"/>
      <c r="AB1776"/>
      <c r="AC1776"/>
      <c r="AD1776"/>
      <c r="AE1776"/>
    </row>
    <row r="1777" spans="2:31">
      <c r="B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X1777"/>
      <c r="Y1777"/>
      <c r="Z1777"/>
      <c r="AA1777"/>
      <c r="AB1777"/>
      <c r="AC1777"/>
      <c r="AD1777"/>
      <c r="AE1777"/>
    </row>
    <row r="1778" spans="2:31">
      <c r="B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X1778"/>
      <c r="Y1778"/>
      <c r="Z1778"/>
      <c r="AA1778"/>
      <c r="AB1778"/>
      <c r="AC1778"/>
      <c r="AD1778"/>
      <c r="AE1778"/>
    </row>
    <row r="1779" spans="2:31">
      <c r="B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X1779"/>
      <c r="Y1779"/>
      <c r="Z1779"/>
      <c r="AA1779"/>
      <c r="AB1779"/>
      <c r="AC1779"/>
      <c r="AD1779"/>
      <c r="AE1779"/>
    </row>
    <row r="1780" spans="2:31">
      <c r="B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X1780"/>
      <c r="Y1780"/>
      <c r="Z1780"/>
      <c r="AA1780"/>
      <c r="AB1780"/>
      <c r="AC1780"/>
      <c r="AD1780"/>
      <c r="AE1780"/>
    </row>
    <row r="1781" spans="2:31">
      <c r="B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X1781"/>
      <c r="Y1781"/>
      <c r="Z1781"/>
      <c r="AA1781"/>
      <c r="AB1781"/>
      <c r="AC1781"/>
      <c r="AD1781"/>
      <c r="AE1781"/>
    </row>
    <row r="1782" spans="2:31">
      <c r="B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X1782"/>
      <c r="Y1782"/>
      <c r="Z1782"/>
      <c r="AA1782"/>
      <c r="AB1782"/>
      <c r="AC1782"/>
      <c r="AD1782"/>
      <c r="AE1782"/>
    </row>
    <row r="1783" spans="2:31">
      <c r="B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X1783"/>
      <c r="Y1783"/>
      <c r="Z1783"/>
      <c r="AA1783"/>
      <c r="AB1783"/>
      <c r="AC1783"/>
      <c r="AD1783"/>
      <c r="AE1783"/>
    </row>
    <row r="1784" spans="2:31">
      <c r="B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X1784"/>
      <c r="Y1784"/>
      <c r="Z1784"/>
      <c r="AA1784"/>
      <c r="AB1784"/>
      <c r="AC1784"/>
      <c r="AD1784"/>
      <c r="AE1784"/>
    </row>
    <row r="1785" spans="2:31">
      <c r="B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X1785"/>
      <c r="Y1785"/>
      <c r="Z1785"/>
      <c r="AA1785"/>
      <c r="AB1785"/>
      <c r="AC1785"/>
      <c r="AD1785"/>
      <c r="AE1785"/>
    </row>
    <row r="1786" spans="2:31">
      <c r="B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X1786"/>
      <c r="Y1786"/>
      <c r="Z1786"/>
      <c r="AA1786"/>
      <c r="AB1786"/>
      <c r="AC1786"/>
      <c r="AD1786"/>
      <c r="AE1786"/>
    </row>
    <row r="1787" spans="2:31">
      <c r="B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X1787"/>
      <c r="Y1787"/>
      <c r="Z1787"/>
      <c r="AA1787"/>
      <c r="AB1787"/>
      <c r="AC1787"/>
      <c r="AD1787"/>
      <c r="AE1787"/>
    </row>
    <row r="1788" spans="2:31">
      <c r="B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X1788"/>
      <c r="Y1788"/>
      <c r="Z1788"/>
      <c r="AA1788"/>
      <c r="AB1788"/>
      <c r="AC1788"/>
      <c r="AD1788"/>
      <c r="AE1788"/>
    </row>
    <row r="1789" spans="2:31">
      <c r="B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X1789"/>
      <c r="Y1789"/>
      <c r="Z1789"/>
      <c r="AA1789"/>
      <c r="AB1789"/>
      <c r="AC1789"/>
      <c r="AD1789"/>
      <c r="AE1789"/>
    </row>
    <row r="1790" spans="2:31">
      <c r="B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X1790"/>
      <c r="Y1790"/>
      <c r="Z1790"/>
      <c r="AA1790"/>
      <c r="AB1790"/>
      <c r="AC1790"/>
      <c r="AD1790"/>
      <c r="AE1790"/>
    </row>
    <row r="1791" spans="2:31">
      <c r="B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X1791"/>
      <c r="Y1791"/>
      <c r="Z1791"/>
      <c r="AA1791"/>
      <c r="AB1791"/>
      <c r="AC1791"/>
      <c r="AD1791"/>
      <c r="AE1791"/>
    </row>
    <row r="1792" spans="2:31">
      <c r="B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X1792"/>
      <c r="Y1792"/>
      <c r="Z1792"/>
      <c r="AA1792"/>
      <c r="AB1792"/>
      <c r="AC1792"/>
      <c r="AD1792"/>
      <c r="AE1792"/>
    </row>
    <row r="1793" spans="2:31">
      <c r="B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X1793"/>
      <c r="Y1793"/>
      <c r="Z1793"/>
      <c r="AA1793"/>
      <c r="AB1793"/>
      <c r="AC1793"/>
      <c r="AD1793"/>
      <c r="AE1793"/>
    </row>
    <row r="1794" spans="2:31">
      <c r="B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X1794"/>
      <c r="Y1794"/>
      <c r="Z1794"/>
      <c r="AA1794"/>
      <c r="AB1794"/>
      <c r="AC1794"/>
      <c r="AD1794"/>
      <c r="AE1794"/>
    </row>
    <row r="1795" spans="2:31">
      <c r="B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X1795"/>
      <c r="Y1795"/>
      <c r="Z1795"/>
      <c r="AA1795"/>
      <c r="AB1795"/>
      <c r="AC1795"/>
      <c r="AD1795"/>
      <c r="AE1795"/>
    </row>
    <row r="1796" spans="2:31">
      <c r="B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X1796"/>
      <c r="Y1796"/>
      <c r="Z1796"/>
      <c r="AA1796"/>
      <c r="AB1796"/>
      <c r="AC1796"/>
      <c r="AD1796"/>
      <c r="AE1796"/>
    </row>
    <row r="1797" spans="2:31">
      <c r="B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X1797"/>
      <c r="Y1797"/>
      <c r="Z1797"/>
      <c r="AA1797"/>
      <c r="AB1797"/>
      <c r="AC1797"/>
      <c r="AD1797"/>
      <c r="AE1797"/>
    </row>
    <row r="1798" spans="2:31">
      <c r="B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X1798"/>
      <c r="Y1798"/>
      <c r="Z1798"/>
      <c r="AA1798"/>
      <c r="AB1798"/>
      <c r="AC1798"/>
      <c r="AD1798"/>
      <c r="AE1798"/>
    </row>
    <row r="1799" spans="2:31">
      <c r="B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X1799"/>
      <c r="Y1799"/>
      <c r="Z1799"/>
      <c r="AA1799"/>
      <c r="AB1799"/>
      <c r="AC1799"/>
      <c r="AD1799"/>
      <c r="AE1799"/>
    </row>
    <row r="1800" spans="2:31">
      <c r="B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X1800"/>
      <c r="Y1800"/>
      <c r="Z1800"/>
      <c r="AA1800"/>
      <c r="AB1800"/>
      <c r="AC1800"/>
      <c r="AD1800"/>
      <c r="AE1800"/>
    </row>
    <row r="1801" spans="2:31">
      <c r="B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X1801"/>
      <c r="Y1801"/>
      <c r="Z1801"/>
      <c r="AA1801"/>
      <c r="AB1801"/>
      <c r="AC1801"/>
      <c r="AD1801"/>
      <c r="AE1801"/>
    </row>
    <row r="1802" spans="2:31">
      <c r="B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X1802"/>
      <c r="Y1802"/>
      <c r="Z1802"/>
      <c r="AA1802"/>
      <c r="AB1802"/>
      <c r="AC1802"/>
      <c r="AD1802"/>
      <c r="AE1802"/>
    </row>
    <row r="1803" spans="2:31">
      <c r="B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X1803"/>
      <c r="Y1803"/>
      <c r="Z1803"/>
      <c r="AA1803"/>
      <c r="AB1803"/>
      <c r="AC1803"/>
      <c r="AD1803"/>
      <c r="AE1803"/>
    </row>
    <row r="1804" spans="2:31">
      <c r="B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X1804"/>
      <c r="Y1804"/>
      <c r="Z1804"/>
      <c r="AA1804"/>
      <c r="AB1804"/>
      <c r="AC1804"/>
      <c r="AD1804"/>
      <c r="AE1804"/>
    </row>
    <row r="1805" spans="2:31">
      <c r="B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X1805"/>
      <c r="Y1805"/>
      <c r="Z1805"/>
      <c r="AA1805"/>
      <c r="AB1805"/>
      <c r="AC1805"/>
      <c r="AD1805"/>
      <c r="AE1805"/>
    </row>
    <row r="1806" spans="2:31">
      <c r="B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X1806"/>
      <c r="Y1806"/>
      <c r="Z1806"/>
      <c r="AA1806"/>
      <c r="AB1806"/>
      <c r="AC1806"/>
      <c r="AD1806"/>
      <c r="AE1806"/>
    </row>
    <row r="1807" spans="2:31">
      <c r="B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X1807"/>
      <c r="Y1807"/>
      <c r="Z1807"/>
      <c r="AA1807"/>
      <c r="AB1807"/>
      <c r="AC1807"/>
      <c r="AD1807"/>
      <c r="AE1807"/>
    </row>
    <row r="1808" spans="2:31">
      <c r="B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X1808"/>
      <c r="Y1808"/>
      <c r="Z1808"/>
      <c r="AA1808"/>
      <c r="AB1808"/>
      <c r="AC1808"/>
      <c r="AD1808"/>
      <c r="AE1808"/>
    </row>
    <row r="1809" spans="2:31">
      <c r="B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X1809"/>
      <c r="Y1809"/>
      <c r="Z1809"/>
      <c r="AA1809"/>
      <c r="AB1809"/>
      <c r="AC1809"/>
      <c r="AD1809"/>
      <c r="AE1809"/>
    </row>
    <row r="1810" spans="2:31">
      <c r="B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X1810"/>
      <c r="Y1810"/>
      <c r="Z1810"/>
      <c r="AA1810"/>
      <c r="AB1810"/>
      <c r="AC1810"/>
      <c r="AD1810"/>
      <c r="AE1810"/>
    </row>
    <row r="1811" spans="2:31">
      <c r="B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X1811"/>
      <c r="Y1811"/>
      <c r="Z1811"/>
      <c r="AA1811"/>
      <c r="AB1811"/>
      <c r="AC1811"/>
      <c r="AD1811"/>
      <c r="AE1811"/>
    </row>
    <row r="1812" spans="2:31">
      <c r="B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X1812"/>
      <c r="Y1812"/>
      <c r="Z1812"/>
      <c r="AA1812"/>
      <c r="AB1812"/>
      <c r="AC1812"/>
      <c r="AD1812"/>
      <c r="AE1812"/>
    </row>
    <row r="1813" spans="2:31">
      <c r="B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X1813"/>
      <c r="Y1813"/>
      <c r="Z1813"/>
      <c r="AA1813"/>
      <c r="AB1813"/>
      <c r="AC1813"/>
      <c r="AD1813"/>
      <c r="AE1813"/>
    </row>
    <row r="1814" spans="2:31">
      <c r="B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X1814"/>
      <c r="Y1814"/>
      <c r="Z1814"/>
      <c r="AA1814"/>
      <c r="AB1814"/>
      <c r="AC1814"/>
      <c r="AD1814"/>
      <c r="AE1814"/>
    </row>
    <row r="1815" spans="2:31">
      <c r="B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X1815"/>
      <c r="Y1815"/>
      <c r="Z1815"/>
      <c r="AA1815"/>
      <c r="AB1815"/>
      <c r="AC1815"/>
      <c r="AD1815"/>
      <c r="AE1815"/>
    </row>
    <row r="1816" spans="2:31">
      <c r="B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X1816"/>
      <c r="Y1816"/>
      <c r="Z1816"/>
      <c r="AA1816"/>
      <c r="AB1816"/>
      <c r="AC1816"/>
      <c r="AD1816"/>
      <c r="AE1816"/>
    </row>
    <row r="1817" spans="2:31">
      <c r="B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X1817"/>
      <c r="Y1817"/>
      <c r="Z1817"/>
      <c r="AA1817"/>
      <c r="AB1817"/>
      <c r="AC1817"/>
      <c r="AD1817"/>
      <c r="AE1817"/>
    </row>
    <row r="1818" spans="2:31">
      <c r="B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X1818"/>
      <c r="Y1818"/>
      <c r="Z1818"/>
      <c r="AA1818"/>
      <c r="AB1818"/>
      <c r="AC1818"/>
      <c r="AD1818"/>
      <c r="AE1818"/>
    </row>
    <row r="1819" spans="2:31">
      <c r="B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X1819"/>
      <c r="Y1819"/>
      <c r="Z1819"/>
      <c r="AA1819"/>
      <c r="AB1819"/>
      <c r="AC1819"/>
      <c r="AD1819"/>
      <c r="AE1819"/>
    </row>
    <row r="1820" spans="2:31">
      <c r="B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X1820"/>
      <c r="Y1820"/>
      <c r="Z1820"/>
      <c r="AA1820"/>
      <c r="AB1820"/>
      <c r="AC1820"/>
      <c r="AD1820"/>
      <c r="AE1820"/>
    </row>
    <row r="1821" spans="2:31">
      <c r="B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X1821"/>
      <c r="Y1821"/>
      <c r="Z1821"/>
      <c r="AA1821"/>
      <c r="AB1821"/>
      <c r="AC1821"/>
      <c r="AD1821"/>
      <c r="AE1821"/>
    </row>
    <row r="1822" spans="2:31">
      <c r="B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X1822"/>
      <c r="Y1822"/>
      <c r="Z1822"/>
      <c r="AA1822"/>
      <c r="AB1822"/>
      <c r="AC1822"/>
      <c r="AD1822"/>
      <c r="AE1822"/>
    </row>
    <row r="1823" spans="2:31">
      <c r="B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X1823"/>
      <c r="Y1823"/>
      <c r="Z1823"/>
      <c r="AA1823"/>
      <c r="AB1823"/>
      <c r="AC1823"/>
      <c r="AD1823"/>
      <c r="AE1823"/>
    </row>
    <row r="1824" spans="2:31">
      <c r="B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X1824"/>
      <c r="Y1824"/>
      <c r="Z1824"/>
      <c r="AA1824"/>
      <c r="AB1824"/>
      <c r="AC1824"/>
      <c r="AD1824"/>
      <c r="AE1824"/>
    </row>
    <row r="1825" spans="2:31">
      <c r="B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X1825"/>
      <c r="Y1825"/>
      <c r="Z1825"/>
      <c r="AA1825"/>
      <c r="AB1825"/>
      <c r="AC1825"/>
      <c r="AD1825"/>
      <c r="AE1825"/>
    </row>
    <row r="1826" spans="2:31">
      <c r="B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X1826"/>
      <c r="Y1826"/>
      <c r="Z1826"/>
      <c r="AA1826"/>
      <c r="AB1826"/>
      <c r="AC1826"/>
      <c r="AD1826"/>
      <c r="AE1826"/>
    </row>
    <row r="1827" spans="2:31">
      <c r="B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X1827"/>
      <c r="Y1827"/>
      <c r="Z1827"/>
      <c r="AA1827"/>
      <c r="AB1827"/>
      <c r="AC1827"/>
      <c r="AD1827"/>
      <c r="AE1827"/>
    </row>
    <row r="1828" spans="2:31">
      <c r="B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X1828"/>
      <c r="Y1828"/>
      <c r="Z1828"/>
      <c r="AA1828"/>
      <c r="AB1828"/>
      <c r="AC1828"/>
      <c r="AD1828"/>
      <c r="AE1828"/>
    </row>
    <row r="1829" spans="2:31">
      <c r="B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X1829"/>
      <c r="Y1829"/>
      <c r="Z1829"/>
      <c r="AA1829"/>
      <c r="AB1829"/>
      <c r="AC1829"/>
      <c r="AD1829"/>
      <c r="AE1829"/>
    </row>
    <row r="1830" spans="2:31">
      <c r="B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X1830"/>
      <c r="Y1830"/>
      <c r="Z1830"/>
      <c r="AA1830"/>
      <c r="AB1830"/>
      <c r="AC1830"/>
      <c r="AD1830"/>
      <c r="AE1830"/>
    </row>
    <row r="1831" spans="2:31">
      <c r="B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X1831"/>
      <c r="Y1831"/>
      <c r="Z1831"/>
      <c r="AA1831"/>
      <c r="AB1831"/>
      <c r="AC1831"/>
      <c r="AD1831"/>
      <c r="AE1831"/>
    </row>
    <row r="1832" spans="2:31">
      <c r="B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X1832"/>
      <c r="Y1832"/>
      <c r="Z1832"/>
      <c r="AA1832"/>
      <c r="AB1832"/>
      <c r="AC1832"/>
      <c r="AD1832"/>
      <c r="AE1832"/>
    </row>
    <row r="1833" spans="2:31">
      <c r="B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X1833"/>
      <c r="Y1833"/>
      <c r="Z1833"/>
      <c r="AA1833"/>
      <c r="AB1833"/>
      <c r="AC1833"/>
      <c r="AD1833"/>
      <c r="AE1833"/>
    </row>
    <row r="1834" spans="2:31">
      <c r="B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X1834"/>
      <c r="Y1834"/>
      <c r="Z1834"/>
      <c r="AA1834"/>
      <c r="AB1834"/>
      <c r="AC1834"/>
      <c r="AD1834"/>
      <c r="AE1834"/>
    </row>
    <row r="1835" spans="2:31">
      <c r="B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X1835"/>
      <c r="Y1835"/>
      <c r="Z1835"/>
      <c r="AA1835"/>
      <c r="AB1835"/>
      <c r="AC1835"/>
      <c r="AD1835"/>
      <c r="AE1835"/>
    </row>
    <row r="1836" spans="2:31">
      <c r="B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X1836"/>
      <c r="Y1836"/>
      <c r="Z1836"/>
      <c r="AA1836"/>
      <c r="AB1836"/>
      <c r="AC1836"/>
      <c r="AD1836"/>
      <c r="AE1836"/>
    </row>
    <row r="1837" spans="2:31">
      <c r="B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X1837"/>
      <c r="Y1837"/>
      <c r="Z1837"/>
      <c r="AA1837"/>
      <c r="AB1837"/>
      <c r="AC1837"/>
      <c r="AD1837"/>
      <c r="AE1837"/>
    </row>
    <row r="1838" spans="2:31">
      <c r="B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X1838"/>
      <c r="Y1838"/>
      <c r="Z1838"/>
      <c r="AA1838"/>
      <c r="AB1838"/>
      <c r="AC1838"/>
      <c r="AD1838"/>
      <c r="AE1838"/>
    </row>
    <row r="1839" spans="2:31">
      <c r="B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X1839"/>
      <c r="Y1839"/>
      <c r="Z1839"/>
      <c r="AA1839"/>
      <c r="AB1839"/>
      <c r="AC1839"/>
      <c r="AD1839"/>
      <c r="AE1839"/>
    </row>
    <row r="1840" spans="2:31">
      <c r="B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X1840"/>
      <c r="Y1840"/>
      <c r="Z1840"/>
      <c r="AA1840"/>
      <c r="AB1840"/>
      <c r="AC1840"/>
      <c r="AD1840"/>
      <c r="AE1840"/>
    </row>
    <row r="1841" spans="2:31">
      <c r="B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X1841"/>
      <c r="Y1841"/>
      <c r="Z1841"/>
      <c r="AA1841"/>
      <c r="AB1841"/>
      <c r="AC1841"/>
      <c r="AD1841"/>
      <c r="AE1841"/>
    </row>
    <row r="1842" spans="2:31">
      <c r="B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X1842"/>
      <c r="Y1842"/>
      <c r="Z1842"/>
      <c r="AA1842"/>
      <c r="AB1842"/>
      <c r="AC1842"/>
      <c r="AD1842"/>
      <c r="AE1842"/>
    </row>
    <row r="1843" spans="2:31">
      <c r="B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X1843"/>
      <c r="Y1843"/>
      <c r="Z1843"/>
      <c r="AA1843"/>
      <c r="AB1843"/>
      <c r="AC1843"/>
      <c r="AD1843"/>
      <c r="AE1843"/>
    </row>
    <row r="1844" spans="2:31">
      <c r="B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X1844"/>
      <c r="Y1844"/>
      <c r="Z1844"/>
      <c r="AA1844"/>
      <c r="AB1844"/>
      <c r="AC1844"/>
      <c r="AD1844"/>
      <c r="AE1844"/>
    </row>
    <row r="1845" spans="2:31">
      <c r="B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X1845"/>
      <c r="Y1845"/>
      <c r="Z1845"/>
      <c r="AA1845"/>
      <c r="AB1845"/>
      <c r="AC1845"/>
      <c r="AD1845"/>
      <c r="AE1845"/>
    </row>
    <row r="1846" spans="2:31">
      <c r="B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X1846"/>
      <c r="Y1846"/>
      <c r="Z1846"/>
      <c r="AA1846"/>
      <c r="AB1846"/>
      <c r="AC1846"/>
      <c r="AD1846"/>
      <c r="AE1846"/>
    </row>
    <row r="1847" spans="2:31">
      <c r="B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X1847"/>
      <c r="Y1847"/>
      <c r="Z1847"/>
      <c r="AA1847"/>
      <c r="AB1847"/>
      <c r="AC1847"/>
      <c r="AD1847"/>
      <c r="AE1847"/>
    </row>
    <row r="1848" spans="2:31">
      <c r="B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X1848"/>
      <c r="Y1848"/>
      <c r="Z1848"/>
      <c r="AA1848"/>
      <c r="AB1848"/>
      <c r="AC1848"/>
      <c r="AD1848"/>
      <c r="AE1848"/>
    </row>
    <row r="1849" spans="2:31">
      <c r="B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X1849"/>
      <c r="Y1849"/>
      <c r="Z1849"/>
      <c r="AA1849"/>
      <c r="AB1849"/>
      <c r="AC1849"/>
      <c r="AD1849"/>
      <c r="AE1849"/>
    </row>
    <row r="1850" spans="2:31">
      <c r="B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X1850"/>
      <c r="Y1850"/>
      <c r="Z1850"/>
      <c r="AA1850"/>
      <c r="AB1850"/>
      <c r="AC1850"/>
      <c r="AD1850"/>
      <c r="AE1850"/>
    </row>
    <row r="1851" spans="2:31">
      <c r="B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X1851"/>
      <c r="Y1851"/>
      <c r="Z1851"/>
      <c r="AA1851"/>
      <c r="AB1851"/>
      <c r="AC1851"/>
      <c r="AD1851"/>
      <c r="AE1851"/>
    </row>
    <row r="1852" spans="2:31">
      <c r="B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X1852"/>
      <c r="Y1852"/>
      <c r="Z1852"/>
      <c r="AA1852"/>
      <c r="AB1852"/>
      <c r="AC1852"/>
      <c r="AD1852"/>
      <c r="AE1852"/>
    </row>
    <row r="1853" spans="2:31">
      <c r="B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X1853"/>
      <c r="Y1853"/>
      <c r="Z1853"/>
      <c r="AA1853"/>
      <c r="AB1853"/>
      <c r="AC1853"/>
      <c r="AD1853"/>
      <c r="AE1853"/>
    </row>
    <row r="1854" spans="2:31">
      <c r="B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X1854"/>
      <c r="Y1854"/>
      <c r="Z1854"/>
      <c r="AA1854"/>
      <c r="AB1854"/>
      <c r="AC1854"/>
      <c r="AD1854"/>
      <c r="AE1854"/>
    </row>
    <row r="1855" spans="2:31">
      <c r="B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X1855"/>
      <c r="Y1855"/>
      <c r="Z1855"/>
      <c r="AA1855"/>
      <c r="AB1855"/>
      <c r="AC1855"/>
      <c r="AD1855"/>
      <c r="AE1855"/>
    </row>
    <row r="1856" spans="2:31">
      <c r="B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X1856"/>
      <c r="Y1856"/>
      <c r="Z1856"/>
      <c r="AA1856"/>
      <c r="AB1856"/>
      <c r="AC1856"/>
      <c r="AD1856"/>
      <c r="AE1856"/>
    </row>
    <row r="1857" spans="2:31">
      <c r="B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X1857"/>
      <c r="Y1857"/>
      <c r="Z1857"/>
      <c r="AA1857"/>
      <c r="AB1857"/>
      <c r="AC1857"/>
      <c r="AD1857"/>
      <c r="AE1857"/>
    </row>
    <row r="1858" spans="2:31">
      <c r="B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X1858"/>
      <c r="Y1858"/>
      <c r="Z1858"/>
      <c r="AA1858"/>
      <c r="AB1858"/>
      <c r="AC1858"/>
      <c r="AD1858"/>
      <c r="AE1858"/>
    </row>
    <row r="1859" spans="2:31">
      <c r="B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X1859"/>
      <c r="Y1859"/>
      <c r="Z1859"/>
      <c r="AA1859"/>
      <c r="AB1859"/>
      <c r="AC1859"/>
      <c r="AD1859"/>
      <c r="AE1859"/>
    </row>
    <row r="1860" spans="2:31">
      <c r="B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X1860"/>
      <c r="Y1860"/>
      <c r="Z1860"/>
      <c r="AA1860"/>
      <c r="AB1860"/>
      <c r="AC1860"/>
      <c r="AD1860"/>
      <c r="AE1860"/>
    </row>
    <row r="1861" spans="2:31">
      <c r="B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X1861"/>
      <c r="Y1861"/>
      <c r="Z1861"/>
      <c r="AA1861"/>
      <c r="AB1861"/>
      <c r="AC1861"/>
      <c r="AD1861"/>
      <c r="AE1861"/>
    </row>
    <row r="1862" spans="2:31">
      <c r="B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X1862"/>
      <c r="Y1862"/>
      <c r="Z1862"/>
      <c r="AA1862"/>
      <c r="AB1862"/>
      <c r="AC1862"/>
      <c r="AD1862"/>
      <c r="AE1862"/>
    </row>
    <row r="1863" spans="2:31">
      <c r="B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X1863"/>
      <c r="Y1863"/>
      <c r="Z1863"/>
      <c r="AA1863"/>
      <c r="AB1863"/>
      <c r="AC1863"/>
      <c r="AD1863"/>
      <c r="AE1863"/>
    </row>
    <row r="1864" spans="2:31">
      <c r="B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X1864"/>
      <c r="Y1864"/>
      <c r="Z1864"/>
      <c r="AA1864"/>
      <c r="AB1864"/>
      <c r="AC1864"/>
      <c r="AD1864"/>
      <c r="AE1864"/>
    </row>
    <row r="1865" spans="2:31">
      <c r="B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X1865"/>
      <c r="Y1865"/>
      <c r="Z1865"/>
      <c r="AA1865"/>
      <c r="AB1865"/>
      <c r="AC1865"/>
      <c r="AD1865"/>
      <c r="AE1865"/>
    </row>
    <row r="1866" spans="2:31">
      <c r="B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X1866"/>
      <c r="Y1866"/>
      <c r="Z1866"/>
      <c r="AA1866"/>
      <c r="AB1866"/>
      <c r="AC1866"/>
      <c r="AD1866"/>
      <c r="AE1866"/>
    </row>
    <row r="1867" spans="2:31">
      <c r="B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X1867"/>
      <c r="Y1867"/>
      <c r="Z1867"/>
      <c r="AA1867"/>
      <c r="AB1867"/>
      <c r="AC1867"/>
      <c r="AD1867"/>
      <c r="AE1867"/>
    </row>
    <row r="1868" spans="2:31">
      <c r="B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X1868"/>
      <c r="Y1868"/>
      <c r="Z1868"/>
      <c r="AA1868"/>
      <c r="AB1868"/>
      <c r="AC1868"/>
      <c r="AD1868"/>
      <c r="AE1868"/>
    </row>
    <row r="1869" spans="2:31">
      <c r="B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X1869"/>
      <c r="Y1869"/>
      <c r="Z1869"/>
      <c r="AA1869"/>
      <c r="AB1869"/>
      <c r="AC1869"/>
      <c r="AD1869"/>
      <c r="AE1869"/>
    </row>
    <row r="1870" spans="2:31">
      <c r="B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X1870"/>
      <c r="Y1870"/>
      <c r="Z1870"/>
      <c r="AA1870"/>
      <c r="AB1870"/>
      <c r="AC1870"/>
      <c r="AD1870"/>
      <c r="AE1870"/>
    </row>
    <row r="1871" spans="2:31">
      <c r="B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X1871"/>
      <c r="Y1871"/>
      <c r="Z1871"/>
      <c r="AA1871"/>
      <c r="AB1871"/>
      <c r="AC1871"/>
      <c r="AD1871"/>
      <c r="AE1871"/>
    </row>
    <row r="1872" spans="2:31">
      <c r="B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X1872"/>
      <c r="Y1872"/>
      <c r="Z1872"/>
      <c r="AA1872"/>
      <c r="AB1872"/>
      <c r="AC1872"/>
      <c r="AD1872"/>
      <c r="AE1872"/>
    </row>
    <row r="1873" spans="2:31">
      <c r="B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X1873"/>
      <c r="Y1873"/>
      <c r="Z1873"/>
      <c r="AA1873"/>
      <c r="AB1873"/>
      <c r="AC1873"/>
      <c r="AD1873"/>
      <c r="AE1873"/>
    </row>
    <row r="1874" spans="2:31">
      <c r="B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X1874"/>
      <c r="Y1874"/>
      <c r="Z1874"/>
      <c r="AA1874"/>
      <c r="AB1874"/>
      <c r="AC1874"/>
      <c r="AD1874"/>
      <c r="AE1874"/>
    </row>
    <row r="1875" spans="2:31">
      <c r="B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X1875"/>
      <c r="Y1875"/>
      <c r="Z1875"/>
      <c r="AA1875"/>
      <c r="AB1875"/>
      <c r="AC1875"/>
      <c r="AD1875"/>
      <c r="AE1875"/>
    </row>
    <row r="1876" spans="2:31">
      <c r="B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X1876"/>
      <c r="Y1876"/>
      <c r="Z1876"/>
      <c r="AA1876"/>
      <c r="AB1876"/>
      <c r="AC1876"/>
      <c r="AD1876"/>
      <c r="AE1876"/>
    </row>
    <row r="1877" spans="2:31">
      <c r="B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X1877"/>
      <c r="Y1877"/>
      <c r="Z1877"/>
      <c r="AA1877"/>
      <c r="AB1877"/>
      <c r="AC1877"/>
      <c r="AD1877"/>
      <c r="AE1877"/>
    </row>
    <row r="1878" spans="2:31">
      <c r="B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X1878"/>
      <c r="Y1878"/>
      <c r="Z1878"/>
      <c r="AA1878"/>
      <c r="AB1878"/>
      <c r="AC1878"/>
      <c r="AD1878"/>
      <c r="AE1878"/>
    </row>
    <row r="1879" spans="2:31">
      <c r="B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X1879"/>
      <c r="Y1879"/>
      <c r="Z1879"/>
      <c r="AA1879"/>
      <c r="AB1879"/>
      <c r="AC1879"/>
      <c r="AD1879"/>
      <c r="AE1879"/>
    </row>
    <row r="1880" spans="2:31">
      <c r="B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X1880"/>
      <c r="Y1880"/>
      <c r="Z1880"/>
      <c r="AA1880"/>
      <c r="AB1880"/>
      <c r="AC1880"/>
      <c r="AD1880"/>
      <c r="AE1880"/>
    </row>
    <row r="1881" spans="2:31">
      <c r="B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X1881"/>
      <c r="Y1881"/>
      <c r="Z1881"/>
      <c r="AA1881"/>
      <c r="AB1881"/>
      <c r="AC1881"/>
      <c r="AD1881"/>
      <c r="AE1881"/>
    </row>
    <row r="1882" spans="2:31">
      <c r="B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X1882"/>
      <c r="Y1882"/>
      <c r="Z1882"/>
      <c r="AA1882"/>
      <c r="AB1882"/>
      <c r="AC1882"/>
      <c r="AD1882"/>
      <c r="AE1882"/>
    </row>
    <row r="1883" spans="2:31">
      <c r="B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X1883"/>
      <c r="Y1883"/>
      <c r="Z1883"/>
      <c r="AA1883"/>
      <c r="AB1883"/>
      <c r="AC1883"/>
      <c r="AD1883"/>
      <c r="AE1883"/>
    </row>
    <row r="1884" spans="2:31">
      <c r="B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X1884"/>
      <c r="Y1884"/>
      <c r="Z1884"/>
      <c r="AA1884"/>
      <c r="AB1884"/>
      <c r="AC1884"/>
      <c r="AD1884"/>
      <c r="AE1884"/>
    </row>
    <row r="1885" spans="2:31">
      <c r="B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X1885"/>
      <c r="Y1885"/>
      <c r="Z1885"/>
      <c r="AA1885"/>
      <c r="AB1885"/>
      <c r="AC1885"/>
      <c r="AD1885"/>
      <c r="AE1885"/>
    </row>
    <row r="1886" spans="2:31">
      <c r="B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X1886"/>
      <c r="Y1886"/>
      <c r="Z1886"/>
      <c r="AA1886"/>
      <c r="AB1886"/>
      <c r="AC1886"/>
      <c r="AD1886"/>
      <c r="AE1886"/>
    </row>
    <row r="1887" spans="2:31">
      <c r="B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X1887"/>
      <c r="Y1887"/>
      <c r="Z1887"/>
      <c r="AA1887"/>
      <c r="AB1887"/>
      <c r="AC1887"/>
      <c r="AD1887"/>
      <c r="AE1887"/>
    </row>
    <row r="1888" spans="2:31">
      <c r="B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X1888"/>
      <c r="Y1888"/>
      <c r="Z1888"/>
      <c r="AA1888"/>
      <c r="AB1888"/>
      <c r="AC1888"/>
      <c r="AD1888"/>
      <c r="AE1888"/>
    </row>
    <row r="1889" spans="2:31">
      <c r="B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X1889"/>
      <c r="Y1889"/>
      <c r="Z1889"/>
      <c r="AA1889"/>
      <c r="AB1889"/>
      <c r="AC1889"/>
      <c r="AD1889"/>
      <c r="AE1889"/>
    </row>
    <row r="1890" spans="2:31">
      <c r="B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X1890"/>
      <c r="Y1890"/>
      <c r="Z1890"/>
      <c r="AA1890"/>
      <c r="AB1890"/>
      <c r="AC1890"/>
      <c r="AD1890"/>
      <c r="AE1890"/>
    </row>
    <row r="1891" spans="2:31">
      <c r="B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X1891"/>
      <c r="Y1891"/>
      <c r="Z1891"/>
      <c r="AA1891"/>
      <c r="AB1891"/>
      <c r="AC1891"/>
      <c r="AD1891"/>
      <c r="AE1891"/>
    </row>
    <row r="1892" spans="2:31">
      <c r="B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X1892"/>
      <c r="Y1892"/>
      <c r="Z1892"/>
      <c r="AA1892"/>
      <c r="AB1892"/>
      <c r="AC1892"/>
      <c r="AD1892"/>
      <c r="AE1892"/>
    </row>
    <row r="1893" spans="2:31">
      <c r="B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X1893"/>
      <c r="Y1893"/>
      <c r="Z1893"/>
      <c r="AA1893"/>
      <c r="AB1893"/>
      <c r="AC1893"/>
      <c r="AD1893"/>
      <c r="AE1893"/>
    </row>
    <row r="1894" spans="2:31">
      <c r="B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X1894"/>
      <c r="Y1894"/>
      <c r="Z1894"/>
      <c r="AA1894"/>
      <c r="AB1894"/>
      <c r="AC1894"/>
      <c r="AD1894"/>
      <c r="AE1894"/>
    </row>
    <row r="1895" spans="2:31">
      <c r="B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X1895"/>
      <c r="Y1895"/>
      <c r="Z1895"/>
      <c r="AA1895"/>
      <c r="AB1895"/>
      <c r="AC1895"/>
      <c r="AD1895"/>
      <c r="AE1895"/>
    </row>
    <row r="1896" spans="2:31">
      <c r="B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X1896"/>
      <c r="Y1896"/>
      <c r="Z1896"/>
      <c r="AA1896"/>
      <c r="AB1896"/>
      <c r="AC1896"/>
      <c r="AD1896"/>
      <c r="AE1896"/>
    </row>
    <row r="1897" spans="2:31">
      <c r="B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X1897"/>
      <c r="Y1897"/>
      <c r="Z1897"/>
      <c r="AA1897"/>
      <c r="AB1897"/>
      <c r="AC1897"/>
      <c r="AD1897"/>
      <c r="AE1897"/>
    </row>
    <row r="1898" spans="2:31">
      <c r="B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X1898"/>
      <c r="Y1898"/>
      <c r="Z1898"/>
      <c r="AA1898"/>
      <c r="AB1898"/>
      <c r="AC1898"/>
      <c r="AD1898"/>
      <c r="AE1898"/>
    </row>
    <row r="1899" spans="2:31">
      <c r="B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X1899"/>
      <c r="Y1899"/>
      <c r="Z1899"/>
      <c r="AA1899"/>
      <c r="AB1899"/>
      <c r="AC1899"/>
      <c r="AD1899"/>
      <c r="AE1899"/>
    </row>
    <row r="1900" spans="2:31">
      <c r="B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X1900"/>
      <c r="Y1900"/>
      <c r="Z1900"/>
      <c r="AA1900"/>
      <c r="AB1900"/>
      <c r="AC1900"/>
      <c r="AD1900"/>
      <c r="AE1900"/>
    </row>
    <row r="1901" spans="2:31">
      <c r="B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X1901"/>
      <c r="Y1901"/>
      <c r="Z1901"/>
      <c r="AA1901"/>
      <c r="AB1901"/>
      <c r="AC1901"/>
      <c r="AD1901"/>
      <c r="AE1901"/>
    </row>
    <row r="1902" spans="2:31">
      <c r="B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X1902"/>
      <c r="Y1902"/>
      <c r="Z1902"/>
      <c r="AA1902"/>
      <c r="AB1902"/>
      <c r="AC1902"/>
      <c r="AD1902"/>
      <c r="AE1902"/>
    </row>
    <row r="1903" spans="2:31">
      <c r="B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X1903"/>
      <c r="Y1903"/>
      <c r="Z1903"/>
      <c r="AA1903"/>
      <c r="AB1903"/>
      <c r="AC1903"/>
      <c r="AD1903"/>
      <c r="AE1903"/>
    </row>
    <row r="1904" spans="2:31">
      <c r="B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X1904"/>
      <c r="Y1904"/>
      <c r="Z1904"/>
      <c r="AA1904"/>
      <c r="AB1904"/>
      <c r="AC1904"/>
      <c r="AD1904"/>
      <c r="AE1904"/>
    </row>
    <row r="1905" spans="2:31">
      <c r="B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X1905"/>
      <c r="Y1905"/>
      <c r="Z1905"/>
      <c r="AA1905"/>
      <c r="AB1905"/>
      <c r="AC1905"/>
      <c r="AD1905"/>
      <c r="AE1905"/>
    </row>
    <row r="1906" spans="2:31">
      <c r="B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X1906"/>
      <c r="Y1906"/>
      <c r="Z1906"/>
      <c r="AA1906"/>
      <c r="AB1906"/>
      <c r="AC1906"/>
      <c r="AD1906"/>
      <c r="AE1906"/>
    </row>
    <row r="1907" spans="2:31">
      <c r="B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X1907"/>
      <c r="Y1907"/>
      <c r="Z1907"/>
      <c r="AA1907"/>
      <c r="AB1907"/>
      <c r="AC1907"/>
      <c r="AD1907"/>
      <c r="AE1907"/>
    </row>
    <row r="1908" spans="2:31">
      <c r="B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X1908"/>
      <c r="Y1908"/>
      <c r="Z1908"/>
      <c r="AA1908"/>
      <c r="AB1908"/>
      <c r="AC1908"/>
      <c r="AD1908"/>
      <c r="AE1908"/>
    </row>
    <row r="1909" spans="2:31">
      <c r="B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X1909"/>
      <c r="Y1909"/>
      <c r="Z1909"/>
      <c r="AA1909"/>
      <c r="AB1909"/>
      <c r="AC1909"/>
      <c r="AD1909"/>
      <c r="AE1909"/>
    </row>
    <row r="1910" spans="2:31">
      <c r="B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X1910"/>
      <c r="Y1910"/>
      <c r="Z1910"/>
      <c r="AA1910"/>
      <c r="AB1910"/>
      <c r="AC1910"/>
      <c r="AD1910"/>
      <c r="AE1910"/>
    </row>
    <row r="1911" spans="2:31">
      <c r="B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X1911"/>
      <c r="Y1911"/>
      <c r="Z1911"/>
      <c r="AA1911"/>
      <c r="AB1911"/>
      <c r="AC1911"/>
      <c r="AD1911"/>
      <c r="AE1911"/>
    </row>
    <row r="1912" spans="2:31">
      <c r="B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X1912"/>
      <c r="Y1912"/>
      <c r="Z1912"/>
      <c r="AA1912"/>
      <c r="AB1912"/>
      <c r="AC1912"/>
      <c r="AD1912"/>
      <c r="AE1912"/>
    </row>
    <row r="1913" spans="2:31">
      <c r="B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X1913"/>
      <c r="Y1913"/>
      <c r="Z1913"/>
      <c r="AA1913"/>
      <c r="AB1913"/>
      <c r="AC1913"/>
      <c r="AD1913"/>
      <c r="AE1913"/>
    </row>
    <row r="1914" spans="2:31">
      <c r="B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X1914"/>
      <c r="Y1914"/>
      <c r="Z1914"/>
      <c r="AA1914"/>
      <c r="AB1914"/>
      <c r="AC1914"/>
      <c r="AD1914"/>
      <c r="AE1914"/>
    </row>
    <row r="1915" spans="2:31">
      <c r="B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X1915"/>
      <c r="Y1915"/>
      <c r="Z1915"/>
      <c r="AA1915"/>
      <c r="AB1915"/>
      <c r="AC1915"/>
      <c r="AD1915"/>
      <c r="AE1915"/>
    </row>
    <row r="1916" spans="2:31">
      <c r="B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X1916"/>
      <c r="Y1916"/>
      <c r="Z1916"/>
      <c r="AA1916"/>
      <c r="AB1916"/>
      <c r="AC1916"/>
      <c r="AD1916"/>
      <c r="AE1916"/>
    </row>
    <row r="1917" spans="2:31">
      <c r="B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X1917"/>
      <c r="Y1917"/>
      <c r="Z1917"/>
      <c r="AA1917"/>
      <c r="AB1917"/>
      <c r="AC1917"/>
      <c r="AD1917"/>
      <c r="AE1917"/>
    </row>
    <row r="1918" spans="2:31">
      <c r="B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X1918"/>
      <c r="Y1918"/>
      <c r="Z1918"/>
      <c r="AA1918"/>
      <c r="AB1918"/>
      <c r="AC1918"/>
      <c r="AD1918"/>
      <c r="AE1918"/>
    </row>
    <row r="1919" spans="2:31">
      <c r="B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X1919"/>
      <c r="Y1919"/>
      <c r="Z1919"/>
      <c r="AA1919"/>
      <c r="AB1919"/>
      <c r="AC1919"/>
      <c r="AD1919"/>
      <c r="AE1919"/>
    </row>
    <row r="1920" spans="2:31">
      <c r="B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X1920"/>
      <c r="Y1920"/>
      <c r="Z1920"/>
      <c r="AA1920"/>
      <c r="AB1920"/>
      <c r="AC1920"/>
      <c r="AD1920"/>
      <c r="AE1920"/>
    </row>
    <row r="1921" spans="2:31">
      <c r="B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X1921"/>
      <c r="Y1921"/>
      <c r="Z1921"/>
      <c r="AA1921"/>
      <c r="AB1921"/>
      <c r="AC1921"/>
      <c r="AD1921"/>
      <c r="AE1921"/>
    </row>
    <row r="1922" spans="2:31">
      <c r="B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X1922"/>
      <c r="Y1922"/>
      <c r="Z1922"/>
      <c r="AA1922"/>
      <c r="AB1922"/>
      <c r="AC1922"/>
      <c r="AD1922"/>
      <c r="AE1922"/>
    </row>
    <row r="1923" spans="2:31">
      <c r="B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X1923"/>
      <c r="Y1923"/>
      <c r="Z1923"/>
      <c r="AA1923"/>
      <c r="AB1923"/>
      <c r="AC1923"/>
      <c r="AD1923"/>
      <c r="AE1923"/>
    </row>
    <row r="1924" spans="2:31">
      <c r="B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X1924"/>
      <c r="Y1924"/>
      <c r="Z1924"/>
      <c r="AA1924"/>
      <c r="AB1924"/>
      <c r="AC1924"/>
      <c r="AD1924"/>
      <c r="AE1924"/>
    </row>
    <row r="1925" spans="2:31">
      <c r="B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X1925"/>
      <c r="Y1925"/>
      <c r="Z1925"/>
      <c r="AA1925"/>
      <c r="AB1925"/>
      <c r="AC1925"/>
      <c r="AD1925"/>
      <c r="AE1925"/>
    </row>
    <row r="1926" spans="2:31">
      <c r="B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X1926"/>
      <c r="Y1926"/>
      <c r="Z1926"/>
      <c r="AA1926"/>
      <c r="AB1926"/>
      <c r="AC1926"/>
      <c r="AD1926"/>
      <c r="AE1926"/>
    </row>
    <row r="1927" spans="2:31">
      <c r="B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X1927"/>
      <c r="Y1927"/>
      <c r="Z1927"/>
      <c r="AA1927"/>
      <c r="AB1927"/>
      <c r="AC1927"/>
      <c r="AD1927"/>
      <c r="AE1927"/>
    </row>
    <row r="1928" spans="2:31">
      <c r="B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X1928"/>
      <c r="Y1928"/>
      <c r="Z1928"/>
      <c r="AA1928"/>
      <c r="AB1928"/>
      <c r="AC1928"/>
      <c r="AD1928"/>
      <c r="AE1928"/>
    </row>
    <row r="1929" spans="2:31">
      <c r="B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X1929"/>
      <c r="Y1929"/>
      <c r="Z1929"/>
      <c r="AA1929"/>
      <c r="AB1929"/>
      <c r="AC1929"/>
      <c r="AD1929"/>
      <c r="AE1929"/>
    </row>
    <row r="1930" spans="2:31">
      <c r="B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X1930"/>
      <c r="Y1930"/>
      <c r="Z1930"/>
      <c r="AA1930"/>
      <c r="AB1930"/>
      <c r="AC1930"/>
      <c r="AD1930"/>
      <c r="AE1930"/>
    </row>
    <row r="1931" spans="2:31">
      <c r="B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X1931"/>
      <c r="Y1931"/>
      <c r="Z1931"/>
      <c r="AA1931"/>
      <c r="AB1931"/>
      <c r="AC1931"/>
      <c r="AD1931"/>
      <c r="AE1931"/>
    </row>
    <row r="1932" spans="2:31">
      <c r="B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X1932"/>
      <c r="Y1932"/>
      <c r="Z1932"/>
      <c r="AA1932"/>
      <c r="AB1932"/>
      <c r="AC1932"/>
      <c r="AD1932"/>
      <c r="AE1932"/>
    </row>
    <row r="1933" spans="2:31">
      <c r="B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X1933"/>
      <c r="Y1933"/>
      <c r="Z1933"/>
      <c r="AA1933"/>
      <c r="AB1933"/>
      <c r="AC1933"/>
      <c r="AD1933"/>
      <c r="AE1933"/>
    </row>
    <row r="1934" spans="2:31">
      <c r="B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X1934"/>
      <c r="Y1934"/>
      <c r="Z1934"/>
      <c r="AA1934"/>
      <c r="AB1934"/>
      <c r="AC1934"/>
      <c r="AD1934"/>
      <c r="AE1934"/>
    </row>
    <row r="1935" spans="2:31">
      <c r="B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X1935"/>
      <c r="Y1935"/>
      <c r="Z1935"/>
      <c r="AA1935"/>
      <c r="AB1935"/>
      <c r="AC1935"/>
      <c r="AD1935"/>
      <c r="AE1935"/>
    </row>
    <row r="1936" spans="2:31">
      <c r="B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X1936"/>
      <c r="Y1936"/>
      <c r="Z1936"/>
      <c r="AA1936"/>
      <c r="AB1936"/>
      <c r="AC1936"/>
      <c r="AD1936"/>
      <c r="AE1936"/>
    </row>
    <row r="1937" spans="2:31">
      <c r="B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X1937"/>
      <c r="Y1937"/>
      <c r="Z1937"/>
      <c r="AA1937"/>
      <c r="AB1937"/>
      <c r="AC1937"/>
      <c r="AD1937"/>
      <c r="AE1937"/>
    </row>
    <row r="1938" spans="2:31">
      <c r="B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X1938"/>
      <c r="Y1938"/>
      <c r="Z1938"/>
      <c r="AA1938"/>
      <c r="AB1938"/>
      <c r="AC1938"/>
      <c r="AD1938"/>
      <c r="AE1938"/>
    </row>
    <row r="1939" spans="2:31">
      <c r="B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X1939"/>
      <c r="Y1939"/>
      <c r="Z1939"/>
      <c r="AA1939"/>
      <c r="AB1939"/>
      <c r="AC1939"/>
      <c r="AD1939"/>
      <c r="AE1939"/>
    </row>
    <row r="1940" spans="2:31">
      <c r="B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X1940"/>
      <c r="Y1940"/>
      <c r="Z1940"/>
      <c r="AA1940"/>
      <c r="AB1940"/>
      <c r="AC1940"/>
      <c r="AD1940"/>
      <c r="AE1940"/>
    </row>
    <row r="1941" spans="2:31">
      <c r="B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X1941"/>
      <c r="Y1941"/>
      <c r="Z1941"/>
      <c r="AA1941"/>
      <c r="AB1941"/>
      <c r="AC1941"/>
      <c r="AD1941"/>
      <c r="AE1941"/>
    </row>
    <row r="1942" spans="2:31">
      <c r="B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X1942"/>
      <c r="Y1942"/>
      <c r="Z1942"/>
      <c r="AA1942"/>
      <c r="AB1942"/>
      <c r="AC1942"/>
      <c r="AD1942"/>
      <c r="AE1942"/>
    </row>
    <row r="1943" spans="2:31">
      <c r="B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X1943"/>
      <c r="Y1943"/>
      <c r="Z1943"/>
      <c r="AA1943"/>
      <c r="AB1943"/>
      <c r="AC1943"/>
      <c r="AD1943"/>
      <c r="AE1943"/>
    </row>
    <row r="1944" spans="2:31">
      <c r="B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X1944"/>
      <c r="Y1944"/>
      <c r="Z1944"/>
      <c r="AA1944"/>
      <c r="AB1944"/>
      <c r="AC1944"/>
      <c r="AD1944"/>
      <c r="AE1944"/>
    </row>
    <row r="1945" spans="2:31">
      <c r="B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X1945"/>
      <c r="Y1945"/>
      <c r="Z1945"/>
      <c r="AA1945"/>
      <c r="AB1945"/>
      <c r="AC1945"/>
      <c r="AD1945"/>
      <c r="AE1945"/>
    </row>
    <row r="1946" spans="2:31">
      <c r="B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X1946"/>
      <c r="Y1946"/>
      <c r="Z1946"/>
      <c r="AA1946"/>
      <c r="AB1946"/>
      <c r="AC1946"/>
      <c r="AD1946"/>
      <c r="AE1946"/>
    </row>
    <row r="1947" spans="2:31">
      <c r="B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X1947"/>
      <c r="Y1947"/>
      <c r="Z1947"/>
      <c r="AA1947"/>
      <c r="AB1947"/>
      <c r="AC1947"/>
      <c r="AD1947"/>
      <c r="AE1947"/>
    </row>
    <row r="1948" spans="2:31">
      <c r="B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X1948"/>
      <c r="Y1948"/>
      <c r="Z1948"/>
      <c r="AA1948"/>
      <c r="AB1948"/>
      <c r="AC1948"/>
      <c r="AD1948"/>
      <c r="AE1948"/>
    </row>
    <row r="1949" spans="2:31">
      <c r="B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X1949"/>
      <c r="Y1949"/>
      <c r="Z1949"/>
      <c r="AA1949"/>
      <c r="AB1949"/>
      <c r="AC1949"/>
      <c r="AD1949"/>
      <c r="AE1949"/>
    </row>
    <row r="1950" spans="2:31">
      <c r="B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X1950"/>
      <c r="Y1950"/>
      <c r="Z1950"/>
      <c r="AA1950"/>
      <c r="AB1950"/>
      <c r="AC1950"/>
      <c r="AD1950"/>
      <c r="AE1950"/>
    </row>
    <row r="1951" spans="2:31">
      <c r="B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X1951"/>
      <c r="Y1951"/>
      <c r="Z1951"/>
      <c r="AA1951"/>
      <c r="AB1951"/>
      <c r="AC1951"/>
      <c r="AD1951"/>
      <c r="AE1951"/>
    </row>
    <row r="1952" spans="2:31">
      <c r="B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X1952"/>
      <c r="Y1952"/>
      <c r="Z1952"/>
      <c r="AA1952"/>
      <c r="AB1952"/>
      <c r="AC1952"/>
      <c r="AD1952"/>
      <c r="AE1952"/>
    </row>
    <row r="1953" spans="2:31">
      <c r="B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X1953"/>
      <c r="Y1953"/>
      <c r="Z1953"/>
      <c r="AA1953"/>
      <c r="AB1953"/>
      <c r="AC1953"/>
      <c r="AD1953"/>
      <c r="AE1953"/>
    </row>
    <row r="1954" spans="2:31">
      <c r="B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X1954"/>
      <c r="Y1954"/>
      <c r="Z1954"/>
      <c r="AA1954"/>
      <c r="AB1954"/>
      <c r="AC1954"/>
      <c r="AD1954"/>
      <c r="AE1954"/>
    </row>
    <row r="1955" spans="2:31">
      <c r="B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X1955"/>
      <c r="Y1955"/>
      <c r="Z1955"/>
      <c r="AA1955"/>
      <c r="AB1955"/>
      <c r="AC1955"/>
      <c r="AD1955"/>
      <c r="AE1955"/>
    </row>
    <row r="1956" spans="2:31">
      <c r="B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X1956"/>
      <c r="Y1956"/>
      <c r="Z1956"/>
      <c r="AA1956"/>
      <c r="AB1956"/>
      <c r="AC1956"/>
      <c r="AD1956"/>
      <c r="AE1956"/>
    </row>
    <row r="1957" spans="2:31">
      <c r="B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X1957"/>
      <c r="Y1957"/>
      <c r="Z1957"/>
      <c r="AA1957"/>
      <c r="AB1957"/>
      <c r="AC1957"/>
      <c r="AD1957"/>
      <c r="AE1957"/>
    </row>
    <row r="1958" spans="2:31">
      <c r="B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X1958"/>
      <c r="Y1958"/>
      <c r="Z1958"/>
      <c r="AA1958"/>
      <c r="AB1958"/>
      <c r="AC1958"/>
      <c r="AD1958"/>
      <c r="AE1958"/>
    </row>
    <row r="1959" spans="2:31">
      <c r="B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X1959"/>
      <c r="Y1959"/>
      <c r="Z1959"/>
      <c r="AA1959"/>
      <c r="AB1959"/>
      <c r="AC1959"/>
      <c r="AD1959"/>
      <c r="AE1959"/>
    </row>
    <row r="1960" spans="2:31">
      <c r="B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X1960"/>
      <c r="Y1960"/>
      <c r="Z1960"/>
      <c r="AA1960"/>
      <c r="AB1960"/>
      <c r="AC1960"/>
      <c r="AD1960"/>
      <c r="AE1960"/>
    </row>
    <row r="1961" spans="2:31">
      <c r="B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X1961"/>
      <c r="Y1961"/>
      <c r="Z1961"/>
      <c r="AA1961"/>
      <c r="AB1961"/>
      <c r="AC1961"/>
      <c r="AD1961"/>
      <c r="AE1961"/>
    </row>
    <row r="1962" spans="2:31">
      <c r="B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X1962"/>
      <c r="Y1962"/>
      <c r="Z1962"/>
      <c r="AA1962"/>
      <c r="AB1962"/>
      <c r="AC1962"/>
      <c r="AD1962"/>
      <c r="AE1962"/>
    </row>
    <row r="1963" spans="2:31">
      <c r="B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X1963"/>
      <c r="Y1963"/>
      <c r="Z1963"/>
      <c r="AA1963"/>
      <c r="AB1963"/>
      <c r="AC1963"/>
      <c r="AD1963"/>
      <c r="AE1963"/>
    </row>
    <row r="1964" spans="2:31">
      <c r="B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X1964"/>
      <c r="Y1964"/>
      <c r="Z1964"/>
      <c r="AA1964"/>
      <c r="AB1964"/>
      <c r="AC1964"/>
      <c r="AD1964"/>
      <c r="AE1964"/>
    </row>
    <row r="1965" spans="2:31">
      <c r="B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X1965"/>
      <c r="Y1965"/>
      <c r="Z1965"/>
      <c r="AA1965"/>
      <c r="AB1965"/>
      <c r="AC1965"/>
      <c r="AD1965"/>
      <c r="AE1965"/>
    </row>
    <row r="1966" spans="2:31">
      <c r="B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X1966"/>
      <c r="Y1966"/>
      <c r="Z1966"/>
      <c r="AA1966"/>
      <c r="AB1966"/>
      <c r="AC1966"/>
      <c r="AD1966"/>
      <c r="AE1966"/>
    </row>
    <row r="1967" spans="2:31">
      <c r="B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X1967"/>
      <c r="Y1967"/>
      <c r="Z1967"/>
      <c r="AA1967"/>
      <c r="AB1967"/>
      <c r="AC1967"/>
      <c r="AD1967"/>
      <c r="AE1967"/>
    </row>
    <row r="1968" spans="2:31">
      <c r="B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X1968"/>
      <c r="Y1968"/>
      <c r="Z1968"/>
      <c r="AA1968"/>
      <c r="AB1968"/>
      <c r="AC1968"/>
      <c r="AD1968"/>
      <c r="AE1968"/>
    </row>
    <row r="1969" spans="2:31">
      <c r="B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X1969"/>
      <c r="Y1969"/>
      <c r="Z1969"/>
      <c r="AA1969"/>
      <c r="AB1969"/>
      <c r="AC1969"/>
      <c r="AD1969"/>
      <c r="AE1969"/>
    </row>
    <row r="1970" spans="2:31">
      <c r="B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X1970"/>
      <c r="Y1970"/>
      <c r="Z1970"/>
      <c r="AA1970"/>
      <c r="AB1970"/>
      <c r="AC1970"/>
      <c r="AD1970"/>
      <c r="AE1970"/>
    </row>
    <row r="1971" spans="2:31">
      <c r="B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X1971"/>
      <c r="Y1971"/>
      <c r="Z1971"/>
      <c r="AA1971"/>
      <c r="AB1971"/>
      <c r="AC1971"/>
      <c r="AD1971"/>
      <c r="AE1971"/>
    </row>
    <row r="1972" spans="2:31">
      <c r="B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X1972"/>
      <c r="Y1972"/>
      <c r="Z1972"/>
      <c r="AA1972"/>
      <c r="AB1972"/>
      <c r="AC1972"/>
      <c r="AD1972"/>
      <c r="AE1972"/>
    </row>
    <row r="1973" spans="2:31">
      <c r="B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X1973"/>
      <c r="Y1973"/>
      <c r="Z1973"/>
      <c r="AA1973"/>
      <c r="AB1973"/>
      <c r="AC1973"/>
      <c r="AD1973"/>
      <c r="AE1973"/>
    </row>
    <row r="1974" spans="2:31">
      <c r="B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X1974"/>
      <c r="Y1974"/>
      <c r="Z1974"/>
      <c r="AA1974"/>
      <c r="AB1974"/>
      <c r="AC1974"/>
      <c r="AD1974"/>
      <c r="AE1974"/>
    </row>
    <row r="1975" spans="2:31">
      <c r="B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X1975"/>
      <c r="Y1975"/>
      <c r="Z1975"/>
      <c r="AA1975"/>
      <c r="AB1975"/>
      <c r="AC1975"/>
      <c r="AD1975"/>
      <c r="AE1975"/>
    </row>
    <row r="1976" spans="2:31">
      <c r="B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X1976"/>
      <c r="Y1976"/>
      <c r="Z1976"/>
      <c r="AA1976"/>
      <c r="AB1976"/>
      <c r="AC1976"/>
      <c r="AD1976"/>
      <c r="AE1976"/>
    </row>
    <row r="1977" spans="2:31">
      <c r="B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X1977"/>
      <c r="Y1977"/>
      <c r="Z1977"/>
      <c r="AA1977"/>
      <c r="AB1977"/>
      <c r="AC1977"/>
      <c r="AD1977"/>
      <c r="AE1977"/>
    </row>
    <row r="1978" spans="2:31">
      <c r="B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X1978"/>
      <c r="Y1978"/>
      <c r="Z1978"/>
      <c r="AA1978"/>
      <c r="AB1978"/>
      <c r="AC1978"/>
      <c r="AD1978"/>
      <c r="AE1978"/>
    </row>
    <row r="1979" spans="2:31">
      <c r="B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X1979"/>
      <c r="Y1979"/>
      <c r="Z1979"/>
      <c r="AA1979"/>
      <c r="AB1979"/>
      <c r="AC1979"/>
      <c r="AD1979"/>
      <c r="AE1979"/>
    </row>
    <row r="1980" spans="2:31">
      <c r="B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X1980"/>
      <c r="Y1980"/>
      <c r="Z1980"/>
      <c r="AA1980"/>
      <c r="AB1980"/>
      <c r="AC1980"/>
      <c r="AD1980"/>
      <c r="AE1980"/>
    </row>
    <row r="1981" spans="2:31">
      <c r="B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X1981"/>
      <c r="Y1981"/>
      <c r="Z1981"/>
      <c r="AA1981"/>
      <c r="AB1981"/>
      <c r="AC1981"/>
      <c r="AD1981"/>
      <c r="AE1981"/>
    </row>
    <row r="1982" spans="2:31">
      <c r="B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X1982"/>
      <c r="Y1982"/>
      <c r="Z1982"/>
      <c r="AA1982"/>
      <c r="AB1982"/>
      <c r="AC1982"/>
      <c r="AD1982"/>
      <c r="AE1982"/>
    </row>
    <row r="1983" spans="2:31">
      <c r="B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X1983"/>
      <c r="Y1983"/>
      <c r="Z1983"/>
      <c r="AA1983"/>
      <c r="AB1983"/>
      <c r="AC1983"/>
      <c r="AD1983"/>
      <c r="AE1983"/>
    </row>
    <row r="1984" spans="2:31">
      <c r="B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X1984"/>
      <c r="Y1984"/>
      <c r="Z1984"/>
      <c r="AA1984"/>
      <c r="AB1984"/>
      <c r="AC1984"/>
      <c r="AD1984"/>
      <c r="AE1984"/>
    </row>
    <row r="1985" spans="2:31">
      <c r="B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X1985"/>
      <c r="Y1985"/>
      <c r="Z1985"/>
      <c r="AA1985"/>
      <c r="AB1985"/>
      <c r="AC1985"/>
      <c r="AD1985"/>
      <c r="AE1985"/>
    </row>
    <row r="1986" spans="2:31">
      <c r="B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X1986"/>
      <c r="Y1986"/>
      <c r="Z1986"/>
      <c r="AA1986"/>
      <c r="AB1986"/>
      <c r="AC1986"/>
      <c r="AD1986"/>
      <c r="AE1986"/>
    </row>
    <row r="1987" spans="2:31">
      <c r="B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X1987"/>
      <c r="Y1987"/>
      <c r="Z1987"/>
      <c r="AA1987"/>
      <c r="AB1987"/>
      <c r="AC1987"/>
      <c r="AD1987"/>
      <c r="AE1987"/>
    </row>
    <row r="1988" spans="2:31">
      <c r="B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X1988"/>
      <c r="Y1988"/>
      <c r="Z1988"/>
      <c r="AA1988"/>
      <c r="AB1988"/>
      <c r="AC1988"/>
      <c r="AD1988"/>
      <c r="AE1988"/>
    </row>
    <row r="1989" spans="2:31">
      <c r="B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X1989"/>
      <c r="Y1989"/>
      <c r="Z1989"/>
      <c r="AA1989"/>
      <c r="AB1989"/>
      <c r="AC1989"/>
      <c r="AD1989"/>
      <c r="AE1989"/>
    </row>
    <row r="1990" spans="2:31">
      <c r="B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X1990"/>
      <c r="Y1990"/>
      <c r="Z1990"/>
      <c r="AA1990"/>
      <c r="AB1990"/>
      <c r="AC1990"/>
      <c r="AD1990"/>
      <c r="AE1990"/>
    </row>
    <row r="1991" spans="2:31">
      <c r="B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X1991"/>
      <c r="Y1991"/>
      <c r="Z1991"/>
      <c r="AA1991"/>
      <c r="AB1991"/>
      <c r="AC1991"/>
      <c r="AD1991"/>
      <c r="AE1991"/>
    </row>
    <row r="1992" spans="2:31">
      <c r="B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X1992"/>
      <c r="Y1992"/>
      <c r="Z1992"/>
      <c r="AA1992"/>
      <c r="AB1992"/>
      <c r="AC1992"/>
      <c r="AD1992"/>
      <c r="AE1992"/>
    </row>
    <row r="1993" spans="2:31">
      <c r="B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X1993"/>
      <c r="Y1993"/>
      <c r="Z1993"/>
      <c r="AA1993"/>
      <c r="AB1993"/>
      <c r="AC1993"/>
      <c r="AD1993"/>
      <c r="AE1993"/>
    </row>
    <row r="1994" spans="2:31">
      <c r="B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X1994"/>
      <c r="Y1994"/>
      <c r="Z1994"/>
      <c r="AA1994"/>
      <c r="AB1994"/>
      <c r="AC1994"/>
      <c r="AD1994"/>
      <c r="AE1994"/>
    </row>
    <row r="1995" spans="2:31">
      <c r="B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X1995"/>
      <c r="Y1995"/>
      <c r="Z1995"/>
      <c r="AA1995"/>
      <c r="AB1995"/>
      <c r="AC1995"/>
      <c r="AD1995"/>
      <c r="AE1995"/>
    </row>
    <row r="1996" spans="2:31">
      <c r="B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X1996"/>
      <c r="Y1996"/>
      <c r="Z1996"/>
      <c r="AA1996"/>
      <c r="AB1996"/>
      <c r="AC1996"/>
      <c r="AD1996"/>
      <c r="AE1996"/>
    </row>
    <row r="1997" spans="2:31">
      <c r="B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X1997"/>
      <c r="Y1997"/>
      <c r="Z1997"/>
      <c r="AA1997"/>
      <c r="AB1997"/>
      <c r="AC1997"/>
      <c r="AD1997"/>
      <c r="AE1997"/>
    </row>
    <row r="1998" spans="2:31">
      <c r="B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X1998"/>
      <c r="Y1998"/>
      <c r="Z1998"/>
      <c r="AA1998"/>
      <c r="AB1998"/>
      <c r="AC1998"/>
      <c r="AD1998"/>
      <c r="AE1998"/>
    </row>
  </sheetData>
  <mergeCells count="15">
    <mergeCell ref="G3:G4"/>
    <mergeCell ref="H3:H4"/>
    <mergeCell ref="B3:B4"/>
    <mergeCell ref="C3:C4"/>
    <mergeCell ref="D3:D4"/>
    <mergeCell ref="E3:E4"/>
    <mergeCell ref="F3:F4"/>
    <mergeCell ref="K3:K4"/>
    <mergeCell ref="J3:J4"/>
    <mergeCell ref="O3:V3"/>
    <mergeCell ref="X3:AE3"/>
    <mergeCell ref="I3:I4"/>
    <mergeCell ref="L3:L4"/>
    <mergeCell ref="M3:M4"/>
    <mergeCell ref="N3:N4"/>
  </mergeCells>
  <phoneticPr fontId="1" type="noConversion"/>
  <conditionalFormatting sqref="O5:V46">
    <cfRule type="expression" dxfId="17" priority="4">
      <formula>AND($N5&gt;0, VALUE($N5)=VALUE(O$4))</formula>
    </cfRule>
    <cfRule type="expression" dxfId="16" priority="5">
      <formula>AND($N5&gt;0, VALUE(O$4)&lt;VALUE($N5))</formula>
    </cfRule>
    <cfRule type="expression" dxfId="15" priority="6">
      <formula>AND($N5&gt;0, VALUE($N5)&lt;VALUE(O$4))</formula>
    </cfRule>
  </conditionalFormatting>
  <conditionalFormatting sqref="X5:AE46">
    <cfRule type="expression" dxfId="14" priority="1">
      <formula>AND($N5&gt;0, VALUE($N5)=VALUE(X$4))</formula>
    </cfRule>
    <cfRule type="expression" dxfId="13" priority="2">
      <formula>AND($N5&gt;0, VALUE(X$4)&lt;VALUE($N5))</formula>
    </cfRule>
    <cfRule type="expression" dxfId="12" priority="3">
      <formula>AND($N5&gt;0, VALUE($N5)&lt;VALUE(X$4))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3589-7AA8-40EF-9B19-0400C9A4C3C6}">
  <dimension ref="B1:AC1957"/>
  <sheetViews>
    <sheetView showGridLines="0" tabSelected="1" zoomScale="70" zoomScaleNormal="70" workbookViewId="0">
      <selection activeCell="X5" sqref="X5"/>
    </sheetView>
  </sheetViews>
  <sheetFormatPr defaultRowHeight="114" outlineLevelCol="1"/>
  <cols>
    <col min="1" max="1" width="3.625" style="1" customWidth="1"/>
    <col min="2" max="2" width="15.875" style="1" customWidth="1"/>
    <col min="3" max="4" width="17" style="64" customWidth="1"/>
    <col min="5" max="12" width="20" style="1" customWidth="1" outlineLevel="1"/>
    <col min="13" max="22" width="10.625" style="1" customWidth="1" outlineLevel="1"/>
    <col min="23" max="23" width="3.5" style="1" customWidth="1" outlineLevel="1"/>
    <col min="24" max="29" width="18.75" style="1" customWidth="1"/>
    <col min="30" max="30" width="3.625" style="1" customWidth="1"/>
    <col min="31" max="16384" width="9" style="1"/>
  </cols>
  <sheetData>
    <row r="1" spans="2:29" s="71" customFormat="1" ht="30">
      <c r="B1" s="71" t="s">
        <v>283</v>
      </c>
      <c r="C1" s="72" t="s">
        <v>324</v>
      </c>
      <c r="D1" s="72"/>
      <c r="O1" s="71" t="s">
        <v>1022</v>
      </c>
      <c r="P1" s="71" t="s">
        <v>1025</v>
      </c>
    </row>
    <row r="2" spans="2:29" ht="21" customHeight="1">
      <c r="C2" s="63"/>
      <c r="D2" s="63"/>
    </row>
    <row r="3" spans="2:29" ht="39">
      <c r="B3" s="210" t="s">
        <v>4</v>
      </c>
      <c r="C3" s="210" t="s">
        <v>285</v>
      </c>
      <c r="D3" s="209" t="s">
        <v>319</v>
      </c>
      <c r="E3" s="210" t="s">
        <v>8</v>
      </c>
      <c r="F3" s="210" t="s">
        <v>484</v>
      </c>
      <c r="G3" s="210" t="s">
        <v>1005</v>
      </c>
      <c r="H3" s="210" t="s">
        <v>1028</v>
      </c>
      <c r="I3" s="210" t="s">
        <v>1029</v>
      </c>
      <c r="J3" s="210" t="s">
        <v>283</v>
      </c>
      <c r="K3" s="210" t="s">
        <v>1021</v>
      </c>
      <c r="L3" s="209" t="s">
        <v>1024</v>
      </c>
      <c r="M3" s="210" t="s">
        <v>1014</v>
      </c>
      <c r="N3" s="209" t="s">
        <v>1015</v>
      </c>
      <c r="O3" s="210" t="s">
        <v>34</v>
      </c>
      <c r="P3" s="210"/>
      <c r="Q3" s="210"/>
      <c r="R3" s="210"/>
      <c r="S3" s="210"/>
      <c r="T3" s="210"/>
      <c r="U3" s="210"/>
      <c r="V3" s="210"/>
      <c r="X3" s="210" t="s">
        <v>34</v>
      </c>
      <c r="Y3" s="210"/>
      <c r="Z3" s="210"/>
      <c r="AA3" s="210"/>
      <c r="AB3" s="210"/>
      <c r="AC3" s="210"/>
    </row>
    <row r="4" spans="2:29" s="2" customFormat="1" ht="30"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09"/>
      <c r="O4" s="65">
        <v>1</v>
      </c>
      <c r="P4" s="65">
        <v>2</v>
      </c>
      <c r="Q4" s="65">
        <v>3</v>
      </c>
      <c r="R4" s="65">
        <v>4</v>
      </c>
      <c r="S4" s="65">
        <v>5</v>
      </c>
      <c r="T4" s="65">
        <v>6</v>
      </c>
      <c r="U4" s="65">
        <v>7</v>
      </c>
      <c r="V4" s="65">
        <v>8</v>
      </c>
      <c r="X4" s="65">
        <v>1</v>
      </c>
      <c r="Y4" s="65">
        <v>2</v>
      </c>
      <c r="Z4" s="65">
        <v>3</v>
      </c>
      <c r="AA4" s="65">
        <v>4</v>
      </c>
      <c r="AB4" s="65">
        <v>5</v>
      </c>
      <c r="AC4" s="65">
        <v>6</v>
      </c>
    </row>
    <row r="5" spans="2:29" ht="77.25">
      <c r="B5" s="206" t="s">
        <v>47</v>
      </c>
      <c r="C5" s="207" t="s">
        <v>296</v>
      </c>
      <c r="D5" s="208" t="str">
        <f t="shared" ref="D5" si="0" xml:space="preserve"> IF(LEFT($K5)="Ø",SUBSTITUTE($K5, "Ø", ""), $K5)</f>
        <v>ㄅㄧㆻ˙</v>
      </c>
      <c r="E5" s="200" t="str">
        <f t="shared" ref="E5" si="1" xml:space="preserve"> IF($C5="", "",  IF(OR($G5=4,$G5=8), _xlfn.CONCAT(LEFT($C5),"（促）"), _xlfn.CONCAT(LEFT($C5),"（舒）")))</f>
        <v>經（促）</v>
      </c>
      <c r="F5" s="200" t="str">
        <f xml:space="preserve"> IF($C5="", "", _xlfn.XLOOKUP($E5, 十五音韻母表[十五音],十五音韻母表[方音符號]) )</f>
        <v>ㄧㆻ</v>
      </c>
      <c r="G5" s="200">
        <f xml:space="preserve"> IF($C5="", "", _xlfn.XLOOKUP(MID(C5,2,1), 音調表[八音調號], 音調表[台羅調號]) )</f>
        <v>8</v>
      </c>
      <c r="H5" s="200" t="str">
        <f xml:space="preserve"> IF($C5="", "", _xlfn.XLOOKUP($G5, 音調表[台羅調號], 音調表[方音符號聲調符號]) )</f>
        <v>˙</v>
      </c>
      <c r="I5" s="200" t="str">
        <f xml:space="preserve"> IF($C5="", "", _xlfn.XLOOKUP(MID($C5,2,1), 音調表[八音調號], 音調表[方音符號聲調按鍵]) )</f>
        <v>]</v>
      </c>
      <c r="J5" s="200" t="str">
        <f xml:space="preserve"> IFERROR( _xlfn.XLOOKUP(RIGHT($C5), 十五音聲母表[十八音],十五音聲母表[方音符號]), "" )</f>
        <v>ㄅ</v>
      </c>
      <c r="K5" s="200" t="str">
        <f t="shared" ref="K5" si="2" xml:space="preserve"> IF($C5="","", _xlfn.CONCAT($J5, $F5, IF(OR($H5="一", $H5="四"), "", $H5)))</f>
        <v>ㄅㄧㆻ˙</v>
      </c>
      <c r="L5" s="69" t="str">
        <f t="shared" ref="L5" si="3" xml:space="preserve"> IF($C5="","",IF($J5=零聲母,_xlfn.CONCAT(F5,I5,"="),_xlfn.CONCAT(F5,I5,J5)))</f>
        <v>ㄧㆻ]ㄅ</v>
      </c>
      <c r="M5" s="70">
        <f t="shared" ref="M5" si="4" xml:space="preserve"> IF($C5="", "", LEN($K5))</f>
        <v>4</v>
      </c>
      <c r="N5" s="70">
        <f t="shared" ref="N5" si="5" xml:space="preserve"> IF($C5="", "", LEN($F5)+1)</f>
        <v>3</v>
      </c>
      <c r="O5" s="199" t="str">
        <f t="shared" ref="O5:V5" si="6" xml:space="preserve"> IF($N5="","", IF(MID($L5,O$4,1)="Ø", 零聲母, MID($L5,O$4,1)))</f>
        <v>ㄧ</v>
      </c>
      <c r="P5" s="199" t="str">
        <f t="shared" si="6"/>
        <v>ㆻ</v>
      </c>
      <c r="Q5" s="199" t="str">
        <f t="shared" si="6"/>
        <v>]</v>
      </c>
      <c r="R5" s="199" t="str">
        <f t="shared" si="6"/>
        <v>ㄅ</v>
      </c>
      <c r="S5" s="199" t="str">
        <f t="shared" si="6"/>
        <v/>
      </c>
      <c r="T5" s="199" t="str">
        <f t="shared" si="6"/>
        <v/>
      </c>
      <c r="U5" s="199" t="str">
        <f t="shared" si="6"/>
        <v/>
      </c>
      <c r="V5" s="199" t="str">
        <f t="shared" si="6"/>
        <v/>
      </c>
      <c r="X5" s="202" t="str" cm="1">
        <f t="array" ref="X5" xml:space="preserve"> IF(O5="","", INDEX(按鍵位置表[方音符號標籤], MATCH(TRUE, EXACT(O5, 按鍵位置表[方音按鍵]), 0)))</f>
        <v>u [ㄧ]</v>
      </c>
      <c r="Y5" s="202" t="str" cm="1">
        <f t="array" ref="Y5" xml:space="preserve"> IF(P5="","", INDEX(按鍵位置表[方音符號標籤], MATCH(TRUE, EXACT(P5, 按鍵位置表[方音按鍵]), 0)))</f>
        <v>g [ㆻ]</v>
      </c>
      <c r="Z5" s="202" t="str" cm="1">
        <f t="array" ref="Z5" xml:space="preserve"> IF(Q5="","", INDEX(按鍵位置表[方音符號標籤], MATCH(TRUE, EXACT(Q5, 按鍵位置表[方音按鍵]), 0)))</f>
        <v>] [˙]</v>
      </c>
      <c r="AA5" s="202" t="str" cm="1">
        <f t="array" ref="AA5" xml:space="preserve"> IF(R5="","", INDEX(按鍵位置表[方音符號標籤], MATCH(TRUE, EXACT(R5, 按鍵位置表[方音按鍵]), 0)))</f>
        <v>1 [ㄅ]</v>
      </c>
      <c r="AB5" s="202" t="str" cm="1">
        <f t="array" ref="AB5" xml:space="preserve"> IF(S5="","", INDEX(按鍵位置表[方音符號標籤], MATCH(TRUE, EXACT(S5, 按鍵位置表[方音按鍵]), 0)))</f>
        <v/>
      </c>
      <c r="AC5" s="202" t="str" cm="1">
        <f t="array" ref="AC5" xml:space="preserve"> IF(V5="","", INDEX(按鍵位置表[方音符號標籤], MATCH(TRUE, EXACT(V5, 按鍵位置表[方音按鍵]), 0)))</f>
        <v/>
      </c>
    </row>
    <row r="6" spans="2:29" ht="21" customHeight="1">
      <c r="B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X6"/>
      <c r="Y6"/>
      <c r="Z6"/>
      <c r="AA6"/>
      <c r="AB6"/>
      <c r="AC6"/>
    </row>
    <row r="7" spans="2:29">
      <c r="B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X7"/>
      <c r="Y7"/>
      <c r="Z7"/>
      <c r="AA7"/>
      <c r="AB7"/>
      <c r="AC7"/>
    </row>
    <row r="8" spans="2:29">
      <c r="B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X8"/>
      <c r="Y8"/>
      <c r="Z8"/>
      <c r="AA8"/>
      <c r="AB8"/>
      <c r="AC8"/>
    </row>
    <row r="9" spans="2:29">
      <c r="B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X9"/>
      <c r="Y9"/>
      <c r="Z9"/>
      <c r="AA9"/>
      <c r="AB9"/>
      <c r="AC9"/>
    </row>
    <row r="10" spans="2:29">
      <c r="B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X10"/>
      <c r="Y10"/>
      <c r="Z10"/>
      <c r="AA10"/>
      <c r="AB10"/>
      <c r="AC10"/>
    </row>
    <row r="11" spans="2:29">
      <c r="B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X11"/>
      <c r="Y11"/>
      <c r="Z11"/>
      <c r="AA11"/>
      <c r="AB11"/>
      <c r="AC11"/>
    </row>
    <row r="12" spans="2:29">
      <c r="B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X12"/>
      <c r="Y12"/>
      <c r="Z12"/>
      <c r="AA12"/>
      <c r="AB12"/>
      <c r="AC12"/>
    </row>
    <row r="13" spans="2:29">
      <c r="B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X13"/>
      <c r="Y13"/>
      <c r="Z13"/>
      <c r="AA13"/>
      <c r="AB13"/>
      <c r="AC13"/>
    </row>
    <row r="14" spans="2:29">
      <c r="B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X14"/>
      <c r="Y14"/>
      <c r="Z14"/>
      <c r="AA14"/>
      <c r="AB14"/>
      <c r="AC14"/>
    </row>
    <row r="15" spans="2:29">
      <c r="B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X15"/>
      <c r="Y15"/>
      <c r="Z15"/>
      <c r="AA15"/>
      <c r="AB15"/>
      <c r="AC15"/>
    </row>
    <row r="16" spans="2:29">
      <c r="B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X16"/>
      <c r="Y16"/>
      <c r="Z16"/>
      <c r="AA16"/>
      <c r="AB16"/>
      <c r="AC16"/>
    </row>
    <row r="17" spans="2:29">
      <c r="B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X17"/>
      <c r="Y17"/>
      <c r="Z17"/>
      <c r="AA17"/>
      <c r="AB17"/>
      <c r="AC17"/>
    </row>
    <row r="18" spans="2:29">
      <c r="B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X18"/>
      <c r="Y18"/>
      <c r="Z18"/>
      <c r="AA18"/>
      <c r="AB18"/>
      <c r="AC18"/>
    </row>
    <row r="19" spans="2:29">
      <c r="B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X19"/>
      <c r="Y19"/>
      <c r="Z19"/>
      <c r="AA19"/>
      <c r="AB19"/>
      <c r="AC19"/>
    </row>
    <row r="20" spans="2:29">
      <c r="B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X20"/>
      <c r="Y20"/>
      <c r="Z20"/>
      <c r="AA20"/>
      <c r="AB20"/>
      <c r="AC20"/>
    </row>
    <row r="21" spans="2:29">
      <c r="B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X21"/>
      <c r="Y21"/>
      <c r="Z21"/>
      <c r="AA21"/>
      <c r="AB21"/>
      <c r="AC21"/>
    </row>
    <row r="22" spans="2:29">
      <c r="B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X22"/>
      <c r="Y22"/>
      <c r="Z22"/>
      <c r="AA22"/>
      <c r="AB22"/>
      <c r="AC22"/>
    </row>
    <row r="23" spans="2:29">
      <c r="B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X23"/>
      <c r="Y23"/>
      <c r="Z23"/>
      <c r="AA23"/>
      <c r="AB23"/>
      <c r="AC23"/>
    </row>
    <row r="24" spans="2:29">
      <c r="B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X24"/>
      <c r="Y24"/>
      <c r="Z24"/>
      <c r="AA24"/>
      <c r="AB24"/>
      <c r="AC24"/>
    </row>
    <row r="25" spans="2:29">
      <c r="B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X25"/>
      <c r="Y25"/>
      <c r="Z25"/>
      <c r="AA25"/>
      <c r="AB25"/>
      <c r="AC25"/>
    </row>
    <row r="26" spans="2:29">
      <c r="B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X26"/>
      <c r="Y26"/>
      <c r="Z26"/>
      <c r="AA26"/>
      <c r="AB26"/>
      <c r="AC26"/>
    </row>
    <row r="27" spans="2:29">
      <c r="B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X27"/>
      <c r="Y27"/>
      <c r="Z27"/>
      <c r="AA27"/>
      <c r="AB27"/>
      <c r="AC27"/>
    </row>
    <row r="28" spans="2:29">
      <c r="B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X28"/>
      <c r="Y28"/>
      <c r="Z28"/>
      <c r="AA28"/>
      <c r="AB28"/>
      <c r="AC28"/>
    </row>
    <row r="29" spans="2:29">
      <c r="B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X29"/>
      <c r="Y29"/>
      <c r="Z29"/>
      <c r="AA29"/>
      <c r="AB29"/>
      <c r="AC29"/>
    </row>
    <row r="30" spans="2:29">
      <c r="B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X30"/>
      <c r="Y30"/>
      <c r="Z30"/>
      <c r="AA30"/>
      <c r="AB30"/>
      <c r="AC30"/>
    </row>
    <row r="31" spans="2:29">
      <c r="B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X31"/>
      <c r="Y31"/>
      <c r="Z31"/>
      <c r="AA31"/>
      <c r="AB31"/>
      <c r="AC31"/>
    </row>
    <row r="32" spans="2:29">
      <c r="B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X32"/>
      <c r="Y32"/>
      <c r="Z32"/>
      <c r="AA32"/>
      <c r="AB32"/>
      <c r="AC32"/>
    </row>
    <row r="33" spans="2:29">
      <c r="B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X33"/>
      <c r="Y33"/>
      <c r="Z33"/>
      <c r="AA33"/>
      <c r="AB33"/>
      <c r="AC33"/>
    </row>
    <row r="34" spans="2:29">
      <c r="B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X34"/>
      <c r="Y34"/>
      <c r="Z34"/>
      <c r="AA34"/>
      <c r="AB34"/>
      <c r="AC34"/>
    </row>
    <row r="35" spans="2:29">
      <c r="B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X35"/>
      <c r="Y35"/>
      <c r="Z35"/>
      <c r="AA35"/>
      <c r="AB35"/>
      <c r="AC35"/>
    </row>
    <row r="36" spans="2:29">
      <c r="B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X36"/>
      <c r="Y36"/>
      <c r="Z36"/>
      <c r="AA36"/>
      <c r="AB36"/>
      <c r="AC36"/>
    </row>
    <row r="37" spans="2:29">
      <c r="B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X37"/>
      <c r="Y37"/>
      <c r="Z37"/>
      <c r="AA37"/>
      <c r="AB37"/>
      <c r="AC37"/>
    </row>
    <row r="38" spans="2:29">
      <c r="B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X38"/>
      <c r="Y38"/>
      <c r="Z38"/>
      <c r="AA38"/>
      <c r="AB38"/>
      <c r="AC38"/>
    </row>
    <row r="39" spans="2:29">
      <c r="B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X39"/>
      <c r="Y39"/>
      <c r="Z39"/>
      <c r="AA39"/>
      <c r="AB39"/>
      <c r="AC39"/>
    </row>
    <row r="40" spans="2:29">
      <c r="B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X40"/>
      <c r="Y40"/>
      <c r="Z40"/>
      <c r="AA40"/>
      <c r="AB40"/>
      <c r="AC40"/>
    </row>
    <row r="41" spans="2:29">
      <c r="B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X41"/>
      <c r="Y41"/>
      <c r="Z41"/>
      <c r="AA41"/>
      <c r="AB41"/>
      <c r="AC41"/>
    </row>
    <row r="42" spans="2:29">
      <c r="B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X42"/>
      <c r="Y42"/>
      <c r="Z42"/>
      <c r="AA42"/>
      <c r="AB42"/>
      <c r="AC42"/>
    </row>
    <row r="43" spans="2:29">
      <c r="B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X43"/>
      <c r="Y43"/>
      <c r="Z43"/>
      <c r="AA43"/>
      <c r="AB43"/>
      <c r="AC43"/>
    </row>
    <row r="44" spans="2:29">
      <c r="B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X44"/>
      <c r="Y44"/>
      <c r="Z44"/>
      <c r="AA44"/>
      <c r="AB44"/>
      <c r="AC44"/>
    </row>
    <row r="45" spans="2:29">
      <c r="B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X45"/>
      <c r="Y45"/>
      <c r="Z45"/>
      <c r="AA45"/>
      <c r="AB45"/>
      <c r="AC45"/>
    </row>
    <row r="46" spans="2:29">
      <c r="B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X46"/>
      <c r="Y46"/>
      <c r="Z46"/>
      <c r="AA46"/>
      <c r="AB46"/>
      <c r="AC46"/>
    </row>
    <row r="47" spans="2:29">
      <c r="B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X47"/>
      <c r="Y47"/>
      <c r="Z47"/>
      <c r="AA47"/>
      <c r="AB47"/>
      <c r="AC47"/>
    </row>
    <row r="48" spans="2:29">
      <c r="B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X48"/>
      <c r="Y48"/>
      <c r="Z48"/>
      <c r="AA48"/>
      <c r="AB48"/>
      <c r="AC48"/>
    </row>
    <row r="49" spans="2:29">
      <c r="B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X49"/>
      <c r="Y49"/>
      <c r="Z49"/>
      <c r="AA49"/>
      <c r="AB49"/>
      <c r="AC49"/>
    </row>
    <row r="50" spans="2:29">
      <c r="B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X50"/>
      <c r="Y50"/>
      <c r="Z50"/>
      <c r="AA50"/>
      <c r="AB50"/>
      <c r="AC50"/>
    </row>
    <row r="51" spans="2:29">
      <c r="B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X51"/>
      <c r="Y51"/>
      <c r="Z51"/>
      <c r="AA51"/>
      <c r="AB51"/>
      <c r="AC51"/>
    </row>
    <row r="52" spans="2:29">
      <c r="B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X52"/>
      <c r="Y52"/>
      <c r="Z52"/>
      <c r="AA52"/>
      <c r="AB52"/>
      <c r="AC52"/>
    </row>
    <row r="53" spans="2:29">
      <c r="B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X53"/>
      <c r="Y53"/>
      <c r="Z53"/>
      <c r="AA53"/>
      <c r="AB53"/>
      <c r="AC53"/>
    </row>
    <row r="54" spans="2:29">
      <c r="B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X54"/>
      <c r="Y54"/>
      <c r="Z54"/>
      <c r="AA54"/>
      <c r="AB54"/>
      <c r="AC54"/>
    </row>
    <row r="55" spans="2:29">
      <c r="B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X55"/>
      <c r="Y55"/>
      <c r="Z55"/>
      <c r="AA55"/>
      <c r="AB55"/>
      <c r="AC55"/>
    </row>
    <row r="56" spans="2:29">
      <c r="B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X56"/>
      <c r="Y56"/>
      <c r="Z56"/>
      <c r="AA56"/>
      <c r="AB56"/>
      <c r="AC56"/>
    </row>
    <row r="57" spans="2:29">
      <c r="B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X57"/>
      <c r="Y57"/>
      <c r="Z57"/>
      <c r="AA57"/>
      <c r="AB57"/>
      <c r="AC57"/>
    </row>
    <row r="58" spans="2:29">
      <c r="B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X58"/>
      <c r="Y58"/>
      <c r="Z58"/>
      <c r="AA58"/>
      <c r="AB58"/>
      <c r="AC58"/>
    </row>
    <row r="59" spans="2:29">
      <c r="B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X59"/>
      <c r="Y59"/>
      <c r="Z59"/>
      <c r="AA59"/>
      <c r="AB59"/>
      <c r="AC59"/>
    </row>
    <row r="60" spans="2:29">
      <c r="B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X60"/>
      <c r="Y60"/>
      <c r="Z60"/>
      <c r="AA60"/>
      <c r="AB60"/>
      <c r="AC60"/>
    </row>
    <row r="61" spans="2:29">
      <c r="B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X61"/>
      <c r="Y61"/>
      <c r="Z61"/>
      <c r="AA61"/>
      <c r="AB61"/>
      <c r="AC61"/>
    </row>
    <row r="62" spans="2:29">
      <c r="B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X62"/>
      <c r="Y62"/>
      <c r="Z62"/>
      <c r="AA62"/>
      <c r="AB62"/>
      <c r="AC62"/>
    </row>
    <row r="63" spans="2:29">
      <c r="B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X63"/>
      <c r="Y63"/>
      <c r="Z63"/>
      <c r="AA63"/>
      <c r="AB63"/>
      <c r="AC63"/>
    </row>
    <row r="64" spans="2:29">
      <c r="B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X64"/>
      <c r="Y64"/>
      <c r="Z64"/>
      <c r="AA64"/>
      <c r="AB64"/>
      <c r="AC64"/>
    </row>
    <row r="65" spans="2:29">
      <c r="B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X65"/>
      <c r="Y65"/>
      <c r="Z65"/>
      <c r="AA65"/>
      <c r="AB65"/>
      <c r="AC65"/>
    </row>
    <row r="66" spans="2:29">
      <c r="B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X66"/>
      <c r="Y66"/>
      <c r="Z66"/>
      <c r="AA66"/>
      <c r="AB66"/>
      <c r="AC66"/>
    </row>
    <row r="67" spans="2:29">
      <c r="B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X67"/>
      <c r="Y67"/>
      <c r="Z67"/>
      <c r="AA67"/>
      <c r="AB67"/>
      <c r="AC67"/>
    </row>
    <row r="68" spans="2:29">
      <c r="B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X68"/>
      <c r="Y68"/>
      <c r="Z68"/>
      <c r="AA68"/>
      <c r="AB68"/>
      <c r="AC68"/>
    </row>
    <row r="69" spans="2:29">
      <c r="B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X69"/>
      <c r="Y69"/>
      <c r="Z69"/>
      <c r="AA69"/>
      <c r="AB69"/>
      <c r="AC69"/>
    </row>
    <row r="70" spans="2:29">
      <c r="B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X70"/>
      <c r="Y70"/>
      <c r="Z70"/>
      <c r="AA70"/>
      <c r="AB70"/>
      <c r="AC70"/>
    </row>
    <row r="71" spans="2:29">
      <c r="B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X71"/>
      <c r="Y71"/>
      <c r="Z71"/>
      <c r="AA71"/>
      <c r="AB71"/>
      <c r="AC71"/>
    </row>
    <row r="72" spans="2:29">
      <c r="B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X72"/>
      <c r="Y72"/>
      <c r="Z72"/>
      <c r="AA72"/>
      <c r="AB72"/>
      <c r="AC72"/>
    </row>
    <row r="73" spans="2:29">
      <c r="B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X73"/>
      <c r="Y73"/>
      <c r="Z73"/>
      <c r="AA73"/>
      <c r="AB73"/>
      <c r="AC73"/>
    </row>
    <row r="74" spans="2:29">
      <c r="B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X74"/>
      <c r="Y74"/>
      <c r="Z74"/>
      <c r="AA74"/>
      <c r="AB74"/>
      <c r="AC74"/>
    </row>
    <row r="75" spans="2:29">
      <c r="B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X75"/>
      <c r="Y75"/>
      <c r="Z75"/>
      <c r="AA75"/>
      <c r="AB75"/>
      <c r="AC75"/>
    </row>
    <row r="76" spans="2:29">
      <c r="B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X76"/>
      <c r="Y76"/>
      <c r="Z76"/>
      <c r="AA76"/>
      <c r="AB76"/>
      <c r="AC76"/>
    </row>
    <row r="77" spans="2:29">
      <c r="B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X77"/>
      <c r="Y77"/>
      <c r="Z77"/>
      <c r="AA77"/>
      <c r="AB77"/>
      <c r="AC77"/>
    </row>
    <row r="78" spans="2:29">
      <c r="B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X78"/>
      <c r="Y78"/>
      <c r="Z78"/>
      <c r="AA78"/>
      <c r="AB78"/>
      <c r="AC78"/>
    </row>
    <row r="79" spans="2:29">
      <c r="B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X79"/>
      <c r="Y79"/>
      <c r="Z79"/>
      <c r="AA79"/>
      <c r="AB79"/>
      <c r="AC79"/>
    </row>
    <row r="80" spans="2:29">
      <c r="B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X80"/>
      <c r="Y80"/>
      <c r="Z80"/>
      <c r="AA80"/>
      <c r="AB80"/>
      <c r="AC80"/>
    </row>
    <row r="81" spans="2:29">
      <c r="B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X81"/>
      <c r="Y81"/>
      <c r="Z81"/>
      <c r="AA81"/>
      <c r="AB81"/>
      <c r="AC81"/>
    </row>
    <row r="82" spans="2:29">
      <c r="B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X82"/>
      <c r="Y82"/>
      <c r="Z82"/>
      <c r="AA82"/>
      <c r="AB82"/>
      <c r="AC82"/>
    </row>
    <row r="83" spans="2:29">
      <c r="B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X83"/>
      <c r="Y83"/>
      <c r="Z83"/>
      <c r="AA83"/>
      <c r="AB83"/>
      <c r="AC83"/>
    </row>
    <row r="84" spans="2:29">
      <c r="B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X84"/>
      <c r="Y84"/>
      <c r="Z84"/>
      <c r="AA84"/>
      <c r="AB84"/>
      <c r="AC84"/>
    </row>
    <row r="85" spans="2:29">
      <c r="B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X85"/>
      <c r="Y85"/>
      <c r="Z85"/>
      <c r="AA85"/>
      <c r="AB85"/>
      <c r="AC85"/>
    </row>
    <row r="86" spans="2:29">
      <c r="B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X86"/>
      <c r="Y86"/>
      <c r="Z86"/>
      <c r="AA86"/>
      <c r="AB86"/>
      <c r="AC86"/>
    </row>
    <row r="87" spans="2:29">
      <c r="B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X87"/>
      <c r="Y87"/>
      <c r="Z87"/>
      <c r="AA87"/>
      <c r="AB87"/>
      <c r="AC87"/>
    </row>
    <row r="88" spans="2:29">
      <c r="B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X88"/>
      <c r="Y88"/>
      <c r="Z88"/>
      <c r="AA88"/>
      <c r="AB88"/>
      <c r="AC88"/>
    </row>
    <row r="89" spans="2:29">
      <c r="B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X89"/>
      <c r="Y89"/>
      <c r="Z89"/>
      <c r="AA89"/>
      <c r="AB89"/>
      <c r="AC89"/>
    </row>
    <row r="90" spans="2:29">
      <c r="B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X90"/>
      <c r="Y90"/>
      <c r="Z90"/>
      <c r="AA90"/>
      <c r="AB90"/>
      <c r="AC90"/>
    </row>
    <row r="91" spans="2:29">
      <c r="B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X91"/>
      <c r="Y91"/>
      <c r="Z91"/>
      <c r="AA91"/>
      <c r="AB91"/>
      <c r="AC91"/>
    </row>
    <row r="92" spans="2:29">
      <c r="B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X92"/>
      <c r="Y92"/>
      <c r="Z92"/>
      <c r="AA92"/>
      <c r="AB92"/>
      <c r="AC92"/>
    </row>
    <row r="93" spans="2:29">
      <c r="B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X93"/>
      <c r="Y93"/>
      <c r="Z93"/>
      <c r="AA93"/>
      <c r="AB93"/>
      <c r="AC93"/>
    </row>
    <row r="94" spans="2:29">
      <c r="B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X94"/>
      <c r="Y94"/>
      <c r="Z94"/>
      <c r="AA94"/>
      <c r="AB94"/>
      <c r="AC94"/>
    </row>
    <row r="95" spans="2:29">
      <c r="B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X95"/>
      <c r="Y95"/>
      <c r="Z95"/>
      <c r="AA95"/>
      <c r="AB95"/>
      <c r="AC95"/>
    </row>
    <row r="96" spans="2:29">
      <c r="B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X96"/>
      <c r="Y96"/>
      <c r="Z96"/>
      <c r="AA96"/>
      <c r="AB96"/>
      <c r="AC96"/>
    </row>
    <row r="97" spans="2:29">
      <c r="B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X97"/>
      <c r="Y97"/>
      <c r="Z97"/>
      <c r="AA97"/>
      <c r="AB97"/>
      <c r="AC97"/>
    </row>
    <row r="98" spans="2:29">
      <c r="B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X98"/>
      <c r="Y98"/>
      <c r="Z98"/>
      <c r="AA98"/>
      <c r="AB98"/>
      <c r="AC98"/>
    </row>
    <row r="99" spans="2:29">
      <c r="B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X99"/>
      <c r="Y99"/>
      <c r="Z99"/>
      <c r="AA99"/>
      <c r="AB99"/>
      <c r="AC99"/>
    </row>
    <row r="100" spans="2:29">
      <c r="B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X100"/>
      <c r="Y100"/>
      <c r="Z100"/>
      <c r="AA100"/>
      <c r="AB100"/>
      <c r="AC100"/>
    </row>
    <row r="101" spans="2:29">
      <c r="B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X101"/>
      <c r="Y101"/>
      <c r="Z101"/>
      <c r="AA101"/>
      <c r="AB101"/>
      <c r="AC101"/>
    </row>
    <row r="102" spans="2:29">
      <c r="B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X102"/>
      <c r="Y102"/>
      <c r="Z102"/>
      <c r="AA102"/>
      <c r="AB102"/>
      <c r="AC102"/>
    </row>
    <row r="103" spans="2:29">
      <c r="B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X103"/>
      <c r="Y103"/>
      <c r="Z103"/>
      <c r="AA103"/>
      <c r="AB103"/>
      <c r="AC103"/>
    </row>
    <row r="104" spans="2:29">
      <c r="B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X104"/>
      <c r="Y104"/>
      <c r="Z104"/>
      <c r="AA104"/>
      <c r="AB104"/>
      <c r="AC104"/>
    </row>
    <row r="105" spans="2:29">
      <c r="B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X105"/>
      <c r="Y105"/>
      <c r="Z105"/>
      <c r="AA105"/>
      <c r="AB105"/>
      <c r="AC105"/>
    </row>
    <row r="106" spans="2:29">
      <c r="B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X106"/>
      <c r="Y106"/>
      <c r="Z106"/>
      <c r="AA106"/>
      <c r="AB106"/>
      <c r="AC106"/>
    </row>
    <row r="107" spans="2:29">
      <c r="B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X107"/>
      <c r="Y107"/>
      <c r="Z107"/>
      <c r="AA107"/>
      <c r="AB107"/>
      <c r="AC107"/>
    </row>
    <row r="108" spans="2:29">
      <c r="B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X108"/>
      <c r="Y108"/>
      <c r="Z108"/>
      <c r="AA108"/>
      <c r="AB108"/>
      <c r="AC108"/>
    </row>
    <row r="109" spans="2:29">
      <c r="B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X109"/>
      <c r="Y109"/>
      <c r="Z109"/>
      <c r="AA109"/>
      <c r="AB109"/>
      <c r="AC109"/>
    </row>
    <row r="110" spans="2:29">
      <c r="B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X110"/>
      <c r="Y110"/>
      <c r="Z110"/>
      <c r="AA110"/>
      <c r="AB110"/>
      <c r="AC110"/>
    </row>
    <row r="111" spans="2:29">
      <c r="B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X111"/>
      <c r="Y111"/>
      <c r="Z111"/>
      <c r="AA111"/>
      <c r="AB111"/>
      <c r="AC111"/>
    </row>
    <row r="112" spans="2:29">
      <c r="B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X112"/>
      <c r="Y112"/>
      <c r="Z112"/>
      <c r="AA112"/>
      <c r="AB112"/>
      <c r="AC112"/>
    </row>
    <row r="113" spans="2:29">
      <c r="B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X113"/>
      <c r="Y113"/>
      <c r="Z113"/>
      <c r="AA113"/>
      <c r="AB113"/>
      <c r="AC113"/>
    </row>
    <row r="114" spans="2:29">
      <c r="B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X114"/>
      <c r="Y114"/>
      <c r="Z114"/>
      <c r="AA114"/>
      <c r="AB114"/>
      <c r="AC114"/>
    </row>
    <row r="115" spans="2:29">
      <c r="B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X115"/>
      <c r="Y115"/>
      <c r="Z115"/>
      <c r="AA115"/>
      <c r="AB115"/>
      <c r="AC115"/>
    </row>
    <row r="116" spans="2:29">
      <c r="B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X116"/>
      <c r="Y116"/>
      <c r="Z116"/>
      <c r="AA116"/>
      <c r="AB116"/>
      <c r="AC116"/>
    </row>
    <row r="117" spans="2:29">
      <c r="B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X117"/>
      <c r="Y117"/>
      <c r="Z117"/>
      <c r="AA117"/>
      <c r="AB117"/>
      <c r="AC117"/>
    </row>
    <row r="118" spans="2:29">
      <c r="B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X118"/>
      <c r="Y118"/>
      <c r="Z118"/>
      <c r="AA118"/>
      <c r="AB118"/>
      <c r="AC118"/>
    </row>
    <row r="119" spans="2:29">
      <c r="B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X119"/>
      <c r="Y119"/>
      <c r="Z119"/>
      <c r="AA119"/>
      <c r="AB119"/>
      <c r="AC119"/>
    </row>
    <row r="120" spans="2:29">
      <c r="B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X120"/>
      <c r="Y120"/>
      <c r="Z120"/>
      <c r="AA120"/>
      <c r="AB120"/>
      <c r="AC120"/>
    </row>
    <row r="121" spans="2:29">
      <c r="B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X121"/>
      <c r="Y121"/>
      <c r="Z121"/>
      <c r="AA121"/>
      <c r="AB121"/>
      <c r="AC121"/>
    </row>
    <row r="122" spans="2:29">
      <c r="B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X122"/>
      <c r="Y122"/>
      <c r="Z122"/>
      <c r="AA122"/>
      <c r="AB122"/>
      <c r="AC122"/>
    </row>
    <row r="123" spans="2:29">
      <c r="B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X123"/>
      <c r="Y123"/>
      <c r="Z123"/>
      <c r="AA123"/>
      <c r="AB123"/>
      <c r="AC123"/>
    </row>
    <row r="124" spans="2:29">
      <c r="B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X124"/>
      <c r="Y124"/>
      <c r="Z124"/>
      <c r="AA124"/>
      <c r="AB124"/>
      <c r="AC124"/>
    </row>
    <row r="125" spans="2:29">
      <c r="B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X125"/>
      <c r="Y125"/>
      <c r="Z125"/>
      <c r="AA125"/>
      <c r="AB125"/>
      <c r="AC125"/>
    </row>
    <row r="126" spans="2:29">
      <c r="B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X126"/>
      <c r="Y126"/>
      <c r="Z126"/>
      <c r="AA126"/>
      <c r="AB126"/>
      <c r="AC126"/>
    </row>
    <row r="127" spans="2:29">
      <c r="B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X127"/>
      <c r="Y127"/>
      <c r="Z127"/>
      <c r="AA127"/>
      <c r="AB127"/>
      <c r="AC127"/>
    </row>
    <row r="128" spans="2:29">
      <c r="B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X128"/>
      <c r="Y128"/>
      <c r="Z128"/>
      <c r="AA128"/>
      <c r="AB128"/>
      <c r="AC128"/>
    </row>
    <row r="129" spans="2:29">
      <c r="B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X129"/>
      <c r="Y129"/>
      <c r="Z129"/>
      <c r="AA129"/>
      <c r="AB129"/>
      <c r="AC129"/>
    </row>
    <row r="130" spans="2:29">
      <c r="B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X130"/>
      <c r="Y130"/>
      <c r="Z130"/>
      <c r="AA130"/>
      <c r="AB130"/>
      <c r="AC130"/>
    </row>
    <row r="131" spans="2:29">
      <c r="B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X131"/>
      <c r="Y131"/>
      <c r="Z131"/>
      <c r="AA131"/>
      <c r="AB131"/>
      <c r="AC131"/>
    </row>
    <row r="132" spans="2:29">
      <c r="B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X132"/>
      <c r="Y132"/>
      <c r="Z132"/>
      <c r="AA132"/>
      <c r="AB132"/>
      <c r="AC132"/>
    </row>
    <row r="133" spans="2:29">
      <c r="B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X133"/>
      <c r="Y133"/>
      <c r="Z133"/>
      <c r="AA133"/>
      <c r="AB133"/>
      <c r="AC133"/>
    </row>
    <row r="134" spans="2:29">
      <c r="B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X134"/>
      <c r="Y134"/>
      <c r="Z134"/>
      <c r="AA134"/>
      <c r="AB134"/>
      <c r="AC134"/>
    </row>
    <row r="135" spans="2:29">
      <c r="B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X135"/>
      <c r="Y135"/>
      <c r="Z135"/>
      <c r="AA135"/>
      <c r="AB135"/>
      <c r="AC135"/>
    </row>
    <row r="136" spans="2:29">
      <c r="B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X136"/>
      <c r="Y136"/>
      <c r="Z136"/>
      <c r="AA136"/>
      <c r="AB136"/>
      <c r="AC136"/>
    </row>
    <row r="137" spans="2:29">
      <c r="B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X137"/>
      <c r="Y137"/>
      <c r="Z137"/>
      <c r="AA137"/>
      <c r="AB137"/>
      <c r="AC137"/>
    </row>
    <row r="138" spans="2:29">
      <c r="B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X138"/>
      <c r="Y138"/>
      <c r="Z138"/>
      <c r="AA138"/>
      <c r="AB138"/>
      <c r="AC138"/>
    </row>
    <row r="139" spans="2:29">
      <c r="B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X139"/>
      <c r="Y139"/>
      <c r="Z139"/>
      <c r="AA139"/>
      <c r="AB139"/>
      <c r="AC139"/>
    </row>
    <row r="140" spans="2:29">
      <c r="B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X140"/>
      <c r="Y140"/>
      <c r="Z140"/>
      <c r="AA140"/>
      <c r="AB140"/>
      <c r="AC140"/>
    </row>
    <row r="141" spans="2:29">
      <c r="B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X141"/>
      <c r="Y141"/>
      <c r="Z141"/>
      <c r="AA141"/>
      <c r="AB141"/>
      <c r="AC141"/>
    </row>
    <row r="142" spans="2:29">
      <c r="B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X142"/>
      <c r="Y142"/>
      <c r="Z142"/>
      <c r="AA142"/>
      <c r="AB142"/>
      <c r="AC142"/>
    </row>
    <row r="143" spans="2:29">
      <c r="B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X143"/>
      <c r="Y143"/>
      <c r="Z143"/>
      <c r="AA143"/>
      <c r="AB143"/>
      <c r="AC143"/>
    </row>
    <row r="144" spans="2:29">
      <c r="B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X144"/>
      <c r="Y144"/>
      <c r="Z144"/>
      <c r="AA144"/>
      <c r="AB144"/>
      <c r="AC144"/>
    </row>
    <row r="145" spans="2:29">
      <c r="B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X145"/>
      <c r="Y145"/>
      <c r="Z145"/>
      <c r="AA145"/>
      <c r="AB145"/>
      <c r="AC145"/>
    </row>
    <row r="146" spans="2:29">
      <c r="B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X146"/>
      <c r="Y146"/>
      <c r="Z146"/>
      <c r="AA146"/>
      <c r="AB146"/>
      <c r="AC146"/>
    </row>
    <row r="147" spans="2:29">
      <c r="B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X147"/>
      <c r="Y147"/>
      <c r="Z147"/>
      <c r="AA147"/>
      <c r="AB147"/>
      <c r="AC147"/>
    </row>
    <row r="148" spans="2:29">
      <c r="B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X148"/>
      <c r="Y148"/>
      <c r="Z148"/>
      <c r="AA148"/>
      <c r="AB148"/>
      <c r="AC148"/>
    </row>
    <row r="149" spans="2:29">
      <c r="B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X149"/>
      <c r="Y149"/>
      <c r="Z149"/>
      <c r="AA149"/>
      <c r="AB149"/>
      <c r="AC149"/>
    </row>
    <row r="150" spans="2:29">
      <c r="B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X150"/>
      <c r="Y150"/>
      <c r="Z150"/>
      <c r="AA150"/>
      <c r="AB150"/>
      <c r="AC150"/>
    </row>
    <row r="151" spans="2:29">
      <c r="B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X151"/>
      <c r="Y151"/>
      <c r="Z151"/>
      <c r="AA151"/>
      <c r="AB151"/>
      <c r="AC151"/>
    </row>
    <row r="152" spans="2:29">
      <c r="B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X152"/>
      <c r="Y152"/>
      <c r="Z152"/>
      <c r="AA152"/>
      <c r="AB152"/>
      <c r="AC152"/>
    </row>
    <row r="153" spans="2:29">
      <c r="B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X153"/>
      <c r="Y153"/>
      <c r="Z153"/>
      <c r="AA153"/>
      <c r="AB153"/>
      <c r="AC153"/>
    </row>
    <row r="154" spans="2:29">
      <c r="B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X154"/>
      <c r="Y154"/>
      <c r="Z154"/>
      <c r="AA154"/>
      <c r="AB154"/>
      <c r="AC154"/>
    </row>
    <row r="155" spans="2:29">
      <c r="B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X155"/>
      <c r="Y155"/>
      <c r="Z155"/>
      <c r="AA155"/>
      <c r="AB155"/>
      <c r="AC155"/>
    </row>
    <row r="156" spans="2:29">
      <c r="B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X156"/>
      <c r="Y156"/>
      <c r="Z156"/>
      <c r="AA156"/>
      <c r="AB156"/>
      <c r="AC156"/>
    </row>
    <row r="157" spans="2:29">
      <c r="B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X157"/>
      <c r="Y157"/>
      <c r="Z157"/>
      <c r="AA157"/>
      <c r="AB157"/>
      <c r="AC157"/>
    </row>
    <row r="158" spans="2:29">
      <c r="B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X158"/>
      <c r="Y158"/>
      <c r="Z158"/>
      <c r="AA158"/>
      <c r="AB158"/>
      <c r="AC158"/>
    </row>
    <row r="159" spans="2:29">
      <c r="B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X159"/>
      <c r="Y159"/>
      <c r="Z159"/>
      <c r="AA159"/>
      <c r="AB159"/>
      <c r="AC159"/>
    </row>
    <row r="160" spans="2:29">
      <c r="B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X160"/>
      <c r="Y160"/>
      <c r="Z160"/>
      <c r="AA160"/>
      <c r="AB160"/>
      <c r="AC160"/>
    </row>
    <row r="161" spans="2:29">
      <c r="B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X161"/>
      <c r="Y161"/>
      <c r="Z161"/>
      <c r="AA161"/>
      <c r="AB161"/>
      <c r="AC161"/>
    </row>
    <row r="162" spans="2:29">
      <c r="B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X162"/>
      <c r="Y162"/>
      <c r="Z162"/>
      <c r="AA162"/>
      <c r="AB162"/>
      <c r="AC162"/>
    </row>
    <row r="163" spans="2:29">
      <c r="B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X163"/>
      <c r="Y163"/>
      <c r="Z163"/>
      <c r="AA163"/>
      <c r="AB163"/>
      <c r="AC163"/>
    </row>
    <row r="164" spans="2:29">
      <c r="B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X164"/>
      <c r="Y164"/>
      <c r="Z164"/>
      <c r="AA164"/>
      <c r="AB164"/>
      <c r="AC164"/>
    </row>
    <row r="165" spans="2:29">
      <c r="B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X165"/>
      <c r="Y165"/>
      <c r="Z165"/>
      <c r="AA165"/>
      <c r="AB165"/>
      <c r="AC165"/>
    </row>
    <row r="166" spans="2:29">
      <c r="B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X166"/>
      <c r="Y166"/>
      <c r="Z166"/>
      <c r="AA166"/>
      <c r="AB166"/>
      <c r="AC166"/>
    </row>
    <row r="167" spans="2:29">
      <c r="B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X167"/>
      <c r="Y167"/>
      <c r="Z167"/>
      <c r="AA167"/>
      <c r="AB167"/>
      <c r="AC167"/>
    </row>
    <row r="168" spans="2:29">
      <c r="B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X168"/>
      <c r="Y168"/>
      <c r="Z168"/>
      <c r="AA168"/>
      <c r="AB168"/>
      <c r="AC168"/>
    </row>
    <row r="169" spans="2:29">
      <c r="B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X169"/>
      <c r="Y169"/>
      <c r="Z169"/>
      <c r="AA169"/>
      <c r="AB169"/>
      <c r="AC169"/>
    </row>
    <row r="170" spans="2:29">
      <c r="B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X170"/>
      <c r="Y170"/>
      <c r="Z170"/>
      <c r="AA170"/>
      <c r="AB170"/>
      <c r="AC170"/>
    </row>
    <row r="171" spans="2:29">
      <c r="B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X171"/>
      <c r="Y171"/>
      <c r="Z171"/>
      <c r="AA171"/>
      <c r="AB171"/>
      <c r="AC171"/>
    </row>
    <row r="172" spans="2:29">
      <c r="B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X172"/>
      <c r="Y172"/>
      <c r="Z172"/>
      <c r="AA172"/>
      <c r="AB172"/>
      <c r="AC172"/>
    </row>
    <row r="173" spans="2:29">
      <c r="B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X173"/>
      <c r="Y173"/>
      <c r="Z173"/>
      <c r="AA173"/>
      <c r="AB173"/>
      <c r="AC173"/>
    </row>
    <row r="174" spans="2:29">
      <c r="B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X174"/>
      <c r="Y174"/>
      <c r="Z174"/>
      <c r="AA174"/>
      <c r="AB174"/>
      <c r="AC174"/>
    </row>
    <row r="175" spans="2:29">
      <c r="B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X175"/>
      <c r="Y175"/>
      <c r="Z175"/>
      <c r="AA175"/>
      <c r="AB175"/>
      <c r="AC175"/>
    </row>
    <row r="176" spans="2:29">
      <c r="B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X176"/>
      <c r="Y176"/>
      <c r="Z176"/>
      <c r="AA176"/>
      <c r="AB176"/>
      <c r="AC176"/>
    </row>
    <row r="177" spans="2:29">
      <c r="B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X177"/>
      <c r="Y177"/>
      <c r="Z177"/>
      <c r="AA177"/>
      <c r="AB177"/>
      <c r="AC177"/>
    </row>
    <row r="178" spans="2:29">
      <c r="B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X178"/>
      <c r="Y178"/>
      <c r="Z178"/>
      <c r="AA178"/>
      <c r="AB178"/>
      <c r="AC178"/>
    </row>
    <row r="179" spans="2:29">
      <c r="B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X179"/>
      <c r="Y179"/>
      <c r="Z179"/>
      <c r="AA179"/>
      <c r="AB179"/>
      <c r="AC179"/>
    </row>
    <row r="180" spans="2:29">
      <c r="B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X180"/>
      <c r="Y180"/>
      <c r="Z180"/>
      <c r="AA180"/>
      <c r="AB180"/>
      <c r="AC180"/>
    </row>
    <row r="181" spans="2:29">
      <c r="B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X181"/>
      <c r="Y181"/>
      <c r="Z181"/>
      <c r="AA181"/>
      <c r="AB181"/>
      <c r="AC181"/>
    </row>
    <row r="182" spans="2:29">
      <c r="B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X182"/>
      <c r="Y182"/>
      <c r="Z182"/>
      <c r="AA182"/>
      <c r="AB182"/>
      <c r="AC182"/>
    </row>
    <row r="183" spans="2:29">
      <c r="B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X183"/>
      <c r="Y183"/>
      <c r="Z183"/>
      <c r="AA183"/>
      <c r="AB183"/>
      <c r="AC183"/>
    </row>
    <row r="184" spans="2:29">
      <c r="B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X184"/>
      <c r="Y184"/>
      <c r="Z184"/>
      <c r="AA184"/>
      <c r="AB184"/>
      <c r="AC184"/>
    </row>
    <row r="185" spans="2:29">
      <c r="B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X185"/>
      <c r="Y185"/>
      <c r="Z185"/>
      <c r="AA185"/>
      <c r="AB185"/>
      <c r="AC185"/>
    </row>
    <row r="186" spans="2:29">
      <c r="B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X186"/>
      <c r="Y186"/>
      <c r="Z186"/>
      <c r="AA186"/>
      <c r="AB186"/>
      <c r="AC186"/>
    </row>
    <row r="187" spans="2:29">
      <c r="B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X187"/>
      <c r="Y187"/>
      <c r="Z187"/>
      <c r="AA187"/>
      <c r="AB187"/>
      <c r="AC187"/>
    </row>
    <row r="188" spans="2:29">
      <c r="B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X188"/>
      <c r="Y188"/>
      <c r="Z188"/>
      <c r="AA188"/>
      <c r="AB188"/>
      <c r="AC188"/>
    </row>
    <row r="189" spans="2:29">
      <c r="B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X189"/>
      <c r="Y189"/>
      <c r="Z189"/>
      <c r="AA189"/>
      <c r="AB189"/>
      <c r="AC189"/>
    </row>
    <row r="190" spans="2:29">
      <c r="B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X190"/>
      <c r="Y190"/>
      <c r="Z190"/>
      <c r="AA190"/>
      <c r="AB190"/>
      <c r="AC190"/>
    </row>
    <row r="191" spans="2:29">
      <c r="B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X191"/>
      <c r="Y191"/>
      <c r="Z191"/>
      <c r="AA191"/>
      <c r="AB191"/>
      <c r="AC191"/>
    </row>
    <row r="192" spans="2:29">
      <c r="B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X192"/>
      <c r="Y192"/>
      <c r="Z192"/>
      <c r="AA192"/>
      <c r="AB192"/>
      <c r="AC192"/>
    </row>
    <row r="193" spans="2:29">
      <c r="B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X193"/>
      <c r="Y193"/>
      <c r="Z193"/>
      <c r="AA193"/>
      <c r="AB193"/>
      <c r="AC193"/>
    </row>
    <row r="194" spans="2:29">
      <c r="B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X194"/>
      <c r="Y194"/>
      <c r="Z194"/>
      <c r="AA194"/>
      <c r="AB194"/>
      <c r="AC194"/>
    </row>
    <row r="195" spans="2:29">
      <c r="B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X195"/>
      <c r="Y195"/>
      <c r="Z195"/>
      <c r="AA195"/>
      <c r="AB195"/>
      <c r="AC195"/>
    </row>
    <row r="196" spans="2:29">
      <c r="B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X196"/>
      <c r="Y196"/>
      <c r="Z196"/>
      <c r="AA196"/>
      <c r="AB196"/>
      <c r="AC196"/>
    </row>
    <row r="197" spans="2:29">
      <c r="B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X197"/>
      <c r="Y197"/>
      <c r="Z197"/>
      <c r="AA197"/>
      <c r="AB197"/>
      <c r="AC197"/>
    </row>
    <row r="198" spans="2:29">
      <c r="B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X198"/>
      <c r="Y198"/>
      <c r="Z198"/>
      <c r="AA198"/>
      <c r="AB198"/>
      <c r="AC198"/>
    </row>
    <row r="199" spans="2:29">
      <c r="B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X199"/>
      <c r="Y199"/>
      <c r="Z199"/>
      <c r="AA199"/>
      <c r="AB199"/>
      <c r="AC199"/>
    </row>
    <row r="200" spans="2:29">
      <c r="B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X200"/>
      <c r="Y200"/>
      <c r="Z200"/>
      <c r="AA200"/>
      <c r="AB200"/>
      <c r="AC200"/>
    </row>
    <row r="201" spans="2:29">
      <c r="B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X201"/>
      <c r="Y201"/>
      <c r="Z201"/>
      <c r="AA201"/>
      <c r="AB201"/>
      <c r="AC201"/>
    </row>
    <row r="202" spans="2:29">
      <c r="B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X202"/>
      <c r="Y202"/>
      <c r="Z202"/>
      <c r="AA202"/>
      <c r="AB202"/>
      <c r="AC202"/>
    </row>
    <row r="203" spans="2:29">
      <c r="B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X203"/>
      <c r="Y203"/>
      <c r="Z203"/>
      <c r="AA203"/>
      <c r="AB203"/>
      <c r="AC203"/>
    </row>
    <row r="204" spans="2:29">
      <c r="B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X204"/>
      <c r="Y204"/>
      <c r="Z204"/>
      <c r="AA204"/>
      <c r="AB204"/>
      <c r="AC204"/>
    </row>
    <row r="205" spans="2:29">
      <c r="B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X205"/>
      <c r="Y205"/>
      <c r="Z205"/>
      <c r="AA205"/>
      <c r="AB205"/>
      <c r="AC205"/>
    </row>
    <row r="206" spans="2:29">
      <c r="B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X206"/>
      <c r="Y206"/>
      <c r="Z206"/>
      <c r="AA206"/>
      <c r="AB206"/>
      <c r="AC206"/>
    </row>
    <row r="207" spans="2:29">
      <c r="B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X207"/>
      <c r="Y207"/>
      <c r="Z207"/>
      <c r="AA207"/>
      <c r="AB207"/>
      <c r="AC207"/>
    </row>
    <row r="208" spans="2:29">
      <c r="B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X208"/>
      <c r="Y208"/>
      <c r="Z208"/>
      <c r="AA208"/>
      <c r="AB208"/>
      <c r="AC208"/>
    </row>
    <row r="209" spans="2:29">
      <c r="B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X209"/>
      <c r="Y209"/>
      <c r="Z209"/>
      <c r="AA209"/>
      <c r="AB209"/>
      <c r="AC209"/>
    </row>
    <row r="210" spans="2:29">
      <c r="B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X210"/>
      <c r="Y210"/>
      <c r="Z210"/>
      <c r="AA210"/>
      <c r="AB210"/>
      <c r="AC210"/>
    </row>
    <row r="211" spans="2:29">
      <c r="B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X211"/>
      <c r="Y211"/>
      <c r="Z211"/>
      <c r="AA211"/>
      <c r="AB211"/>
      <c r="AC211"/>
    </row>
    <row r="212" spans="2:29">
      <c r="B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X212"/>
      <c r="Y212"/>
      <c r="Z212"/>
      <c r="AA212"/>
      <c r="AB212"/>
      <c r="AC212"/>
    </row>
    <row r="213" spans="2:29">
      <c r="B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X213"/>
      <c r="Y213"/>
      <c r="Z213"/>
      <c r="AA213"/>
      <c r="AB213"/>
      <c r="AC213"/>
    </row>
    <row r="214" spans="2:29">
      <c r="B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X214"/>
      <c r="Y214"/>
      <c r="Z214"/>
      <c r="AA214"/>
      <c r="AB214"/>
      <c r="AC214"/>
    </row>
    <row r="215" spans="2:29">
      <c r="B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X215"/>
      <c r="Y215"/>
      <c r="Z215"/>
      <c r="AA215"/>
      <c r="AB215"/>
      <c r="AC215"/>
    </row>
    <row r="216" spans="2:29">
      <c r="B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X216"/>
      <c r="Y216"/>
      <c r="Z216"/>
      <c r="AA216"/>
      <c r="AB216"/>
      <c r="AC216"/>
    </row>
    <row r="217" spans="2:29">
      <c r="B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X217"/>
      <c r="Y217"/>
      <c r="Z217"/>
      <c r="AA217"/>
      <c r="AB217"/>
      <c r="AC217"/>
    </row>
    <row r="218" spans="2:29">
      <c r="B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X218"/>
      <c r="Y218"/>
      <c r="Z218"/>
      <c r="AA218"/>
      <c r="AB218"/>
      <c r="AC218"/>
    </row>
    <row r="219" spans="2:29">
      <c r="B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X219"/>
      <c r="Y219"/>
      <c r="Z219"/>
      <c r="AA219"/>
      <c r="AB219"/>
      <c r="AC219"/>
    </row>
    <row r="220" spans="2:29">
      <c r="B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X220"/>
      <c r="Y220"/>
      <c r="Z220"/>
      <c r="AA220"/>
      <c r="AB220"/>
      <c r="AC220"/>
    </row>
    <row r="221" spans="2:29">
      <c r="B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X221"/>
      <c r="Y221"/>
      <c r="Z221"/>
      <c r="AA221"/>
      <c r="AB221"/>
      <c r="AC221"/>
    </row>
    <row r="222" spans="2:29">
      <c r="B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X222"/>
      <c r="Y222"/>
      <c r="Z222"/>
      <c r="AA222"/>
      <c r="AB222"/>
      <c r="AC222"/>
    </row>
    <row r="223" spans="2:29">
      <c r="B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X223"/>
      <c r="Y223"/>
      <c r="Z223"/>
      <c r="AA223"/>
      <c r="AB223"/>
      <c r="AC223"/>
    </row>
    <row r="224" spans="2:29">
      <c r="B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X224"/>
      <c r="Y224"/>
      <c r="Z224"/>
      <c r="AA224"/>
      <c r="AB224"/>
      <c r="AC224"/>
    </row>
    <row r="225" spans="2:29">
      <c r="B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X225"/>
      <c r="Y225"/>
      <c r="Z225"/>
      <c r="AA225"/>
      <c r="AB225"/>
      <c r="AC225"/>
    </row>
    <row r="226" spans="2:29">
      <c r="B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X226"/>
      <c r="Y226"/>
      <c r="Z226"/>
      <c r="AA226"/>
      <c r="AB226"/>
      <c r="AC226"/>
    </row>
    <row r="227" spans="2:29">
      <c r="B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X227"/>
      <c r="Y227"/>
      <c r="Z227"/>
      <c r="AA227"/>
      <c r="AB227"/>
      <c r="AC227"/>
    </row>
    <row r="228" spans="2:29">
      <c r="B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X228"/>
      <c r="Y228"/>
      <c r="Z228"/>
      <c r="AA228"/>
      <c r="AB228"/>
      <c r="AC228"/>
    </row>
    <row r="229" spans="2:29">
      <c r="B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X229"/>
      <c r="Y229"/>
      <c r="Z229"/>
      <c r="AA229"/>
      <c r="AB229"/>
      <c r="AC229"/>
    </row>
    <row r="230" spans="2:29">
      <c r="B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X230"/>
      <c r="Y230"/>
      <c r="Z230"/>
      <c r="AA230"/>
      <c r="AB230"/>
      <c r="AC230"/>
    </row>
    <row r="231" spans="2:29">
      <c r="B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X231"/>
      <c r="Y231"/>
      <c r="Z231"/>
      <c r="AA231"/>
      <c r="AB231"/>
      <c r="AC231"/>
    </row>
    <row r="232" spans="2:29">
      <c r="B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X232"/>
      <c r="Y232"/>
      <c r="Z232"/>
      <c r="AA232"/>
      <c r="AB232"/>
      <c r="AC232"/>
    </row>
    <row r="233" spans="2:29">
      <c r="B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X233"/>
      <c r="Y233"/>
      <c r="Z233"/>
      <c r="AA233"/>
      <c r="AB233"/>
      <c r="AC233"/>
    </row>
    <row r="234" spans="2:29">
      <c r="B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X234"/>
      <c r="Y234"/>
      <c r="Z234"/>
      <c r="AA234"/>
      <c r="AB234"/>
      <c r="AC234"/>
    </row>
    <row r="235" spans="2:29">
      <c r="B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X235"/>
      <c r="Y235"/>
      <c r="Z235"/>
      <c r="AA235"/>
      <c r="AB235"/>
      <c r="AC235"/>
    </row>
    <row r="236" spans="2:29">
      <c r="B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X236"/>
      <c r="Y236"/>
      <c r="Z236"/>
      <c r="AA236"/>
      <c r="AB236"/>
      <c r="AC236"/>
    </row>
    <row r="237" spans="2:29">
      <c r="B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X237"/>
      <c r="Y237"/>
      <c r="Z237"/>
      <c r="AA237"/>
      <c r="AB237"/>
      <c r="AC237"/>
    </row>
    <row r="238" spans="2:29">
      <c r="B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X238"/>
      <c r="Y238"/>
      <c r="Z238"/>
      <c r="AA238"/>
      <c r="AB238"/>
      <c r="AC238"/>
    </row>
    <row r="239" spans="2:29">
      <c r="B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X239"/>
      <c r="Y239"/>
      <c r="Z239"/>
      <c r="AA239"/>
      <c r="AB239"/>
      <c r="AC239"/>
    </row>
    <row r="240" spans="2:29">
      <c r="B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X240"/>
      <c r="Y240"/>
      <c r="Z240"/>
      <c r="AA240"/>
      <c r="AB240"/>
      <c r="AC240"/>
    </row>
    <row r="241" spans="2:29">
      <c r="B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X241"/>
      <c r="Y241"/>
      <c r="Z241"/>
      <c r="AA241"/>
      <c r="AB241"/>
      <c r="AC241"/>
    </row>
    <row r="242" spans="2:29">
      <c r="B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X242"/>
      <c r="Y242"/>
      <c r="Z242"/>
      <c r="AA242"/>
      <c r="AB242"/>
      <c r="AC242"/>
    </row>
    <row r="243" spans="2:29">
      <c r="B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X243"/>
      <c r="Y243"/>
      <c r="Z243"/>
      <c r="AA243"/>
      <c r="AB243"/>
      <c r="AC243"/>
    </row>
    <row r="244" spans="2:29">
      <c r="B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X244"/>
      <c r="Y244"/>
      <c r="Z244"/>
      <c r="AA244"/>
      <c r="AB244"/>
      <c r="AC244"/>
    </row>
    <row r="245" spans="2:29">
      <c r="B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X245"/>
      <c r="Y245"/>
      <c r="Z245"/>
      <c r="AA245"/>
      <c r="AB245"/>
      <c r="AC245"/>
    </row>
    <row r="246" spans="2:29">
      <c r="B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X246"/>
      <c r="Y246"/>
      <c r="Z246"/>
      <c r="AA246"/>
      <c r="AB246"/>
      <c r="AC246"/>
    </row>
    <row r="247" spans="2:29">
      <c r="B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X247"/>
      <c r="Y247"/>
      <c r="Z247"/>
      <c r="AA247"/>
      <c r="AB247"/>
      <c r="AC247"/>
    </row>
    <row r="248" spans="2:29">
      <c r="B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X248"/>
      <c r="Y248"/>
      <c r="Z248"/>
      <c r="AA248"/>
      <c r="AB248"/>
      <c r="AC248"/>
    </row>
    <row r="249" spans="2:29">
      <c r="B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X249"/>
      <c r="Y249"/>
      <c r="Z249"/>
      <c r="AA249"/>
      <c r="AB249"/>
      <c r="AC249"/>
    </row>
    <row r="250" spans="2:29">
      <c r="B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X250"/>
      <c r="Y250"/>
      <c r="Z250"/>
      <c r="AA250"/>
      <c r="AB250"/>
      <c r="AC250"/>
    </row>
    <row r="251" spans="2:29">
      <c r="B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X251"/>
      <c r="Y251"/>
      <c r="Z251"/>
      <c r="AA251"/>
      <c r="AB251"/>
      <c r="AC251"/>
    </row>
    <row r="252" spans="2:29">
      <c r="B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X252"/>
      <c r="Y252"/>
      <c r="Z252"/>
      <c r="AA252"/>
      <c r="AB252"/>
      <c r="AC252"/>
    </row>
    <row r="253" spans="2:29">
      <c r="B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X253"/>
      <c r="Y253"/>
      <c r="Z253"/>
      <c r="AA253"/>
      <c r="AB253"/>
      <c r="AC253"/>
    </row>
    <row r="254" spans="2:29">
      <c r="B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X254"/>
      <c r="Y254"/>
      <c r="Z254"/>
      <c r="AA254"/>
      <c r="AB254"/>
      <c r="AC254"/>
    </row>
    <row r="255" spans="2:29">
      <c r="B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X255"/>
      <c r="Y255"/>
      <c r="Z255"/>
      <c r="AA255"/>
      <c r="AB255"/>
      <c r="AC255"/>
    </row>
    <row r="256" spans="2:29">
      <c r="B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X256"/>
      <c r="Y256"/>
      <c r="Z256"/>
      <c r="AA256"/>
      <c r="AB256"/>
      <c r="AC256"/>
    </row>
    <row r="257" spans="2:29">
      <c r="B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X257"/>
      <c r="Y257"/>
      <c r="Z257"/>
      <c r="AA257"/>
      <c r="AB257"/>
      <c r="AC257"/>
    </row>
    <row r="258" spans="2:29">
      <c r="B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X258"/>
      <c r="Y258"/>
      <c r="Z258"/>
      <c r="AA258"/>
      <c r="AB258"/>
      <c r="AC258"/>
    </row>
    <row r="259" spans="2:29">
      <c r="B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X259"/>
      <c r="Y259"/>
      <c r="Z259"/>
      <c r="AA259"/>
      <c r="AB259"/>
      <c r="AC259"/>
    </row>
    <row r="260" spans="2:29">
      <c r="B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X260"/>
      <c r="Y260"/>
      <c r="Z260"/>
      <c r="AA260"/>
      <c r="AB260"/>
      <c r="AC260"/>
    </row>
    <row r="261" spans="2:29">
      <c r="B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X261"/>
      <c r="Y261"/>
      <c r="Z261"/>
      <c r="AA261"/>
      <c r="AB261"/>
      <c r="AC261"/>
    </row>
    <row r="262" spans="2:29">
      <c r="B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X262"/>
      <c r="Y262"/>
      <c r="Z262"/>
      <c r="AA262"/>
      <c r="AB262"/>
      <c r="AC262"/>
    </row>
    <row r="263" spans="2:29">
      <c r="B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X263"/>
      <c r="Y263"/>
      <c r="Z263"/>
      <c r="AA263"/>
      <c r="AB263"/>
      <c r="AC263"/>
    </row>
    <row r="264" spans="2:29">
      <c r="B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X264"/>
      <c r="Y264"/>
      <c r="Z264"/>
      <c r="AA264"/>
      <c r="AB264"/>
      <c r="AC264"/>
    </row>
    <row r="265" spans="2:29">
      <c r="B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X265"/>
      <c r="Y265"/>
      <c r="Z265"/>
      <c r="AA265"/>
      <c r="AB265"/>
      <c r="AC265"/>
    </row>
    <row r="266" spans="2:29">
      <c r="B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X266"/>
      <c r="Y266"/>
      <c r="Z266"/>
      <c r="AA266"/>
      <c r="AB266"/>
      <c r="AC266"/>
    </row>
    <row r="267" spans="2:29">
      <c r="B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X267"/>
      <c r="Y267"/>
      <c r="Z267"/>
      <c r="AA267"/>
      <c r="AB267"/>
      <c r="AC267"/>
    </row>
    <row r="268" spans="2:29">
      <c r="B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X268"/>
      <c r="Y268"/>
      <c r="Z268"/>
      <c r="AA268"/>
      <c r="AB268"/>
      <c r="AC268"/>
    </row>
    <row r="269" spans="2:29">
      <c r="B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X269"/>
      <c r="Y269"/>
      <c r="Z269"/>
      <c r="AA269"/>
      <c r="AB269"/>
      <c r="AC269"/>
    </row>
    <row r="270" spans="2:29">
      <c r="B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X270"/>
      <c r="Y270"/>
      <c r="Z270"/>
      <c r="AA270"/>
      <c r="AB270"/>
      <c r="AC270"/>
    </row>
    <row r="271" spans="2:29">
      <c r="B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X271"/>
      <c r="Y271"/>
      <c r="Z271"/>
      <c r="AA271"/>
      <c r="AB271"/>
      <c r="AC271"/>
    </row>
    <row r="272" spans="2:29">
      <c r="B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X272"/>
      <c r="Y272"/>
      <c r="Z272"/>
      <c r="AA272"/>
      <c r="AB272"/>
      <c r="AC272"/>
    </row>
    <row r="273" spans="2:29">
      <c r="B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X273"/>
      <c r="Y273"/>
      <c r="Z273"/>
      <c r="AA273"/>
      <c r="AB273"/>
      <c r="AC273"/>
    </row>
    <row r="274" spans="2:29">
      <c r="B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X274"/>
      <c r="Y274"/>
      <c r="Z274"/>
      <c r="AA274"/>
      <c r="AB274"/>
      <c r="AC274"/>
    </row>
    <row r="275" spans="2:29">
      <c r="B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X275"/>
      <c r="Y275"/>
      <c r="Z275"/>
      <c r="AA275"/>
      <c r="AB275"/>
      <c r="AC275"/>
    </row>
    <row r="276" spans="2:29">
      <c r="B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X276"/>
      <c r="Y276"/>
      <c r="Z276"/>
      <c r="AA276"/>
      <c r="AB276"/>
      <c r="AC276"/>
    </row>
    <row r="277" spans="2:29">
      <c r="B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X277"/>
      <c r="Y277"/>
      <c r="Z277"/>
      <c r="AA277"/>
      <c r="AB277"/>
      <c r="AC277"/>
    </row>
    <row r="278" spans="2:29">
      <c r="B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X278"/>
      <c r="Y278"/>
      <c r="Z278"/>
      <c r="AA278"/>
      <c r="AB278"/>
      <c r="AC278"/>
    </row>
    <row r="279" spans="2:29">
      <c r="B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X279"/>
      <c r="Y279"/>
      <c r="Z279"/>
      <c r="AA279"/>
      <c r="AB279"/>
      <c r="AC279"/>
    </row>
    <row r="280" spans="2:29">
      <c r="B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X280"/>
      <c r="Y280"/>
      <c r="Z280"/>
      <c r="AA280"/>
      <c r="AB280"/>
      <c r="AC280"/>
    </row>
    <row r="281" spans="2:29">
      <c r="B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X281"/>
      <c r="Y281"/>
      <c r="Z281"/>
      <c r="AA281"/>
      <c r="AB281"/>
      <c r="AC281"/>
    </row>
    <row r="282" spans="2:29">
      <c r="B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X282"/>
      <c r="Y282"/>
      <c r="Z282"/>
      <c r="AA282"/>
      <c r="AB282"/>
      <c r="AC282"/>
    </row>
    <row r="283" spans="2:29">
      <c r="B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X283"/>
      <c r="Y283"/>
      <c r="Z283"/>
      <c r="AA283"/>
      <c r="AB283"/>
      <c r="AC283"/>
    </row>
    <row r="284" spans="2:29">
      <c r="B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X284"/>
      <c r="Y284"/>
      <c r="Z284"/>
      <c r="AA284"/>
      <c r="AB284"/>
      <c r="AC284"/>
    </row>
    <row r="285" spans="2:29">
      <c r="B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X285"/>
      <c r="Y285"/>
      <c r="Z285"/>
      <c r="AA285"/>
      <c r="AB285"/>
      <c r="AC285"/>
    </row>
    <row r="286" spans="2:29">
      <c r="B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X286"/>
      <c r="Y286"/>
      <c r="Z286"/>
      <c r="AA286"/>
      <c r="AB286"/>
      <c r="AC286"/>
    </row>
    <row r="287" spans="2:29">
      <c r="B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X287"/>
      <c r="Y287"/>
      <c r="Z287"/>
      <c r="AA287"/>
      <c r="AB287"/>
      <c r="AC287"/>
    </row>
    <row r="288" spans="2:29">
      <c r="B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X288"/>
      <c r="Y288"/>
      <c r="Z288"/>
      <c r="AA288"/>
      <c r="AB288"/>
      <c r="AC288"/>
    </row>
    <row r="289" spans="2:29">
      <c r="B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X289"/>
      <c r="Y289"/>
      <c r="Z289"/>
      <c r="AA289"/>
      <c r="AB289"/>
      <c r="AC289"/>
    </row>
    <row r="290" spans="2:29">
      <c r="B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X290"/>
      <c r="Y290"/>
      <c r="Z290"/>
      <c r="AA290"/>
      <c r="AB290"/>
      <c r="AC290"/>
    </row>
    <row r="291" spans="2:29">
      <c r="B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X291"/>
      <c r="Y291"/>
      <c r="Z291"/>
      <c r="AA291"/>
      <c r="AB291"/>
      <c r="AC291"/>
    </row>
    <row r="292" spans="2:29">
      <c r="B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X292"/>
      <c r="Y292"/>
      <c r="Z292"/>
      <c r="AA292"/>
      <c r="AB292"/>
      <c r="AC292"/>
    </row>
    <row r="293" spans="2:29">
      <c r="B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X293"/>
      <c r="Y293"/>
      <c r="Z293"/>
      <c r="AA293"/>
      <c r="AB293"/>
      <c r="AC293"/>
    </row>
    <row r="294" spans="2:29">
      <c r="B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X294"/>
      <c r="Y294"/>
      <c r="Z294"/>
      <c r="AA294"/>
      <c r="AB294"/>
      <c r="AC294"/>
    </row>
    <row r="295" spans="2:29">
      <c r="B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X295"/>
      <c r="Y295"/>
      <c r="Z295"/>
      <c r="AA295"/>
      <c r="AB295"/>
      <c r="AC295"/>
    </row>
    <row r="296" spans="2:29">
      <c r="B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X296"/>
      <c r="Y296"/>
      <c r="Z296"/>
      <c r="AA296"/>
      <c r="AB296"/>
      <c r="AC296"/>
    </row>
    <row r="297" spans="2:29">
      <c r="B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X297"/>
      <c r="Y297"/>
      <c r="Z297"/>
      <c r="AA297"/>
      <c r="AB297"/>
      <c r="AC297"/>
    </row>
    <row r="298" spans="2:29">
      <c r="B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X298"/>
      <c r="Y298"/>
      <c r="Z298"/>
      <c r="AA298"/>
      <c r="AB298"/>
      <c r="AC298"/>
    </row>
    <row r="299" spans="2:29">
      <c r="B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X299"/>
      <c r="Y299"/>
      <c r="Z299"/>
      <c r="AA299"/>
      <c r="AB299"/>
      <c r="AC299"/>
    </row>
    <row r="300" spans="2:29">
      <c r="B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X300"/>
      <c r="Y300"/>
      <c r="Z300"/>
      <c r="AA300"/>
      <c r="AB300"/>
      <c r="AC300"/>
    </row>
    <row r="301" spans="2:29">
      <c r="B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X301"/>
      <c r="Y301"/>
      <c r="Z301"/>
      <c r="AA301"/>
      <c r="AB301"/>
      <c r="AC301"/>
    </row>
    <row r="302" spans="2:29">
      <c r="B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X302"/>
      <c r="Y302"/>
      <c r="Z302"/>
      <c r="AA302"/>
      <c r="AB302"/>
      <c r="AC302"/>
    </row>
    <row r="303" spans="2:29">
      <c r="B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X303"/>
      <c r="Y303"/>
      <c r="Z303"/>
      <c r="AA303"/>
      <c r="AB303"/>
      <c r="AC303"/>
    </row>
    <row r="304" spans="2:29">
      <c r="B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X304"/>
      <c r="Y304"/>
      <c r="Z304"/>
      <c r="AA304"/>
      <c r="AB304"/>
      <c r="AC304"/>
    </row>
    <row r="305" spans="2:29">
      <c r="B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X305"/>
      <c r="Y305"/>
      <c r="Z305"/>
      <c r="AA305"/>
      <c r="AB305"/>
      <c r="AC305"/>
    </row>
    <row r="306" spans="2:29">
      <c r="B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X306"/>
      <c r="Y306"/>
      <c r="Z306"/>
      <c r="AA306"/>
      <c r="AB306"/>
      <c r="AC306"/>
    </row>
    <row r="307" spans="2:29">
      <c r="B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X307"/>
      <c r="Y307"/>
      <c r="Z307"/>
      <c r="AA307"/>
      <c r="AB307"/>
      <c r="AC307"/>
    </row>
    <row r="308" spans="2:29">
      <c r="B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X308"/>
      <c r="Y308"/>
      <c r="Z308"/>
      <c r="AA308"/>
      <c r="AB308"/>
      <c r="AC308"/>
    </row>
    <row r="309" spans="2:29">
      <c r="B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X309"/>
      <c r="Y309"/>
      <c r="Z309"/>
      <c r="AA309"/>
      <c r="AB309"/>
      <c r="AC309"/>
    </row>
    <row r="310" spans="2:29">
      <c r="B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X310"/>
      <c r="Y310"/>
      <c r="Z310"/>
      <c r="AA310"/>
      <c r="AB310"/>
      <c r="AC310"/>
    </row>
    <row r="311" spans="2:29">
      <c r="B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X311"/>
      <c r="Y311"/>
      <c r="Z311"/>
      <c r="AA311"/>
      <c r="AB311"/>
      <c r="AC311"/>
    </row>
    <row r="312" spans="2:29">
      <c r="B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X312"/>
      <c r="Y312"/>
      <c r="Z312"/>
      <c r="AA312"/>
      <c r="AB312"/>
      <c r="AC312"/>
    </row>
    <row r="313" spans="2:29">
      <c r="B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X313"/>
      <c r="Y313"/>
      <c r="Z313"/>
      <c r="AA313"/>
      <c r="AB313"/>
      <c r="AC313"/>
    </row>
    <row r="314" spans="2:29">
      <c r="B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X314"/>
      <c r="Y314"/>
      <c r="Z314"/>
      <c r="AA314"/>
      <c r="AB314"/>
      <c r="AC314"/>
    </row>
    <row r="315" spans="2:29">
      <c r="B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X315"/>
      <c r="Y315"/>
      <c r="Z315"/>
      <c r="AA315"/>
      <c r="AB315"/>
      <c r="AC315"/>
    </row>
    <row r="316" spans="2:29">
      <c r="B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X316"/>
      <c r="Y316"/>
      <c r="Z316"/>
      <c r="AA316"/>
      <c r="AB316"/>
      <c r="AC316"/>
    </row>
    <row r="317" spans="2:29">
      <c r="B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X317"/>
      <c r="Y317"/>
      <c r="Z317"/>
      <c r="AA317"/>
      <c r="AB317"/>
      <c r="AC317"/>
    </row>
    <row r="318" spans="2:29">
      <c r="B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X318"/>
      <c r="Y318"/>
      <c r="Z318"/>
      <c r="AA318"/>
      <c r="AB318"/>
      <c r="AC318"/>
    </row>
    <row r="319" spans="2:29">
      <c r="B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X319"/>
      <c r="Y319"/>
      <c r="Z319"/>
      <c r="AA319"/>
      <c r="AB319"/>
      <c r="AC319"/>
    </row>
    <row r="320" spans="2:29">
      <c r="B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X320"/>
      <c r="Y320"/>
      <c r="Z320"/>
      <c r="AA320"/>
      <c r="AB320"/>
      <c r="AC320"/>
    </row>
    <row r="321" spans="2:29">
      <c r="B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X321"/>
      <c r="Y321"/>
      <c r="Z321"/>
      <c r="AA321"/>
      <c r="AB321"/>
      <c r="AC321"/>
    </row>
    <row r="322" spans="2:29">
      <c r="B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X322"/>
      <c r="Y322"/>
      <c r="Z322"/>
      <c r="AA322"/>
      <c r="AB322"/>
      <c r="AC322"/>
    </row>
    <row r="323" spans="2:29">
      <c r="B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X323"/>
      <c r="Y323"/>
      <c r="Z323"/>
      <c r="AA323"/>
      <c r="AB323"/>
      <c r="AC323"/>
    </row>
    <row r="324" spans="2:29">
      <c r="B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X324"/>
      <c r="Y324"/>
      <c r="Z324"/>
      <c r="AA324"/>
      <c r="AB324"/>
      <c r="AC324"/>
    </row>
    <row r="325" spans="2:29">
      <c r="B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X325"/>
      <c r="Y325"/>
      <c r="Z325"/>
      <c r="AA325"/>
      <c r="AB325"/>
      <c r="AC325"/>
    </row>
    <row r="326" spans="2:29">
      <c r="B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X326"/>
      <c r="Y326"/>
      <c r="Z326"/>
      <c r="AA326"/>
      <c r="AB326"/>
      <c r="AC326"/>
    </row>
    <row r="327" spans="2:29">
      <c r="B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X327"/>
      <c r="Y327"/>
      <c r="Z327"/>
      <c r="AA327"/>
      <c r="AB327"/>
      <c r="AC327"/>
    </row>
    <row r="328" spans="2:29">
      <c r="B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X328"/>
      <c r="Y328"/>
      <c r="Z328"/>
      <c r="AA328"/>
      <c r="AB328"/>
      <c r="AC328"/>
    </row>
    <row r="329" spans="2:29">
      <c r="B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X329"/>
      <c r="Y329"/>
      <c r="Z329"/>
      <c r="AA329"/>
      <c r="AB329"/>
      <c r="AC329"/>
    </row>
    <row r="330" spans="2:29">
      <c r="B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X330"/>
      <c r="Y330"/>
      <c r="Z330"/>
      <c r="AA330"/>
      <c r="AB330"/>
      <c r="AC330"/>
    </row>
    <row r="331" spans="2:29">
      <c r="B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X331"/>
      <c r="Y331"/>
      <c r="Z331"/>
      <c r="AA331"/>
      <c r="AB331"/>
      <c r="AC331"/>
    </row>
    <row r="332" spans="2:29">
      <c r="B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X332"/>
      <c r="Y332"/>
      <c r="Z332"/>
      <c r="AA332"/>
      <c r="AB332"/>
      <c r="AC332"/>
    </row>
    <row r="333" spans="2:29">
      <c r="B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X333"/>
      <c r="Y333"/>
      <c r="Z333"/>
      <c r="AA333"/>
      <c r="AB333"/>
      <c r="AC333"/>
    </row>
    <row r="334" spans="2:29">
      <c r="B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X334"/>
      <c r="Y334"/>
      <c r="Z334"/>
      <c r="AA334"/>
      <c r="AB334"/>
      <c r="AC334"/>
    </row>
    <row r="335" spans="2:29">
      <c r="B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X335"/>
      <c r="Y335"/>
      <c r="Z335"/>
      <c r="AA335"/>
      <c r="AB335"/>
      <c r="AC335"/>
    </row>
    <row r="336" spans="2:29">
      <c r="B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X336"/>
      <c r="Y336"/>
      <c r="Z336"/>
      <c r="AA336"/>
      <c r="AB336"/>
      <c r="AC336"/>
    </row>
    <row r="337" spans="2:29">
      <c r="B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X337"/>
      <c r="Y337"/>
      <c r="Z337"/>
      <c r="AA337"/>
      <c r="AB337"/>
      <c r="AC337"/>
    </row>
    <row r="338" spans="2:29">
      <c r="B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X338"/>
      <c r="Y338"/>
      <c r="Z338"/>
      <c r="AA338"/>
      <c r="AB338"/>
      <c r="AC338"/>
    </row>
    <row r="339" spans="2:29">
      <c r="B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X339"/>
      <c r="Y339"/>
      <c r="Z339"/>
      <c r="AA339"/>
      <c r="AB339"/>
      <c r="AC339"/>
    </row>
    <row r="340" spans="2:29">
      <c r="B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X340"/>
      <c r="Y340"/>
      <c r="Z340"/>
      <c r="AA340"/>
      <c r="AB340"/>
      <c r="AC340"/>
    </row>
    <row r="341" spans="2:29">
      <c r="B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X341"/>
      <c r="Y341"/>
      <c r="Z341"/>
      <c r="AA341"/>
      <c r="AB341"/>
      <c r="AC341"/>
    </row>
    <row r="342" spans="2:29">
      <c r="B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X342"/>
      <c r="Y342"/>
      <c r="Z342"/>
      <c r="AA342"/>
      <c r="AB342"/>
      <c r="AC342"/>
    </row>
    <row r="343" spans="2:29">
      <c r="B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X343"/>
      <c r="Y343"/>
      <c r="Z343"/>
      <c r="AA343"/>
      <c r="AB343"/>
      <c r="AC343"/>
    </row>
    <row r="344" spans="2:29">
      <c r="B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X344"/>
      <c r="Y344"/>
      <c r="Z344"/>
      <c r="AA344"/>
      <c r="AB344"/>
      <c r="AC344"/>
    </row>
    <row r="345" spans="2:29">
      <c r="B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X345"/>
      <c r="Y345"/>
      <c r="Z345"/>
      <c r="AA345"/>
      <c r="AB345"/>
      <c r="AC345"/>
    </row>
    <row r="346" spans="2:29">
      <c r="B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X346"/>
      <c r="Y346"/>
      <c r="Z346"/>
      <c r="AA346"/>
      <c r="AB346"/>
      <c r="AC346"/>
    </row>
    <row r="347" spans="2:29">
      <c r="B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X347"/>
      <c r="Y347"/>
      <c r="Z347"/>
      <c r="AA347"/>
      <c r="AB347"/>
      <c r="AC347"/>
    </row>
    <row r="348" spans="2:29">
      <c r="B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X348"/>
      <c r="Y348"/>
      <c r="Z348"/>
      <c r="AA348"/>
      <c r="AB348"/>
      <c r="AC348"/>
    </row>
    <row r="349" spans="2:29">
      <c r="B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X349"/>
      <c r="Y349"/>
      <c r="Z349"/>
      <c r="AA349"/>
      <c r="AB349"/>
      <c r="AC349"/>
    </row>
    <row r="350" spans="2:29">
      <c r="B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X350"/>
      <c r="Y350"/>
      <c r="Z350"/>
      <c r="AA350"/>
      <c r="AB350"/>
      <c r="AC350"/>
    </row>
    <row r="351" spans="2:29">
      <c r="B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X351"/>
      <c r="Y351"/>
      <c r="Z351"/>
      <c r="AA351"/>
      <c r="AB351"/>
      <c r="AC351"/>
    </row>
    <row r="352" spans="2:29">
      <c r="B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X352"/>
      <c r="Y352"/>
      <c r="Z352"/>
      <c r="AA352"/>
      <c r="AB352"/>
      <c r="AC352"/>
    </row>
    <row r="353" spans="2:29">
      <c r="B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X353"/>
      <c r="Y353"/>
      <c r="Z353"/>
      <c r="AA353"/>
      <c r="AB353"/>
      <c r="AC353"/>
    </row>
    <row r="354" spans="2:29">
      <c r="B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X354"/>
      <c r="Y354"/>
      <c r="Z354"/>
      <c r="AA354"/>
      <c r="AB354"/>
      <c r="AC354"/>
    </row>
    <row r="355" spans="2:29">
      <c r="B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X355"/>
      <c r="Y355"/>
      <c r="Z355"/>
      <c r="AA355"/>
      <c r="AB355"/>
      <c r="AC355"/>
    </row>
    <row r="356" spans="2:29">
      <c r="B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X356"/>
      <c r="Y356"/>
      <c r="Z356"/>
      <c r="AA356"/>
      <c r="AB356"/>
      <c r="AC356"/>
    </row>
    <row r="357" spans="2:29">
      <c r="B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X357"/>
      <c r="Y357"/>
      <c r="Z357"/>
      <c r="AA357"/>
      <c r="AB357"/>
      <c r="AC357"/>
    </row>
    <row r="358" spans="2:29">
      <c r="B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X358"/>
      <c r="Y358"/>
      <c r="Z358"/>
      <c r="AA358"/>
      <c r="AB358"/>
      <c r="AC358"/>
    </row>
    <row r="359" spans="2:29">
      <c r="B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X359"/>
      <c r="Y359"/>
      <c r="Z359"/>
      <c r="AA359"/>
      <c r="AB359"/>
      <c r="AC359"/>
    </row>
    <row r="360" spans="2:29">
      <c r="B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X360"/>
      <c r="Y360"/>
      <c r="Z360"/>
      <c r="AA360"/>
      <c r="AB360"/>
      <c r="AC360"/>
    </row>
    <row r="361" spans="2:29">
      <c r="B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X361"/>
      <c r="Y361"/>
      <c r="Z361"/>
      <c r="AA361"/>
      <c r="AB361"/>
      <c r="AC361"/>
    </row>
    <row r="362" spans="2:29">
      <c r="B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X362"/>
      <c r="Y362"/>
      <c r="Z362"/>
      <c r="AA362"/>
      <c r="AB362"/>
      <c r="AC362"/>
    </row>
    <row r="363" spans="2:29">
      <c r="B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X363"/>
      <c r="Y363"/>
      <c r="Z363"/>
      <c r="AA363"/>
      <c r="AB363"/>
      <c r="AC363"/>
    </row>
    <row r="364" spans="2:29">
      <c r="B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X364"/>
      <c r="Y364"/>
      <c r="Z364"/>
      <c r="AA364"/>
      <c r="AB364"/>
      <c r="AC364"/>
    </row>
    <row r="365" spans="2:29">
      <c r="B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X365"/>
      <c r="Y365"/>
      <c r="Z365"/>
      <c r="AA365"/>
      <c r="AB365"/>
      <c r="AC365"/>
    </row>
    <row r="366" spans="2:29">
      <c r="B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X366"/>
      <c r="Y366"/>
      <c r="Z366"/>
      <c r="AA366"/>
      <c r="AB366"/>
      <c r="AC366"/>
    </row>
    <row r="367" spans="2:29">
      <c r="B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X367"/>
      <c r="Y367"/>
      <c r="Z367"/>
      <c r="AA367"/>
      <c r="AB367"/>
      <c r="AC367"/>
    </row>
    <row r="368" spans="2:29">
      <c r="B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X368"/>
      <c r="Y368"/>
      <c r="Z368"/>
      <c r="AA368"/>
      <c r="AB368"/>
      <c r="AC368"/>
    </row>
    <row r="369" spans="2:29">
      <c r="B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X369"/>
      <c r="Y369"/>
      <c r="Z369"/>
      <c r="AA369"/>
      <c r="AB369"/>
      <c r="AC369"/>
    </row>
    <row r="370" spans="2:29">
      <c r="B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X370"/>
      <c r="Y370"/>
      <c r="Z370"/>
      <c r="AA370"/>
      <c r="AB370"/>
      <c r="AC370"/>
    </row>
    <row r="371" spans="2:29">
      <c r="B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X371"/>
      <c r="Y371"/>
      <c r="Z371"/>
      <c r="AA371"/>
      <c r="AB371"/>
      <c r="AC371"/>
    </row>
    <row r="372" spans="2:29">
      <c r="B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X372"/>
      <c r="Y372"/>
      <c r="Z372"/>
      <c r="AA372"/>
      <c r="AB372"/>
      <c r="AC372"/>
    </row>
    <row r="373" spans="2:29">
      <c r="B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X373"/>
      <c r="Y373"/>
      <c r="Z373"/>
      <c r="AA373"/>
      <c r="AB373"/>
      <c r="AC373"/>
    </row>
    <row r="374" spans="2:29">
      <c r="B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X374"/>
      <c r="Y374"/>
      <c r="Z374"/>
      <c r="AA374"/>
      <c r="AB374"/>
      <c r="AC374"/>
    </row>
    <row r="375" spans="2:29">
      <c r="B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X375"/>
      <c r="Y375"/>
      <c r="Z375"/>
      <c r="AA375"/>
      <c r="AB375"/>
      <c r="AC375"/>
    </row>
    <row r="376" spans="2:29">
      <c r="B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X376"/>
      <c r="Y376"/>
      <c r="Z376"/>
      <c r="AA376"/>
      <c r="AB376"/>
      <c r="AC376"/>
    </row>
    <row r="377" spans="2:29">
      <c r="B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X377"/>
      <c r="Y377"/>
      <c r="Z377"/>
      <c r="AA377"/>
      <c r="AB377"/>
      <c r="AC377"/>
    </row>
    <row r="378" spans="2:29">
      <c r="B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X378"/>
      <c r="Y378"/>
      <c r="Z378"/>
      <c r="AA378"/>
      <c r="AB378"/>
      <c r="AC378"/>
    </row>
    <row r="379" spans="2:29">
      <c r="B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X379"/>
      <c r="Y379"/>
      <c r="Z379"/>
      <c r="AA379"/>
      <c r="AB379"/>
      <c r="AC379"/>
    </row>
    <row r="380" spans="2:29">
      <c r="B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X380"/>
      <c r="Y380"/>
      <c r="Z380"/>
      <c r="AA380"/>
      <c r="AB380"/>
      <c r="AC380"/>
    </row>
    <row r="381" spans="2:29">
      <c r="B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X381"/>
      <c r="Y381"/>
      <c r="Z381"/>
      <c r="AA381"/>
      <c r="AB381"/>
      <c r="AC381"/>
    </row>
    <row r="382" spans="2:29">
      <c r="B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X382"/>
      <c r="Y382"/>
      <c r="Z382"/>
      <c r="AA382"/>
      <c r="AB382"/>
      <c r="AC382"/>
    </row>
    <row r="383" spans="2:29">
      <c r="B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X383"/>
      <c r="Y383"/>
      <c r="Z383"/>
      <c r="AA383"/>
      <c r="AB383"/>
      <c r="AC383"/>
    </row>
    <row r="384" spans="2:29">
      <c r="B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X384"/>
      <c r="Y384"/>
      <c r="Z384"/>
      <c r="AA384"/>
      <c r="AB384"/>
      <c r="AC384"/>
    </row>
    <row r="385" spans="2:29">
      <c r="B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X385"/>
      <c r="Y385"/>
      <c r="Z385"/>
      <c r="AA385"/>
      <c r="AB385"/>
      <c r="AC385"/>
    </row>
    <row r="386" spans="2:29">
      <c r="B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X386"/>
      <c r="Y386"/>
      <c r="Z386"/>
      <c r="AA386"/>
      <c r="AB386"/>
      <c r="AC386"/>
    </row>
    <row r="387" spans="2:29">
      <c r="B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X387"/>
      <c r="Y387"/>
      <c r="Z387"/>
      <c r="AA387"/>
      <c r="AB387"/>
      <c r="AC387"/>
    </row>
    <row r="388" spans="2:29">
      <c r="B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X388"/>
      <c r="Y388"/>
      <c r="Z388"/>
      <c r="AA388"/>
      <c r="AB388"/>
      <c r="AC388"/>
    </row>
    <row r="389" spans="2:29">
      <c r="B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X389"/>
      <c r="Y389"/>
      <c r="Z389"/>
      <c r="AA389"/>
      <c r="AB389"/>
      <c r="AC389"/>
    </row>
    <row r="390" spans="2:29">
      <c r="B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X390"/>
      <c r="Y390"/>
      <c r="Z390"/>
      <c r="AA390"/>
      <c r="AB390"/>
      <c r="AC390"/>
    </row>
    <row r="391" spans="2:29">
      <c r="B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X391"/>
      <c r="Y391"/>
      <c r="Z391"/>
      <c r="AA391"/>
      <c r="AB391"/>
      <c r="AC391"/>
    </row>
    <row r="392" spans="2:29">
      <c r="B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X392"/>
      <c r="Y392"/>
      <c r="Z392"/>
      <c r="AA392"/>
      <c r="AB392"/>
      <c r="AC392"/>
    </row>
    <row r="393" spans="2:29">
      <c r="B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X393"/>
      <c r="Y393"/>
      <c r="Z393"/>
      <c r="AA393"/>
      <c r="AB393"/>
      <c r="AC393"/>
    </row>
    <row r="394" spans="2:29">
      <c r="B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X394"/>
      <c r="Y394"/>
      <c r="Z394"/>
      <c r="AA394"/>
      <c r="AB394"/>
      <c r="AC394"/>
    </row>
    <row r="395" spans="2:29">
      <c r="B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X395"/>
      <c r="Y395"/>
      <c r="Z395"/>
      <c r="AA395"/>
      <c r="AB395"/>
      <c r="AC395"/>
    </row>
    <row r="396" spans="2:29">
      <c r="B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X396"/>
      <c r="Y396"/>
      <c r="Z396"/>
      <c r="AA396"/>
      <c r="AB396"/>
      <c r="AC396"/>
    </row>
    <row r="397" spans="2:29">
      <c r="B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X397"/>
      <c r="Y397"/>
      <c r="Z397"/>
      <c r="AA397"/>
      <c r="AB397"/>
      <c r="AC397"/>
    </row>
    <row r="398" spans="2:29">
      <c r="B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X398"/>
      <c r="Y398"/>
      <c r="Z398"/>
      <c r="AA398"/>
      <c r="AB398"/>
      <c r="AC398"/>
    </row>
    <row r="399" spans="2:29">
      <c r="B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X399"/>
      <c r="Y399"/>
      <c r="Z399"/>
      <c r="AA399"/>
      <c r="AB399"/>
      <c r="AC399"/>
    </row>
    <row r="400" spans="2:29">
      <c r="B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X400"/>
      <c r="Y400"/>
      <c r="Z400"/>
      <c r="AA400"/>
      <c r="AB400"/>
      <c r="AC400"/>
    </row>
    <row r="401" spans="2:29">
      <c r="B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X401"/>
      <c r="Y401"/>
      <c r="Z401"/>
      <c r="AA401"/>
      <c r="AB401"/>
      <c r="AC401"/>
    </row>
    <row r="402" spans="2:29">
      <c r="B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X402"/>
      <c r="Y402"/>
      <c r="Z402"/>
      <c r="AA402"/>
      <c r="AB402"/>
      <c r="AC402"/>
    </row>
    <row r="403" spans="2:29">
      <c r="B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X403"/>
      <c r="Y403"/>
      <c r="Z403"/>
      <c r="AA403"/>
      <c r="AB403"/>
      <c r="AC403"/>
    </row>
    <row r="404" spans="2:29">
      <c r="B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X404"/>
      <c r="Y404"/>
      <c r="Z404"/>
      <c r="AA404"/>
      <c r="AB404"/>
      <c r="AC404"/>
    </row>
    <row r="405" spans="2:29">
      <c r="B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X405"/>
      <c r="Y405"/>
      <c r="Z405"/>
      <c r="AA405"/>
      <c r="AB405"/>
      <c r="AC405"/>
    </row>
    <row r="406" spans="2:29">
      <c r="B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X406"/>
      <c r="Y406"/>
      <c r="Z406"/>
      <c r="AA406"/>
      <c r="AB406"/>
      <c r="AC406"/>
    </row>
    <row r="407" spans="2:29">
      <c r="B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X407"/>
      <c r="Y407"/>
      <c r="Z407"/>
      <c r="AA407"/>
      <c r="AB407"/>
      <c r="AC407"/>
    </row>
    <row r="408" spans="2:29">
      <c r="B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X408"/>
      <c r="Y408"/>
      <c r="Z408"/>
      <c r="AA408"/>
      <c r="AB408"/>
      <c r="AC408"/>
    </row>
    <row r="409" spans="2:29">
      <c r="B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X409"/>
      <c r="Y409"/>
      <c r="Z409"/>
      <c r="AA409"/>
      <c r="AB409"/>
      <c r="AC409"/>
    </row>
    <row r="410" spans="2:29">
      <c r="B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X410"/>
      <c r="Y410"/>
      <c r="Z410"/>
      <c r="AA410"/>
      <c r="AB410"/>
      <c r="AC410"/>
    </row>
    <row r="411" spans="2:29">
      <c r="B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X411"/>
      <c r="Y411"/>
      <c r="Z411"/>
      <c r="AA411"/>
      <c r="AB411"/>
      <c r="AC411"/>
    </row>
    <row r="412" spans="2:29">
      <c r="B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X412"/>
      <c r="Y412"/>
      <c r="Z412"/>
      <c r="AA412"/>
      <c r="AB412"/>
      <c r="AC412"/>
    </row>
    <row r="413" spans="2:29">
      <c r="B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X413"/>
      <c r="Y413"/>
      <c r="Z413"/>
      <c r="AA413"/>
      <c r="AB413"/>
      <c r="AC413"/>
    </row>
    <row r="414" spans="2:29">
      <c r="B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X414"/>
      <c r="Y414"/>
      <c r="Z414"/>
      <c r="AA414"/>
      <c r="AB414"/>
      <c r="AC414"/>
    </row>
    <row r="415" spans="2:29">
      <c r="B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X415"/>
      <c r="Y415"/>
      <c r="Z415"/>
      <c r="AA415"/>
      <c r="AB415"/>
      <c r="AC415"/>
    </row>
    <row r="416" spans="2:29">
      <c r="B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X416"/>
      <c r="Y416"/>
      <c r="Z416"/>
      <c r="AA416"/>
      <c r="AB416"/>
      <c r="AC416"/>
    </row>
    <row r="417" spans="2:29">
      <c r="B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X417"/>
      <c r="Y417"/>
      <c r="Z417"/>
      <c r="AA417"/>
      <c r="AB417"/>
      <c r="AC417"/>
    </row>
    <row r="418" spans="2:29">
      <c r="B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X418"/>
      <c r="Y418"/>
      <c r="Z418"/>
      <c r="AA418"/>
      <c r="AB418"/>
      <c r="AC418"/>
    </row>
    <row r="419" spans="2:29">
      <c r="B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X419"/>
      <c r="Y419"/>
      <c r="Z419"/>
      <c r="AA419"/>
      <c r="AB419"/>
      <c r="AC419"/>
    </row>
    <row r="420" spans="2:29">
      <c r="B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X420"/>
      <c r="Y420"/>
      <c r="Z420"/>
      <c r="AA420"/>
      <c r="AB420"/>
      <c r="AC420"/>
    </row>
    <row r="421" spans="2:29">
      <c r="B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X421"/>
      <c r="Y421"/>
      <c r="Z421"/>
      <c r="AA421"/>
      <c r="AB421"/>
      <c r="AC421"/>
    </row>
    <row r="422" spans="2:29">
      <c r="B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X422"/>
      <c r="Y422"/>
      <c r="Z422"/>
      <c r="AA422"/>
      <c r="AB422"/>
      <c r="AC422"/>
    </row>
    <row r="423" spans="2:29">
      <c r="B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X423"/>
      <c r="Y423"/>
      <c r="Z423"/>
      <c r="AA423"/>
      <c r="AB423"/>
      <c r="AC423"/>
    </row>
    <row r="424" spans="2:29">
      <c r="B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X424"/>
      <c r="Y424"/>
      <c r="Z424"/>
      <c r="AA424"/>
      <c r="AB424"/>
      <c r="AC424"/>
    </row>
    <row r="425" spans="2:29">
      <c r="B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X425"/>
      <c r="Y425"/>
      <c r="Z425"/>
      <c r="AA425"/>
      <c r="AB425"/>
      <c r="AC425"/>
    </row>
    <row r="426" spans="2:29">
      <c r="B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X426"/>
      <c r="Y426"/>
      <c r="Z426"/>
      <c r="AA426"/>
      <c r="AB426"/>
      <c r="AC426"/>
    </row>
    <row r="427" spans="2:29">
      <c r="B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X427"/>
      <c r="Y427"/>
      <c r="Z427"/>
      <c r="AA427"/>
      <c r="AB427"/>
      <c r="AC427"/>
    </row>
    <row r="428" spans="2:29">
      <c r="B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X428"/>
      <c r="Y428"/>
      <c r="Z428"/>
      <c r="AA428"/>
      <c r="AB428"/>
      <c r="AC428"/>
    </row>
    <row r="429" spans="2:29">
      <c r="B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X429"/>
      <c r="Y429"/>
      <c r="Z429"/>
      <c r="AA429"/>
      <c r="AB429"/>
      <c r="AC429"/>
    </row>
    <row r="430" spans="2:29">
      <c r="B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X430"/>
      <c r="Y430"/>
      <c r="Z430"/>
      <c r="AA430"/>
      <c r="AB430"/>
      <c r="AC430"/>
    </row>
    <row r="431" spans="2:29">
      <c r="B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X431"/>
      <c r="Y431"/>
      <c r="Z431"/>
      <c r="AA431"/>
      <c r="AB431"/>
      <c r="AC431"/>
    </row>
    <row r="432" spans="2:29">
      <c r="B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X432"/>
      <c r="Y432"/>
      <c r="Z432"/>
      <c r="AA432"/>
      <c r="AB432"/>
      <c r="AC432"/>
    </row>
    <row r="433" spans="2:29">
      <c r="B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X433"/>
      <c r="Y433"/>
      <c r="Z433"/>
      <c r="AA433"/>
      <c r="AB433"/>
      <c r="AC433"/>
    </row>
    <row r="434" spans="2:29">
      <c r="B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X434"/>
      <c r="Y434"/>
      <c r="Z434"/>
      <c r="AA434"/>
      <c r="AB434"/>
      <c r="AC434"/>
    </row>
    <row r="435" spans="2:29">
      <c r="B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X435"/>
      <c r="Y435"/>
      <c r="Z435"/>
      <c r="AA435"/>
      <c r="AB435"/>
      <c r="AC435"/>
    </row>
    <row r="436" spans="2:29">
      <c r="B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X436"/>
      <c r="Y436"/>
      <c r="Z436"/>
      <c r="AA436"/>
      <c r="AB436"/>
      <c r="AC436"/>
    </row>
    <row r="437" spans="2:29">
      <c r="B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X437"/>
      <c r="Y437"/>
      <c r="Z437"/>
      <c r="AA437"/>
      <c r="AB437"/>
      <c r="AC437"/>
    </row>
    <row r="438" spans="2:29">
      <c r="B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X438"/>
      <c r="Y438"/>
      <c r="Z438"/>
      <c r="AA438"/>
      <c r="AB438"/>
      <c r="AC438"/>
    </row>
    <row r="439" spans="2:29">
      <c r="B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X439"/>
      <c r="Y439"/>
      <c r="Z439"/>
      <c r="AA439"/>
      <c r="AB439"/>
      <c r="AC439"/>
    </row>
    <row r="440" spans="2:29">
      <c r="B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X440"/>
      <c r="Y440"/>
      <c r="Z440"/>
      <c r="AA440"/>
      <c r="AB440"/>
      <c r="AC440"/>
    </row>
    <row r="441" spans="2:29">
      <c r="B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X441"/>
      <c r="Y441"/>
      <c r="Z441"/>
      <c r="AA441"/>
      <c r="AB441"/>
      <c r="AC441"/>
    </row>
    <row r="442" spans="2:29">
      <c r="B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X442"/>
      <c r="Y442"/>
      <c r="Z442"/>
      <c r="AA442"/>
      <c r="AB442"/>
      <c r="AC442"/>
    </row>
    <row r="443" spans="2:29">
      <c r="B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X443"/>
      <c r="Y443"/>
      <c r="Z443"/>
      <c r="AA443"/>
      <c r="AB443"/>
      <c r="AC443"/>
    </row>
    <row r="444" spans="2:29">
      <c r="B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X444"/>
      <c r="Y444"/>
      <c r="Z444"/>
      <c r="AA444"/>
      <c r="AB444"/>
      <c r="AC444"/>
    </row>
    <row r="445" spans="2:29">
      <c r="B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X445"/>
      <c r="Y445"/>
      <c r="Z445"/>
      <c r="AA445"/>
      <c r="AB445"/>
      <c r="AC445"/>
    </row>
    <row r="446" spans="2:29">
      <c r="B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X446"/>
      <c r="Y446"/>
      <c r="Z446"/>
      <c r="AA446"/>
      <c r="AB446"/>
      <c r="AC446"/>
    </row>
    <row r="447" spans="2:29">
      <c r="B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X447"/>
      <c r="Y447"/>
      <c r="Z447"/>
      <c r="AA447"/>
      <c r="AB447"/>
      <c r="AC447"/>
    </row>
    <row r="448" spans="2:29">
      <c r="B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X448"/>
      <c r="Y448"/>
      <c r="Z448"/>
      <c r="AA448"/>
      <c r="AB448"/>
      <c r="AC448"/>
    </row>
    <row r="449" spans="2:29">
      <c r="B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X449"/>
      <c r="Y449"/>
      <c r="Z449"/>
      <c r="AA449"/>
      <c r="AB449"/>
      <c r="AC449"/>
    </row>
    <row r="450" spans="2:29">
      <c r="B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X450"/>
      <c r="Y450"/>
      <c r="Z450"/>
      <c r="AA450"/>
      <c r="AB450"/>
      <c r="AC450"/>
    </row>
    <row r="451" spans="2:29">
      <c r="B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X451"/>
      <c r="Y451"/>
      <c r="Z451"/>
      <c r="AA451"/>
      <c r="AB451"/>
      <c r="AC451"/>
    </row>
    <row r="452" spans="2:29">
      <c r="B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X452"/>
      <c r="Y452"/>
      <c r="Z452"/>
      <c r="AA452"/>
      <c r="AB452"/>
      <c r="AC452"/>
    </row>
    <row r="453" spans="2:29">
      <c r="B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X453"/>
      <c r="Y453"/>
      <c r="Z453"/>
      <c r="AA453"/>
      <c r="AB453"/>
      <c r="AC453"/>
    </row>
    <row r="454" spans="2:29">
      <c r="B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X454"/>
      <c r="Y454"/>
      <c r="Z454"/>
      <c r="AA454"/>
      <c r="AB454"/>
      <c r="AC454"/>
    </row>
    <row r="455" spans="2:29">
      <c r="B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X455"/>
      <c r="Y455"/>
      <c r="Z455"/>
      <c r="AA455"/>
      <c r="AB455"/>
      <c r="AC455"/>
    </row>
    <row r="456" spans="2:29">
      <c r="B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X456"/>
      <c r="Y456"/>
      <c r="Z456"/>
      <c r="AA456"/>
      <c r="AB456"/>
      <c r="AC456"/>
    </row>
    <row r="457" spans="2:29">
      <c r="B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X457"/>
      <c r="Y457"/>
      <c r="Z457"/>
      <c r="AA457"/>
      <c r="AB457"/>
      <c r="AC457"/>
    </row>
    <row r="458" spans="2:29">
      <c r="B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X458"/>
      <c r="Y458"/>
      <c r="Z458"/>
      <c r="AA458"/>
      <c r="AB458"/>
      <c r="AC458"/>
    </row>
    <row r="459" spans="2:29">
      <c r="B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X459"/>
      <c r="Y459"/>
      <c r="Z459"/>
      <c r="AA459"/>
      <c r="AB459"/>
      <c r="AC459"/>
    </row>
    <row r="460" spans="2:29">
      <c r="B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X460"/>
      <c r="Y460"/>
      <c r="Z460"/>
      <c r="AA460"/>
      <c r="AB460"/>
      <c r="AC460"/>
    </row>
    <row r="461" spans="2:29">
      <c r="B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X461"/>
      <c r="Y461"/>
      <c r="Z461"/>
      <c r="AA461"/>
      <c r="AB461"/>
      <c r="AC461"/>
    </row>
    <row r="462" spans="2:29">
      <c r="B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X462"/>
      <c r="Y462"/>
      <c r="Z462"/>
      <c r="AA462"/>
      <c r="AB462"/>
      <c r="AC462"/>
    </row>
    <row r="463" spans="2:29">
      <c r="B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X463"/>
      <c r="Y463"/>
      <c r="Z463"/>
      <c r="AA463"/>
      <c r="AB463"/>
      <c r="AC463"/>
    </row>
    <row r="464" spans="2:29">
      <c r="B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X464"/>
      <c r="Y464"/>
      <c r="Z464"/>
      <c r="AA464"/>
      <c r="AB464"/>
      <c r="AC464"/>
    </row>
    <row r="465" spans="2:29">
      <c r="B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X465"/>
      <c r="Y465"/>
      <c r="Z465"/>
      <c r="AA465"/>
      <c r="AB465"/>
      <c r="AC465"/>
    </row>
    <row r="466" spans="2:29">
      <c r="B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X466"/>
      <c r="Y466"/>
      <c r="Z466"/>
      <c r="AA466"/>
      <c r="AB466"/>
      <c r="AC466"/>
    </row>
    <row r="467" spans="2:29">
      <c r="B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X467"/>
      <c r="Y467"/>
      <c r="Z467"/>
      <c r="AA467"/>
      <c r="AB467"/>
      <c r="AC467"/>
    </row>
    <row r="468" spans="2:29">
      <c r="B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X468"/>
      <c r="Y468"/>
      <c r="Z468"/>
      <c r="AA468"/>
      <c r="AB468"/>
      <c r="AC468"/>
    </row>
    <row r="469" spans="2:29">
      <c r="B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X469"/>
      <c r="Y469"/>
      <c r="Z469"/>
      <c r="AA469"/>
      <c r="AB469"/>
      <c r="AC469"/>
    </row>
    <row r="470" spans="2:29">
      <c r="B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X470"/>
      <c r="Y470"/>
      <c r="Z470"/>
      <c r="AA470"/>
      <c r="AB470"/>
      <c r="AC470"/>
    </row>
    <row r="471" spans="2:29">
      <c r="B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X471"/>
      <c r="Y471"/>
      <c r="Z471"/>
      <c r="AA471"/>
      <c r="AB471"/>
      <c r="AC471"/>
    </row>
    <row r="472" spans="2:29">
      <c r="B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X472"/>
      <c r="Y472"/>
      <c r="Z472"/>
      <c r="AA472"/>
      <c r="AB472"/>
      <c r="AC472"/>
    </row>
    <row r="473" spans="2:29">
      <c r="B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X473"/>
      <c r="Y473"/>
      <c r="Z473"/>
      <c r="AA473"/>
      <c r="AB473"/>
      <c r="AC473"/>
    </row>
    <row r="474" spans="2:29">
      <c r="B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X474"/>
      <c r="Y474"/>
      <c r="Z474"/>
      <c r="AA474"/>
      <c r="AB474"/>
      <c r="AC474"/>
    </row>
    <row r="475" spans="2:29">
      <c r="B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X475"/>
      <c r="Y475"/>
      <c r="Z475"/>
      <c r="AA475"/>
      <c r="AB475"/>
      <c r="AC475"/>
    </row>
    <row r="476" spans="2:29">
      <c r="B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X476"/>
      <c r="Y476"/>
      <c r="Z476"/>
      <c r="AA476"/>
      <c r="AB476"/>
      <c r="AC476"/>
    </row>
    <row r="477" spans="2:29">
      <c r="B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X477"/>
      <c r="Y477"/>
      <c r="Z477"/>
      <c r="AA477"/>
      <c r="AB477"/>
      <c r="AC477"/>
    </row>
    <row r="478" spans="2:29">
      <c r="B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X478"/>
      <c r="Y478"/>
      <c r="Z478"/>
      <c r="AA478"/>
      <c r="AB478"/>
      <c r="AC478"/>
    </row>
    <row r="479" spans="2:29">
      <c r="B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X479"/>
      <c r="Y479"/>
      <c r="Z479"/>
      <c r="AA479"/>
      <c r="AB479"/>
      <c r="AC479"/>
    </row>
    <row r="480" spans="2:29">
      <c r="B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X480"/>
      <c r="Y480"/>
      <c r="Z480"/>
      <c r="AA480"/>
      <c r="AB480"/>
      <c r="AC480"/>
    </row>
    <row r="481" spans="2:29">
      <c r="B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X481"/>
      <c r="Y481"/>
      <c r="Z481"/>
      <c r="AA481"/>
      <c r="AB481"/>
      <c r="AC481"/>
    </row>
    <row r="482" spans="2:29">
      <c r="B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X482"/>
      <c r="Y482"/>
      <c r="Z482"/>
      <c r="AA482"/>
      <c r="AB482"/>
      <c r="AC482"/>
    </row>
    <row r="483" spans="2:29">
      <c r="B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X483"/>
      <c r="Y483"/>
      <c r="Z483"/>
      <c r="AA483"/>
      <c r="AB483"/>
      <c r="AC483"/>
    </row>
    <row r="484" spans="2:29">
      <c r="B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X484"/>
      <c r="Y484"/>
      <c r="Z484"/>
      <c r="AA484"/>
      <c r="AB484"/>
      <c r="AC484"/>
    </row>
    <row r="485" spans="2:29">
      <c r="B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X485"/>
      <c r="Y485"/>
      <c r="Z485"/>
      <c r="AA485"/>
      <c r="AB485"/>
      <c r="AC485"/>
    </row>
    <row r="486" spans="2:29">
      <c r="B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X486"/>
      <c r="Y486"/>
      <c r="Z486"/>
      <c r="AA486"/>
      <c r="AB486"/>
      <c r="AC486"/>
    </row>
    <row r="487" spans="2:29">
      <c r="B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X487"/>
      <c r="Y487"/>
      <c r="Z487"/>
      <c r="AA487"/>
      <c r="AB487"/>
      <c r="AC487"/>
    </row>
    <row r="488" spans="2:29">
      <c r="B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X488"/>
      <c r="Y488"/>
      <c r="Z488"/>
      <c r="AA488"/>
      <c r="AB488"/>
      <c r="AC488"/>
    </row>
    <row r="489" spans="2:29">
      <c r="B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X489"/>
      <c r="Y489"/>
      <c r="Z489"/>
      <c r="AA489"/>
      <c r="AB489"/>
      <c r="AC489"/>
    </row>
    <row r="490" spans="2:29">
      <c r="B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X490"/>
      <c r="Y490"/>
      <c r="Z490"/>
      <c r="AA490"/>
      <c r="AB490"/>
      <c r="AC490"/>
    </row>
    <row r="491" spans="2:29">
      <c r="B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X491"/>
      <c r="Y491"/>
      <c r="Z491"/>
      <c r="AA491"/>
      <c r="AB491"/>
      <c r="AC491"/>
    </row>
    <row r="492" spans="2:29">
      <c r="B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X492"/>
      <c r="Y492"/>
      <c r="Z492"/>
      <c r="AA492"/>
      <c r="AB492"/>
      <c r="AC492"/>
    </row>
    <row r="493" spans="2:29">
      <c r="B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X493"/>
      <c r="Y493"/>
      <c r="Z493"/>
      <c r="AA493"/>
      <c r="AB493"/>
      <c r="AC493"/>
    </row>
    <row r="494" spans="2:29">
      <c r="B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X494"/>
      <c r="Y494"/>
      <c r="Z494"/>
      <c r="AA494"/>
      <c r="AB494"/>
      <c r="AC494"/>
    </row>
    <row r="495" spans="2:29">
      <c r="B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X495"/>
      <c r="Y495"/>
      <c r="Z495"/>
      <c r="AA495"/>
      <c r="AB495"/>
      <c r="AC495"/>
    </row>
    <row r="496" spans="2:29">
      <c r="B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X496"/>
      <c r="Y496"/>
      <c r="Z496"/>
      <c r="AA496"/>
      <c r="AB496"/>
      <c r="AC496"/>
    </row>
    <row r="497" spans="2:29">
      <c r="B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X497"/>
      <c r="Y497"/>
      <c r="Z497"/>
      <c r="AA497"/>
      <c r="AB497"/>
      <c r="AC497"/>
    </row>
    <row r="498" spans="2:29">
      <c r="B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X498"/>
      <c r="Y498"/>
      <c r="Z498"/>
      <c r="AA498"/>
      <c r="AB498"/>
      <c r="AC498"/>
    </row>
    <row r="499" spans="2:29">
      <c r="B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X499"/>
      <c r="Y499"/>
      <c r="Z499"/>
      <c r="AA499"/>
      <c r="AB499"/>
      <c r="AC499"/>
    </row>
    <row r="500" spans="2:29">
      <c r="B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X500"/>
      <c r="Y500"/>
      <c r="Z500"/>
      <c r="AA500"/>
      <c r="AB500"/>
      <c r="AC500"/>
    </row>
    <row r="501" spans="2:29">
      <c r="B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X501"/>
      <c r="Y501"/>
      <c r="Z501"/>
      <c r="AA501"/>
      <c r="AB501"/>
      <c r="AC501"/>
    </row>
    <row r="502" spans="2:29">
      <c r="B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X502"/>
      <c r="Y502"/>
      <c r="Z502"/>
      <c r="AA502"/>
      <c r="AB502"/>
      <c r="AC502"/>
    </row>
    <row r="503" spans="2:29">
      <c r="B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X503"/>
      <c r="Y503"/>
      <c r="Z503"/>
      <c r="AA503"/>
      <c r="AB503"/>
      <c r="AC503"/>
    </row>
    <row r="504" spans="2:29">
      <c r="B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X504"/>
      <c r="Y504"/>
      <c r="Z504"/>
      <c r="AA504"/>
      <c r="AB504"/>
      <c r="AC504"/>
    </row>
    <row r="505" spans="2:29">
      <c r="B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X505"/>
      <c r="Y505"/>
      <c r="Z505"/>
      <c r="AA505"/>
      <c r="AB505"/>
      <c r="AC505"/>
    </row>
    <row r="506" spans="2:29">
      <c r="B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X506"/>
      <c r="Y506"/>
      <c r="Z506"/>
      <c r="AA506"/>
      <c r="AB506"/>
      <c r="AC506"/>
    </row>
    <row r="507" spans="2:29">
      <c r="B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X507"/>
      <c r="Y507"/>
      <c r="Z507"/>
      <c r="AA507"/>
      <c r="AB507"/>
      <c r="AC507"/>
    </row>
    <row r="508" spans="2:29">
      <c r="B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X508"/>
      <c r="Y508"/>
      <c r="Z508"/>
      <c r="AA508"/>
      <c r="AB508"/>
      <c r="AC508"/>
    </row>
    <row r="509" spans="2:29">
      <c r="B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X509"/>
      <c r="Y509"/>
      <c r="Z509"/>
      <c r="AA509"/>
      <c r="AB509"/>
      <c r="AC509"/>
    </row>
    <row r="510" spans="2:29">
      <c r="B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X510"/>
      <c r="Y510"/>
      <c r="Z510"/>
      <c r="AA510"/>
      <c r="AB510"/>
      <c r="AC510"/>
    </row>
    <row r="511" spans="2:29">
      <c r="B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X511"/>
      <c r="Y511"/>
      <c r="Z511"/>
      <c r="AA511"/>
      <c r="AB511"/>
      <c r="AC511"/>
    </row>
    <row r="512" spans="2:29">
      <c r="B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X512"/>
      <c r="Y512"/>
      <c r="Z512"/>
      <c r="AA512"/>
      <c r="AB512"/>
      <c r="AC512"/>
    </row>
    <row r="513" spans="2:29">
      <c r="B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X513"/>
      <c r="Y513"/>
      <c r="Z513"/>
      <c r="AA513"/>
      <c r="AB513"/>
      <c r="AC513"/>
    </row>
    <row r="514" spans="2:29">
      <c r="B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X514"/>
      <c r="Y514"/>
      <c r="Z514"/>
      <c r="AA514"/>
      <c r="AB514"/>
      <c r="AC514"/>
    </row>
    <row r="515" spans="2:29">
      <c r="B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X515"/>
      <c r="Y515"/>
      <c r="Z515"/>
      <c r="AA515"/>
      <c r="AB515"/>
      <c r="AC515"/>
    </row>
    <row r="516" spans="2:29">
      <c r="B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X516"/>
      <c r="Y516"/>
      <c r="Z516"/>
      <c r="AA516"/>
      <c r="AB516"/>
      <c r="AC516"/>
    </row>
    <row r="517" spans="2:29">
      <c r="B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X517"/>
      <c r="Y517"/>
      <c r="Z517"/>
      <c r="AA517"/>
      <c r="AB517"/>
      <c r="AC517"/>
    </row>
    <row r="518" spans="2:29">
      <c r="B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X518"/>
      <c r="Y518"/>
      <c r="Z518"/>
      <c r="AA518"/>
      <c r="AB518"/>
      <c r="AC518"/>
    </row>
    <row r="519" spans="2:29">
      <c r="B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X519"/>
      <c r="Y519"/>
      <c r="Z519"/>
      <c r="AA519"/>
      <c r="AB519"/>
      <c r="AC519"/>
    </row>
    <row r="520" spans="2:29">
      <c r="B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X520"/>
      <c r="Y520"/>
      <c r="Z520"/>
      <c r="AA520"/>
      <c r="AB520"/>
      <c r="AC520"/>
    </row>
    <row r="521" spans="2:29">
      <c r="B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X521"/>
      <c r="Y521"/>
      <c r="Z521"/>
      <c r="AA521"/>
      <c r="AB521"/>
      <c r="AC521"/>
    </row>
    <row r="522" spans="2:29">
      <c r="B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X522"/>
      <c r="Y522"/>
      <c r="Z522"/>
      <c r="AA522"/>
      <c r="AB522"/>
      <c r="AC522"/>
    </row>
    <row r="523" spans="2:29">
      <c r="B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X523"/>
      <c r="Y523"/>
      <c r="Z523"/>
      <c r="AA523"/>
      <c r="AB523"/>
      <c r="AC523"/>
    </row>
    <row r="524" spans="2:29">
      <c r="B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X524"/>
      <c r="Y524"/>
      <c r="Z524"/>
      <c r="AA524"/>
      <c r="AB524"/>
      <c r="AC524"/>
    </row>
    <row r="525" spans="2:29">
      <c r="B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X525"/>
      <c r="Y525"/>
      <c r="Z525"/>
      <c r="AA525"/>
      <c r="AB525"/>
      <c r="AC525"/>
    </row>
    <row r="526" spans="2:29">
      <c r="B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X526"/>
      <c r="Y526"/>
      <c r="Z526"/>
      <c r="AA526"/>
      <c r="AB526"/>
      <c r="AC526"/>
    </row>
    <row r="527" spans="2:29">
      <c r="B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X527"/>
      <c r="Y527"/>
      <c r="Z527"/>
      <c r="AA527"/>
      <c r="AB527"/>
      <c r="AC527"/>
    </row>
    <row r="528" spans="2:29">
      <c r="B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X528"/>
      <c r="Y528"/>
      <c r="Z528"/>
      <c r="AA528"/>
      <c r="AB528"/>
      <c r="AC528"/>
    </row>
    <row r="529" spans="2:29">
      <c r="B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X529"/>
      <c r="Y529"/>
      <c r="Z529"/>
      <c r="AA529"/>
      <c r="AB529"/>
      <c r="AC529"/>
    </row>
    <row r="530" spans="2:29">
      <c r="B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X530"/>
      <c r="Y530"/>
      <c r="Z530"/>
      <c r="AA530"/>
      <c r="AB530"/>
      <c r="AC530"/>
    </row>
    <row r="531" spans="2:29">
      <c r="B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X531"/>
      <c r="Y531"/>
      <c r="Z531"/>
      <c r="AA531"/>
      <c r="AB531"/>
      <c r="AC531"/>
    </row>
    <row r="532" spans="2:29">
      <c r="B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X532"/>
      <c r="Y532"/>
      <c r="Z532"/>
      <c r="AA532"/>
      <c r="AB532"/>
      <c r="AC532"/>
    </row>
    <row r="533" spans="2:29">
      <c r="B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X533"/>
      <c r="Y533"/>
      <c r="Z533"/>
      <c r="AA533"/>
      <c r="AB533"/>
      <c r="AC533"/>
    </row>
    <row r="534" spans="2:29">
      <c r="B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X534"/>
      <c r="Y534"/>
      <c r="Z534"/>
      <c r="AA534"/>
      <c r="AB534"/>
      <c r="AC534"/>
    </row>
    <row r="535" spans="2:29">
      <c r="B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X535"/>
      <c r="Y535"/>
      <c r="Z535"/>
      <c r="AA535"/>
      <c r="AB535"/>
      <c r="AC535"/>
    </row>
    <row r="536" spans="2:29">
      <c r="B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X536"/>
      <c r="Y536"/>
      <c r="Z536"/>
      <c r="AA536"/>
      <c r="AB536"/>
      <c r="AC536"/>
    </row>
    <row r="537" spans="2:29">
      <c r="B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X537"/>
      <c r="Y537"/>
      <c r="Z537"/>
      <c r="AA537"/>
      <c r="AB537"/>
      <c r="AC537"/>
    </row>
    <row r="538" spans="2:29">
      <c r="B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X538"/>
      <c r="Y538"/>
      <c r="Z538"/>
      <c r="AA538"/>
      <c r="AB538"/>
      <c r="AC538"/>
    </row>
    <row r="539" spans="2:29">
      <c r="B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X539"/>
      <c r="Y539"/>
      <c r="Z539"/>
      <c r="AA539"/>
      <c r="AB539"/>
      <c r="AC539"/>
    </row>
    <row r="540" spans="2:29">
      <c r="B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X540"/>
      <c r="Y540"/>
      <c r="Z540"/>
      <c r="AA540"/>
      <c r="AB540"/>
      <c r="AC540"/>
    </row>
    <row r="541" spans="2:29">
      <c r="B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X541"/>
      <c r="Y541"/>
      <c r="Z541"/>
      <c r="AA541"/>
      <c r="AB541"/>
      <c r="AC541"/>
    </row>
    <row r="542" spans="2:29">
      <c r="B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X542"/>
      <c r="Y542"/>
      <c r="Z542"/>
      <c r="AA542"/>
      <c r="AB542"/>
      <c r="AC542"/>
    </row>
    <row r="543" spans="2:29">
      <c r="B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X543"/>
      <c r="Y543"/>
      <c r="Z543"/>
      <c r="AA543"/>
      <c r="AB543"/>
      <c r="AC543"/>
    </row>
    <row r="544" spans="2:29">
      <c r="B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X544"/>
      <c r="Y544"/>
      <c r="Z544"/>
      <c r="AA544"/>
      <c r="AB544"/>
      <c r="AC544"/>
    </row>
    <row r="545" spans="2:29">
      <c r="B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X545"/>
      <c r="Y545"/>
      <c r="Z545"/>
      <c r="AA545"/>
      <c r="AB545"/>
      <c r="AC545"/>
    </row>
    <row r="546" spans="2:29">
      <c r="B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X546"/>
      <c r="Y546"/>
      <c r="Z546"/>
      <c r="AA546"/>
      <c r="AB546"/>
      <c r="AC546"/>
    </row>
    <row r="547" spans="2:29">
      <c r="B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X547"/>
      <c r="Y547"/>
      <c r="Z547"/>
      <c r="AA547"/>
      <c r="AB547"/>
      <c r="AC547"/>
    </row>
    <row r="548" spans="2:29">
      <c r="B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X548"/>
      <c r="Y548"/>
      <c r="Z548"/>
      <c r="AA548"/>
      <c r="AB548"/>
      <c r="AC548"/>
    </row>
    <row r="549" spans="2:29">
      <c r="B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X549"/>
      <c r="Y549"/>
      <c r="Z549"/>
      <c r="AA549"/>
      <c r="AB549"/>
      <c r="AC549"/>
    </row>
    <row r="550" spans="2:29">
      <c r="B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X550"/>
      <c r="Y550"/>
      <c r="Z550"/>
      <c r="AA550"/>
      <c r="AB550"/>
      <c r="AC550"/>
    </row>
    <row r="551" spans="2:29">
      <c r="B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X551"/>
      <c r="Y551"/>
      <c r="Z551"/>
      <c r="AA551"/>
      <c r="AB551"/>
      <c r="AC551"/>
    </row>
    <row r="552" spans="2:29">
      <c r="B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X552"/>
      <c r="Y552"/>
      <c r="Z552"/>
      <c r="AA552"/>
      <c r="AB552"/>
      <c r="AC552"/>
    </row>
    <row r="553" spans="2:29">
      <c r="B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X553"/>
      <c r="Y553"/>
      <c r="Z553"/>
      <c r="AA553"/>
      <c r="AB553"/>
      <c r="AC553"/>
    </row>
    <row r="554" spans="2:29">
      <c r="B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X554"/>
      <c r="Y554"/>
      <c r="Z554"/>
      <c r="AA554"/>
      <c r="AB554"/>
      <c r="AC554"/>
    </row>
    <row r="555" spans="2:29">
      <c r="B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X555"/>
      <c r="Y555"/>
      <c r="Z555"/>
      <c r="AA555"/>
      <c r="AB555"/>
      <c r="AC555"/>
    </row>
    <row r="556" spans="2:29">
      <c r="B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X556"/>
      <c r="Y556"/>
      <c r="Z556"/>
      <c r="AA556"/>
      <c r="AB556"/>
      <c r="AC556"/>
    </row>
    <row r="557" spans="2:29">
      <c r="B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X557"/>
      <c r="Y557"/>
      <c r="Z557"/>
      <c r="AA557"/>
      <c r="AB557"/>
      <c r="AC557"/>
    </row>
    <row r="558" spans="2:29">
      <c r="B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X558"/>
      <c r="Y558"/>
      <c r="Z558"/>
      <c r="AA558"/>
      <c r="AB558"/>
      <c r="AC558"/>
    </row>
    <row r="559" spans="2:29">
      <c r="B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X559"/>
      <c r="Y559"/>
      <c r="Z559"/>
      <c r="AA559"/>
      <c r="AB559"/>
      <c r="AC559"/>
    </row>
    <row r="560" spans="2:29">
      <c r="B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X560"/>
      <c r="Y560"/>
      <c r="Z560"/>
      <c r="AA560"/>
      <c r="AB560"/>
      <c r="AC560"/>
    </row>
    <row r="561" spans="2:29">
      <c r="B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X561"/>
      <c r="Y561"/>
      <c r="Z561"/>
      <c r="AA561"/>
      <c r="AB561"/>
      <c r="AC561"/>
    </row>
    <row r="562" spans="2:29">
      <c r="B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X562"/>
      <c r="Y562"/>
      <c r="Z562"/>
      <c r="AA562"/>
      <c r="AB562"/>
      <c r="AC562"/>
    </row>
    <row r="563" spans="2:29">
      <c r="B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X563"/>
      <c r="Y563"/>
      <c r="Z563"/>
      <c r="AA563"/>
      <c r="AB563"/>
      <c r="AC563"/>
    </row>
    <row r="564" spans="2:29">
      <c r="B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X564"/>
      <c r="Y564"/>
      <c r="Z564"/>
      <c r="AA564"/>
      <c r="AB564"/>
      <c r="AC564"/>
    </row>
    <row r="565" spans="2:29">
      <c r="B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X565"/>
      <c r="Y565"/>
      <c r="Z565"/>
      <c r="AA565"/>
      <c r="AB565"/>
      <c r="AC565"/>
    </row>
    <row r="566" spans="2:29">
      <c r="B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X566"/>
      <c r="Y566"/>
      <c r="Z566"/>
      <c r="AA566"/>
      <c r="AB566"/>
      <c r="AC566"/>
    </row>
    <row r="567" spans="2:29">
      <c r="B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X567"/>
      <c r="Y567"/>
      <c r="Z567"/>
      <c r="AA567"/>
      <c r="AB567"/>
      <c r="AC567"/>
    </row>
    <row r="568" spans="2:29">
      <c r="B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X568"/>
      <c r="Y568"/>
      <c r="Z568"/>
      <c r="AA568"/>
      <c r="AB568"/>
      <c r="AC568"/>
    </row>
    <row r="569" spans="2:29">
      <c r="B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X569"/>
      <c r="Y569"/>
      <c r="Z569"/>
      <c r="AA569"/>
      <c r="AB569"/>
      <c r="AC569"/>
    </row>
    <row r="570" spans="2:29">
      <c r="B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X570"/>
      <c r="Y570"/>
      <c r="Z570"/>
      <c r="AA570"/>
      <c r="AB570"/>
      <c r="AC570"/>
    </row>
    <row r="571" spans="2:29">
      <c r="B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X571"/>
      <c r="Y571"/>
      <c r="Z571"/>
      <c r="AA571"/>
      <c r="AB571"/>
      <c r="AC571"/>
    </row>
    <row r="572" spans="2:29">
      <c r="B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X572"/>
      <c r="Y572"/>
      <c r="Z572"/>
      <c r="AA572"/>
      <c r="AB572"/>
      <c r="AC572"/>
    </row>
    <row r="573" spans="2:29">
      <c r="B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X573"/>
      <c r="Y573"/>
      <c r="Z573"/>
      <c r="AA573"/>
      <c r="AB573"/>
      <c r="AC573"/>
    </row>
    <row r="574" spans="2:29">
      <c r="B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X574"/>
      <c r="Y574"/>
      <c r="Z574"/>
      <c r="AA574"/>
      <c r="AB574"/>
      <c r="AC574"/>
    </row>
    <row r="575" spans="2:29">
      <c r="B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X575"/>
      <c r="Y575"/>
      <c r="Z575"/>
      <c r="AA575"/>
      <c r="AB575"/>
      <c r="AC575"/>
    </row>
    <row r="576" spans="2:29">
      <c r="B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X576"/>
      <c r="Y576"/>
      <c r="Z576"/>
      <c r="AA576"/>
      <c r="AB576"/>
      <c r="AC576"/>
    </row>
    <row r="577" spans="2:29">
      <c r="B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X577"/>
      <c r="Y577"/>
      <c r="Z577"/>
      <c r="AA577"/>
      <c r="AB577"/>
      <c r="AC577"/>
    </row>
    <row r="578" spans="2:29">
      <c r="B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X578"/>
      <c r="Y578"/>
      <c r="Z578"/>
      <c r="AA578"/>
      <c r="AB578"/>
      <c r="AC578"/>
    </row>
    <row r="579" spans="2:29">
      <c r="B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X579"/>
      <c r="Y579"/>
      <c r="Z579"/>
      <c r="AA579"/>
      <c r="AB579"/>
      <c r="AC579"/>
    </row>
    <row r="580" spans="2:29">
      <c r="B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X580"/>
      <c r="Y580"/>
      <c r="Z580"/>
      <c r="AA580"/>
      <c r="AB580"/>
      <c r="AC580"/>
    </row>
    <row r="581" spans="2:29">
      <c r="B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X581"/>
      <c r="Y581"/>
      <c r="Z581"/>
      <c r="AA581"/>
      <c r="AB581"/>
      <c r="AC581"/>
    </row>
    <row r="582" spans="2:29">
      <c r="B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X582"/>
      <c r="Y582"/>
      <c r="Z582"/>
      <c r="AA582"/>
      <c r="AB582"/>
      <c r="AC582"/>
    </row>
    <row r="583" spans="2:29">
      <c r="B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X583"/>
      <c r="Y583"/>
      <c r="Z583"/>
      <c r="AA583"/>
      <c r="AB583"/>
      <c r="AC583"/>
    </row>
    <row r="584" spans="2:29">
      <c r="B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X584"/>
      <c r="Y584"/>
      <c r="Z584"/>
      <c r="AA584"/>
      <c r="AB584"/>
      <c r="AC584"/>
    </row>
    <row r="585" spans="2:29">
      <c r="B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X585"/>
      <c r="Y585"/>
      <c r="Z585"/>
      <c r="AA585"/>
      <c r="AB585"/>
      <c r="AC585"/>
    </row>
    <row r="586" spans="2:29">
      <c r="B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X586"/>
      <c r="Y586"/>
      <c r="Z586"/>
      <c r="AA586"/>
      <c r="AB586"/>
      <c r="AC586"/>
    </row>
    <row r="587" spans="2:29">
      <c r="B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X587"/>
      <c r="Y587"/>
      <c r="Z587"/>
      <c r="AA587"/>
      <c r="AB587"/>
      <c r="AC587"/>
    </row>
    <row r="588" spans="2:29">
      <c r="B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X588"/>
      <c r="Y588"/>
      <c r="Z588"/>
      <c r="AA588"/>
      <c r="AB588"/>
      <c r="AC588"/>
    </row>
    <row r="589" spans="2:29">
      <c r="B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X589"/>
      <c r="Y589"/>
      <c r="Z589"/>
      <c r="AA589"/>
      <c r="AB589"/>
      <c r="AC589"/>
    </row>
    <row r="590" spans="2:29">
      <c r="B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X590"/>
      <c r="Y590"/>
      <c r="Z590"/>
      <c r="AA590"/>
      <c r="AB590"/>
      <c r="AC590"/>
    </row>
    <row r="591" spans="2:29">
      <c r="B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X591"/>
      <c r="Y591"/>
      <c r="Z591"/>
      <c r="AA591"/>
      <c r="AB591"/>
      <c r="AC591"/>
    </row>
    <row r="592" spans="2:29">
      <c r="B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X592"/>
      <c r="Y592"/>
      <c r="Z592"/>
      <c r="AA592"/>
      <c r="AB592"/>
      <c r="AC592"/>
    </row>
    <row r="593" spans="2:29">
      <c r="B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X593"/>
      <c r="Y593"/>
      <c r="Z593"/>
      <c r="AA593"/>
      <c r="AB593"/>
      <c r="AC593"/>
    </row>
    <row r="594" spans="2:29">
      <c r="B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X594"/>
      <c r="Y594"/>
      <c r="Z594"/>
      <c r="AA594"/>
      <c r="AB594"/>
      <c r="AC594"/>
    </row>
    <row r="595" spans="2:29">
      <c r="B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X595"/>
      <c r="Y595"/>
      <c r="Z595"/>
      <c r="AA595"/>
      <c r="AB595"/>
      <c r="AC595"/>
    </row>
    <row r="596" spans="2:29">
      <c r="B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X596"/>
      <c r="Y596"/>
      <c r="Z596"/>
      <c r="AA596"/>
      <c r="AB596"/>
      <c r="AC596"/>
    </row>
    <row r="597" spans="2:29">
      <c r="B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X597"/>
      <c r="Y597"/>
      <c r="Z597"/>
      <c r="AA597"/>
      <c r="AB597"/>
      <c r="AC597"/>
    </row>
    <row r="598" spans="2:29">
      <c r="B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X598"/>
      <c r="Y598"/>
      <c r="Z598"/>
      <c r="AA598"/>
      <c r="AB598"/>
      <c r="AC598"/>
    </row>
    <row r="599" spans="2:29">
      <c r="B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X599"/>
      <c r="Y599"/>
      <c r="Z599"/>
      <c r="AA599"/>
      <c r="AB599"/>
      <c r="AC599"/>
    </row>
    <row r="600" spans="2:29">
      <c r="B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X600"/>
      <c r="Y600"/>
      <c r="Z600"/>
      <c r="AA600"/>
      <c r="AB600"/>
      <c r="AC600"/>
    </row>
    <row r="601" spans="2:29">
      <c r="B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X601"/>
      <c r="Y601"/>
      <c r="Z601"/>
      <c r="AA601"/>
      <c r="AB601"/>
      <c r="AC601"/>
    </row>
    <row r="602" spans="2:29">
      <c r="B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X602"/>
      <c r="Y602"/>
      <c r="Z602"/>
      <c r="AA602"/>
      <c r="AB602"/>
      <c r="AC602"/>
    </row>
    <row r="603" spans="2:29">
      <c r="B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X603"/>
      <c r="Y603"/>
      <c r="Z603"/>
      <c r="AA603"/>
      <c r="AB603"/>
      <c r="AC603"/>
    </row>
    <row r="604" spans="2:29">
      <c r="B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X604"/>
      <c r="Y604"/>
      <c r="Z604"/>
      <c r="AA604"/>
      <c r="AB604"/>
      <c r="AC604"/>
    </row>
    <row r="605" spans="2:29">
      <c r="B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X605"/>
      <c r="Y605"/>
      <c r="Z605"/>
      <c r="AA605"/>
      <c r="AB605"/>
      <c r="AC605"/>
    </row>
    <row r="606" spans="2:29">
      <c r="B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X606"/>
      <c r="Y606"/>
      <c r="Z606"/>
      <c r="AA606"/>
      <c r="AB606"/>
      <c r="AC606"/>
    </row>
    <row r="607" spans="2:29">
      <c r="B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X607"/>
      <c r="Y607"/>
      <c r="Z607"/>
      <c r="AA607"/>
      <c r="AB607"/>
      <c r="AC607"/>
    </row>
    <row r="608" spans="2:29">
      <c r="B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X608"/>
      <c r="Y608"/>
      <c r="Z608"/>
      <c r="AA608"/>
      <c r="AB608"/>
      <c r="AC608"/>
    </row>
    <row r="609" spans="2:29">
      <c r="B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X609"/>
      <c r="Y609"/>
      <c r="Z609"/>
      <c r="AA609"/>
      <c r="AB609"/>
      <c r="AC609"/>
    </row>
    <row r="610" spans="2:29">
      <c r="B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X610"/>
      <c r="Y610"/>
      <c r="Z610"/>
      <c r="AA610"/>
      <c r="AB610"/>
      <c r="AC610"/>
    </row>
    <row r="611" spans="2:29">
      <c r="B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X611"/>
      <c r="Y611"/>
      <c r="Z611"/>
      <c r="AA611"/>
      <c r="AB611"/>
      <c r="AC611"/>
    </row>
    <row r="612" spans="2:29">
      <c r="B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X612"/>
      <c r="Y612"/>
      <c r="Z612"/>
      <c r="AA612"/>
      <c r="AB612"/>
      <c r="AC612"/>
    </row>
    <row r="613" spans="2:29">
      <c r="B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X613"/>
      <c r="Y613"/>
      <c r="Z613"/>
      <c r="AA613"/>
      <c r="AB613"/>
      <c r="AC613"/>
    </row>
    <row r="614" spans="2:29">
      <c r="B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X614"/>
      <c r="Y614"/>
      <c r="Z614"/>
      <c r="AA614"/>
      <c r="AB614"/>
      <c r="AC614"/>
    </row>
    <row r="615" spans="2:29">
      <c r="B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X615"/>
      <c r="Y615"/>
      <c r="Z615"/>
      <c r="AA615"/>
      <c r="AB615"/>
      <c r="AC615"/>
    </row>
    <row r="616" spans="2:29">
      <c r="B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X616"/>
      <c r="Y616"/>
      <c r="Z616"/>
      <c r="AA616"/>
      <c r="AB616"/>
      <c r="AC616"/>
    </row>
    <row r="617" spans="2:29">
      <c r="B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X617"/>
      <c r="Y617"/>
      <c r="Z617"/>
      <c r="AA617"/>
      <c r="AB617"/>
      <c r="AC617"/>
    </row>
    <row r="618" spans="2:29">
      <c r="B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X618"/>
      <c r="Y618"/>
      <c r="Z618"/>
      <c r="AA618"/>
      <c r="AB618"/>
      <c r="AC618"/>
    </row>
    <row r="619" spans="2:29">
      <c r="B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X619"/>
      <c r="Y619"/>
      <c r="Z619"/>
      <c r="AA619"/>
      <c r="AB619"/>
      <c r="AC619"/>
    </row>
    <row r="620" spans="2:29">
      <c r="B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X620"/>
      <c r="Y620"/>
      <c r="Z620"/>
      <c r="AA620"/>
      <c r="AB620"/>
      <c r="AC620"/>
    </row>
    <row r="621" spans="2:29">
      <c r="B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X621"/>
      <c r="Y621"/>
      <c r="Z621"/>
      <c r="AA621"/>
      <c r="AB621"/>
      <c r="AC621"/>
    </row>
    <row r="622" spans="2:29">
      <c r="B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X622"/>
      <c r="Y622"/>
      <c r="Z622"/>
      <c r="AA622"/>
      <c r="AB622"/>
      <c r="AC622"/>
    </row>
    <row r="623" spans="2:29">
      <c r="B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X623"/>
      <c r="Y623"/>
      <c r="Z623"/>
      <c r="AA623"/>
      <c r="AB623"/>
      <c r="AC623"/>
    </row>
    <row r="624" spans="2:29">
      <c r="B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X624"/>
      <c r="Y624"/>
      <c r="Z624"/>
      <c r="AA624"/>
      <c r="AB624"/>
      <c r="AC624"/>
    </row>
    <row r="625" spans="2:29">
      <c r="B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X625"/>
      <c r="Y625"/>
      <c r="Z625"/>
      <c r="AA625"/>
      <c r="AB625"/>
      <c r="AC625"/>
    </row>
    <row r="626" spans="2:29">
      <c r="B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X626"/>
      <c r="Y626"/>
      <c r="Z626"/>
      <c r="AA626"/>
      <c r="AB626"/>
      <c r="AC626"/>
    </row>
    <row r="627" spans="2:29">
      <c r="B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X627"/>
      <c r="Y627"/>
      <c r="Z627"/>
      <c r="AA627"/>
      <c r="AB627"/>
      <c r="AC627"/>
    </row>
    <row r="628" spans="2:29">
      <c r="B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X628"/>
      <c r="Y628"/>
      <c r="Z628"/>
      <c r="AA628"/>
      <c r="AB628"/>
      <c r="AC628"/>
    </row>
    <row r="629" spans="2:29">
      <c r="B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X629"/>
      <c r="Y629"/>
      <c r="Z629"/>
      <c r="AA629"/>
      <c r="AB629"/>
      <c r="AC629"/>
    </row>
    <row r="630" spans="2:29">
      <c r="B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X630"/>
      <c r="Y630"/>
      <c r="Z630"/>
      <c r="AA630"/>
      <c r="AB630"/>
      <c r="AC630"/>
    </row>
    <row r="631" spans="2:29">
      <c r="B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X631"/>
      <c r="Y631"/>
      <c r="Z631"/>
      <c r="AA631"/>
      <c r="AB631"/>
      <c r="AC631"/>
    </row>
    <row r="632" spans="2:29">
      <c r="B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X632"/>
      <c r="Y632"/>
      <c r="Z632"/>
      <c r="AA632"/>
      <c r="AB632"/>
      <c r="AC632"/>
    </row>
    <row r="633" spans="2:29">
      <c r="B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X633"/>
      <c r="Y633"/>
      <c r="Z633"/>
      <c r="AA633"/>
      <c r="AB633"/>
      <c r="AC633"/>
    </row>
    <row r="634" spans="2:29">
      <c r="B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X634"/>
      <c r="Y634"/>
      <c r="Z634"/>
      <c r="AA634"/>
      <c r="AB634"/>
      <c r="AC634"/>
    </row>
    <row r="635" spans="2:29">
      <c r="B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X635"/>
      <c r="Y635"/>
      <c r="Z635"/>
      <c r="AA635"/>
      <c r="AB635"/>
      <c r="AC635"/>
    </row>
    <row r="636" spans="2:29">
      <c r="B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X636"/>
      <c r="Y636"/>
      <c r="Z636"/>
      <c r="AA636"/>
      <c r="AB636"/>
      <c r="AC636"/>
    </row>
    <row r="637" spans="2:29">
      <c r="B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X637"/>
      <c r="Y637"/>
      <c r="Z637"/>
      <c r="AA637"/>
      <c r="AB637"/>
      <c r="AC637"/>
    </row>
    <row r="638" spans="2:29">
      <c r="B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X638"/>
      <c r="Y638"/>
      <c r="Z638"/>
      <c r="AA638"/>
      <c r="AB638"/>
      <c r="AC638"/>
    </row>
    <row r="639" spans="2:29">
      <c r="B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X639"/>
      <c r="Y639"/>
      <c r="Z639"/>
      <c r="AA639"/>
      <c r="AB639"/>
      <c r="AC639"/>
    </row>
    <row r="640" spans="2:29">
      <c r="B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X640"/>
      <c r="Y640"/>
      <c r="Z640"/>
      <c r="AA640"/>
      <c r="AB640"/>
      <c r="AC640"/>
    </row>
    <row r="641" spans="2:29">
      <c r="B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X641"/>
      <c r="Y641"/>
      <c r="Z641"/>
      <c r="AA641"/>
      <c r="AB641"/>
      <c r="AC641"/>
    </row>
    <row r="642" spans="2:29">
      <c r="B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X642"/>
      <c r="Y642"/>
      <c r="Z642"/>
      <c r="AA642"/>
      <c r="AB642"/>
      <c r="AC642"/>
    </row>
    <row r="643" spans="2:29">
      <c r="B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X643"/>
      <c r="Y643"/>
      <c r="Z643"/>
      <c r="AA643"/>
      <c r="AB643"/>
      <c r="AC643"/>
    </row>
    <row r="644" spans="2:29">
      <c r="B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X644"/>
      <c r="Y644"/>
      <c r="Z644"/>
      <c r="AA644"/>
      <c r="AB644"/>
      <c r="AC644"/>
    </row>
    <row r="645" spans="2:29">
      <c r="B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X645"/>
      <c r="Y645"/>
      <c r="Z645"/>
      <c r="AA645"/>
      <c r="AB645"/>
      <c r="AC645"/>
    </row>
    <row r="646" spans="2:29">
      <c r="B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X646"/>
      <c r="Y646"/>
      <c r="Z646"/>
      <c r="AA646"/>
      <c r="AB646"/>
      <c r="AC646"/>
    </row>
    <row r="647" spans="2:29">
      <c r="B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X647"/>
      <c r="Y647"/>
      <c r="Z647"/>
      <c r="AA647"/>
      <c r="AB647"/>
      <c r="AC647"/>
    </row>
    <row r="648" spans="2:29">
      <c r="B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X648"/>
      <c r="Y648"/>
      <c r="Z648"/>
      <c r="AA648"/>
      <c r="AB648"/>
      <c r="AC648"/>
    </row>
    <row r="649" spans="2:29">
      <c r="B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X649"/>
      <c r="Y649"/>
      <c r="Z649"/>
      <c r="AA649"/>
      <c r="AB649"/>
      <c r="AC649"/>
    </row>
    <row r="650" spans="2:29">
      <c r="B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X650"/>
      <c r="Y650"/>
      <c r="Z650"/>
      <c r="AA650"/>
      <c r="AB650"/>
      <c r="AC650"/>
    </row>
    <row r="651" spans="2:29">
      <c r="B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X651"/>
      <c r="Y651"/>
      <c r="Z651"/>
      <c r="AA651"/>
      <c r="AB651"/>
      <c r="AC651"/>
    </row>
    <row r="652" spans="2:29">
      <c r="B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X652"/>
      <c r="Y652"/>
      <c r="Z652"/>
      <c r="AA652"/>
      <c r="AB652"/>
      <c r="AC652"/>
    </row>
    <row r="653" spans="2:29">
      <c r="B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X653"/>
      <c r="Y653"/>
      <c r="Z653"/>
      <c r="AA653"/>
      <c r="AB653"/>
      <c r="AC653"/>
    </row>
    <row r="654" spans="2:29">
      <c r="B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X654"/>
      <c r="Y654"/>
      <c r="Z654"/>
      <c r="AA654"/>
      <c r="AB654"/>
      <c r="AC654"/>
    </row>
    <row r="655" spans="2:29">
      <c r="B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X655"/>
      <c r="Y655"/>
      <c r="Z655"/>
      <c r="AA655"/>
      <c r="AB655"/>
      <c r="AC655"/>
    </row>
    <row r="656" spans="2:29">
      <c r="B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X656"/>
      <c r="Y656"/>
      <c r="Z656"/>
      <c r="AA656"/>
      <c r="AB656"/>
      <c r="AC656"/>
    </row>
    <row r="657" spans="2:29">
      <c r="B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X657"/>
      <c r="Y657"/>
      <c r="Z657"/>
      <c r="AA657"/>
      <c r="AB657"/>
      <c r="AC657"/>
    </row>
    <row r="658" spans="2:29">
      <c r="B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X658"/>
      <c r="Y658"/>
      <c r="Z658"/>
      <c r="AA658"/>
      <c r="AB658"/>
      <c r="AC658"/>
    </row>
    <row r="659" spans="2:29">
      <c r="B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X659"/>
      <c r="Y659"/>
      <c r="Z659"/>
      <c r="AA659"/>
      <c r="AB659"/>
      <c r="AC659"/>
    </row>
    <row r="660" spans="2:29">
      <c r="B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X660"/>
      <c r="Y660"/>
      <c r="Z660"/>
      <c r="AA660"/>
      <c r="AB660"/>
      <c r="AC660"/>
    </row>
    <row r="661" spans="2:29">
      <c r="B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X661"/>
      <c r="Y661"/>
      <c r="Z661"/>
      <c r="AA661"/>
      <c r="AB661"/>
      <c r="AC661"/>
    </row>
    <row r="662" spans="2:29">
      <c r="B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X662"/>
      <c r="Y662"/>
      <c r="Z662"/>
      <c r="AA662"/>
      <c r="AB662"/>
      <c r="AC662"/>
    </row>
    <row r="663" spans="2:29">
      <c r="B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X663"/>
      <c r="Y663"/>
      <c r="Z663"/>
      <c r="AA663"/>
      <c r="AB663"/>
      <c r="AC663"/>
    </row>
    <row r="664" spans="2:29">
      <c r="B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X664"/>
      <c r="Y664"/>
      <c r="Z664"/>
      <c r="AA664"/>
      <c r="AB664"/>
      <c r="AC664"/>
    </row>
    <row r="665" spans="2:29">
      <c r="B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X665"/>
      <c r="Y665"/>
      <c r="Z665"/>
      <c r="AA665"/>
      <c r="AB665"/>
      <c r="AC665"/>
    </row>
    <row r="666" spans="2:29">
      <c r="B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X666"/>
      <c r="Y666"/>
      <c r="Z666"/>
      <c r="AA666"/>
      <c r="AB666"/>
      <c r="AC666"/>
    </row>
    <row r="667" spans="2:29">
      <c r="B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X667"/>
      <c r="Y667"/>
      <c r="Z667"/>
      <c r="AA667"/>
      <c r="AB667"/>
      <c r="AC667"/>
    </row>
    <row r="668" spans="2:29">
      <c r="B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X668"/>
      <c r="Y668"/>
      <c r="Z668"/>
      <c r="AA668"/>
      <c r="AB668"/>
      <c r="AC668"/>
    </row>
    <row r="669" spans="2:29">
      <c r="B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X669"/>
      <c r="Y669"/>
      <c r="Z669"/>
      <c r="AA669"/>
      <c r="AB669"/>
      <c r="AC669"/>
    </row>
    <row r="670" spans="2:29">
      <c r="B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X670"/>
      <c r="Y670"/>
      <c r="Z670"/>
      <c r="AA670"/>
      <c r="AB670"/>
      <c r="AC670"/>
    </row>
    <row r="671" spans="2:29">
      <c r="B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X671"/>
      <c r="Y671"/>
      <c r="Z671"/>
      <c r="AA671"/>
      <c r="AB671"/>
      <c r="AC671"/>
    </row>
    <row r="672" spans="2:29">
      <c r="B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X672"/>
      <c r="Y672"/>
      <c r="Z672"/>
      <c r="AA672"/>
      <c r="AB672"/>
      <c r="AC672"/>
    </row>
    <row r="673" spans="2:29">
      <c r="B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X673"/>
      <c r="Y673"/>
      <c r="Z673"/>
      <c r="AA673"/>
      <c r="AB673"/>
      <c r="AC673"/>
    </row>
    <row r="674" spans="2:29">
      <c r="B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X674"/>
      <c r="Y674"/>
      <c r="Z674"/>
      <c r="AA674"/>
      <c r="AB674"/>
      <c r="AC674"/>
    </row>
    <row r="675" spans="2:29">
      <c r="B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X675"/>
      <c r="Y675"/>
      <c r="Z675"/>
      <c r="AA675"/>
      <c r="AB675"/>
      <c r="AC675"/>
    </row>
    <row r="676" spans="2:29">
      <c r="B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X676"/>
      <c r="Y676"/>
      <c r="Z676"/>
      <c r="AA676"/>
      <c r="AB676"/>
      <c r="AC676"/>
    </row>
    <row r="677" spans="2:29">
      <c r="B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X677"/>
      <c r="Y677"/>
      <c r="Z677"/>
      <c r="AA677"/>
      <c r="AB677"/>
      <c r="AC677"/>
    </row>
    <row r="678" spans="2:29">
      <c r="B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X678"/>
      <c r="Y678"/>
      <c r="Z678"/>
      <c r="AA678"/>
      <c r="AB678"/>
      <c r="AC678"/>
    </row>
    <row r="679" spans="2:29">
      <c r="B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X679"/>
      <c r="Y679"/>
      <c r="Z679"/>
      <c r="AA679"/>
      <c r="AB679"/>
      <c r="AC679"/>
    </row>
    <row r="680" spans="2:29">
      <c r="B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X680"/>
      <c r="Y680"/>
      <c r="Z680"/>
      <c r="AA680"/>
      <c r="AB680"/>
      <c r="AC680"/>
    </row>
    <row r="681" spans="2:29">
      <c r="B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X681"/>
      <c r="Y681"/>
      <c r="Z681"/>
      <c r="AA681"/>
      <c r="AB681"/>
      <c r="AC681"/>
    </row>
    <row r="682" spans="2:29">
      <c r="B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X682"/>
      <c r="Y682"/>
      <c r="Z682"/>
      <c r="AA682"/>
      <c r="AB682"/>
      <c r="AC682"/>
    </row>
    <row r="683" spans="2:29">
      <c r="B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X683"/>
      <c r="Y683"/>
      <c r="Z683"/>
      <c r="AA683"/>
      <c r="AB683"/>
      <c r="AC683"/>
    </row>
    <row r="684" spans="2:29">
      <c r="B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X684"/>
      <c r="Y684"/>
      <c r="Z684"/>
      <c r="AA684"/>
      <c r="AB684"/>
      <c r="AC684"/>
    </row>
    <row r="685" spans="2:29">
      <c r="B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X685"/>
      <c r="Y685"/>
      <c r="Z685"/>
      <c r="AA685"/>
      <c r="AB685"/>
      <c r="AC685"/>
    </row>
    <row r="686" spans="2:29">
      <c r="B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X686"/>
      <c r="Y686"/>
      <c r="Z686"/>
      <c r="AA686"/>
      <c r="AB686"/>
      <c r="AC686"/>
    </row>
    <row r="687" spans="2:29">
      <c r="B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X687"/>
      <c r="Y687"/>
      <c r="Z687"/>
      <c r="AA687"/>
      <c r="AB687"/>
      <c r="AC687"/>
    </row>
    <row r="688" spans="2:29">
      <c r="B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X688"/>
      <c r="Y688"/>
      <c r="Z688"/>
      <c r="AA688"/>
      <c r="AB688"/>
      <c r="AC688"/>
    </row>
    <row r="689" spans="2:29">
      <c r="B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X689"/>
      <c r="Y689"/>
      <c r="Z689"/>
      <c r="AA689"/>
      <c r="AB689"/>
      <c r="AC689"/>
    </row>
    <row r="690" spans="2:29">
      <c r="B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X690"/>
      <c r="Y690"/>
      <c r="Z690"/>
      <c r="AA690"/>
      <c r="AB690"/>
      <c r="AC690"/>
    </row>
    <row r="691" spans="2:29">
      <c r="B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X691"/>
      <c r="Y691"/>
      <c r="Z691"/>
      <c r="AA691"/>
      <c r="AB691"/>
      <c r="AC691"/>
    </row>
    <row r="692" spans="2:29">
      <c r="B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X692"/>
      <c r="Y692"/>
      <c r="Z692"/>
      <c r="AA692"/>
      <c r="AB692"/>
      <c r="AC692"/>
    </row>
    <row r="693" spans="2:29">
      <c r="B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X693"/>
      <c r="Y693"/>
      <c r="Z693"/>
      <c r="AA693"/>
      <c r="AB693"/>
      <c r="AC693"/>
    </row>
    <row r="694" spans="2:29">
      <c r="B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X694"/>
      <c r="Y694"/>
      <c r="Z694"/>
      <c r="AA694"/>
      <c r="AB694"/>
      <c r="AC694"/>
    </row>
    <row r="695" spans="2:29">
      <c r="B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X695"/>
      <c r="Y695"/>
      <c r="Z695"/>
      <c r="AA695"/>
      <c r="AB695"/>
      <c r="AC695"/>
    </row>
    <row r="696" spans="2:29">
      <c r="B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X696"/>
      <c r="Y696"/>
      <c r="Z696"/>
      <c r="AA696"/>
      <c r="AB696"/>
      <c r="AC696"/>
    </row>
    <row r="697" spans="2:29">
      <c r="B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X697"/>
      <c r="Y697"/>
      <c r="Z697"/>
      <c r="AA697"/>
      <c r="AB697"/>
      <c r="AC697"/>
    </row>
    <row r="698" spans="2:29">
      <c r="B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X698"/>
      <c r="Y698"/>
      <c r="Z698"/>
      <c r="AA698"/>
      <c r="AB698"/>
      <c r="AC698"/>
    </row>
    <row r="699" spans="2:29">
      <c r="B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X699"/>
      <c r="Y699"/>
      <c r="Z699"/>
      <c r="AA699"/>
      <c r="AB699"/>
      <c r="AC699"/>
    </row>
    <row r="700" spans="2:29">
      <c r="B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X700"/>
      <c r="Y700"/>
      <c r="Z700"/>
      <c r="AA700"/>
      <c r="AB700"/>
      <c r="AC700"/>
    </row>
    <row r="701" spans="2:29">
      <c r="B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X701"/>
      <c r="Y701"/>
      <c r="Z701"/>
      <c r="AA701"/>
      <c r="AB701"/>
      <c r="AC701"/>
    </row>
    <row r="702" spans="2:29">
      <c r="B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X702"/>
      <c r="Y702"/>
      <c r="Z702"/>
      <c r="AA702"/>
      <c r="AB702"/>
      <c r="AC702"/>
    </row>
    <row r="703" spans="2:29">
      <c r="B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X703"/>
      <c r="Y703"/>
      <c r="Z703"/>
      <c r="AA703"/>
      <c r="AB703"/>
      <c r="AC703"/>
    </row>
    <row r="704" spans="2:29">
      <c r="B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X704"/>
      <c r="Y704"/>
      <c r="Z704"/>
      <c r="AA704"/>
      <c r="AB704"/>
      <c r="AC704"/>
    </row>
    <row r="705" spans="2:29">
      <c r="B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X705"/>
      <c r="Y705"/>
      <c r="Z705"/>
      <c r="AA705"/>
      <c r="AB705"/>
      <c r="AC705"/>
    </row>
    <row r="706" spans="2:29">
      <c r="B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X706"/>
      <c r="Y706"/>
      <c r="Z706"/>
      <c r="AA706"/>
      <c r="AB706"/>
      <c r="AC706"/>
    </row>
    <row r="707" spans="2:29">
      <c r="B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X707"/>
      <c r="Y707"/>
      <c r="Z707"/>
      <c r="AA707"/>
      <c r="AB707"/>
      <c r="AC707"/>
    </row>
    <row r="708" spans="2:29">
      <c r="B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X708"/>
      <c r="Y708"/>
      <c r="Z708"/>
      <c r="AA708"/>
      <c r="AB708"/>
      <c r="AC708"/>
    </row>
    <row r="709" spans="2:29">
      <c r="B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X709"/>
      <c r="Y709"/>
      <c r="Z709"/>
      <c r="AA709"/>
      <c r="AB709"/>
      <c r="AC709"/>
    </row>
    <row r="710" spans="2:29">
      <c r="B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X710"/>
      <c r="Y710"/>
      <c r="Z710"/>
      <c r="AA710"/>
      <c r="AB710"/>
      <c r="AC710"/>
    </row>
    <row r="711" spans="2:29">
      <c r="B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X711"/>
      <c r="Y711"/>
      <c r="Z711"/>
      <c r="AA711"/>
      <c r="AB711"/>
      <c r="AC711"/>
    </row>
    <row r="712" spans="2:29">
      <c r="B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X712"/>
      <c r="Y712"/>
      <c r="Z712"/>
      <c r="AA712"/>
      <c r="AB712"/>
      <c r="AC712"/>
    </row>
    <row r="713" spans="2:29">
      <c r="B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X713"/>
      <c r="Y713"/>
      <c r="Z713"/>
      <c r="AA713"/>
      <c r="AB713"/>
      <c r="AC713"/>
    </row>
    <row r="714" spans="2:29">
      <c r="B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X714"/>
      <c r="Y714"/>
      <c r="Z714"/>
      <c r="AA714"/>
      <c r="AB714"/>
      <c r="AC714"/>
    </row>
    <row r="715" spans="2:29">
      <c r="B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X715"/>
      <c r="Y715"/>
      <c r="Z715"/>
      <c r="AA715"/>
      <c r="AB715"/>
      <c r="AC715"/>
    </row>
    <row r="716" spans="2:29">
      <c r="B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X716"/>
      <c r="Y716"/>
      <c r="Z716"/>
      <c r="AA716"/>
      <c r="AB716"/>
      <c r="AC716"/>
    </row>
    <row r="717" spans="2:29">
      <c r="B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X717"/>
      <c r="Y717"/>
      <c r="Z717"/>
      <c r="AA717"/>
      <c r="AB717"/>
      <c r="AC717"/>
    </row>
    <row r="718" spans="2:29">
      <c r="B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X718"/>
      <c r="Y718"/>
      <c r="Z718"/>
      <c r="AA718"/>
      <c r="AB718"/>
      <c r="AC718"/>
    </row>
    <row r="719" spans="2:29">
      <c r="B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X719"/>
      <c r="Y719"/>
      <c r="Z719"/>
      <c r="AA719"/>
      <c r="AB719"/>
      <c r="AC719"/>
    </row>
    <row r="720" spans="2:29">
      <c r="B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X720"/>
      <c r="Y720"/>
      <c r="Z720"/>
      <c r="AA720"/>
      <c r="AB720"/>
      <c r="AC720"/>
    </row>
    <row r="721" spans="2:29">
      <c r="B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X721"/>
      <c r="Y721"/>
      <c r="Z721"/>
      <c r="AA721"/>
      <c r="AB721"/>
      <c r="AC721"/>
    </row>
    <row r="722" spans="2:29">
      <c r="B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X722"/>
      <c r="Y722"/>
      <c r="Z722"/>
      <c r="AA722"/>
      <c r="AB722"/>
      <c r="AC722"/>
    </row>
    <row r="723" spans="2:29">
      <c r="B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X723"/>
      <c r="Y723"/>
      <c r="Z723"/>
      <c r="AA723"/>
      <c r="AB723"/>
      <c r="AC723"/>
    </row>
    <row r="724" spans="2:29">
      <c r="B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X724"/>
      <c r="Y724"/>
      <c r="Z724"/>
      <c r="AA724"/>
      <c r="AB724"/>
      <c r="AC724"/>
    </row>
    <row r="725" spans="2:29">
      <c r="B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X725"/>
      <c r="Y725"/>
      <c r="Z725"/>
      <c r="AA725"/>
      <c r="AB725"/>
      <c r="AC725"/>
    </row>
    <row r="726" spans="2:29">
      <c r="B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X726"/>
      <c r="Y726"/>
      <c r="Z726"/>
      <c r="AA726"/>
      <c r="AB726"/>
      <c r="AC726"/>
    </row>
    <row r="727" spans="2:29">
      <c r="B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X727"/>
      <c r="Y727"/>
      <c r="Z727"/>
      <c r="AA727"/>
      <c r="AB727"/>
      <c r="AC727"/>
    </row>
    <row r="728" spans="2:29">
      <c r="B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X728"/>
      <c r="Y728"/>
      <c r="Z728"/>
      <c r="AA728"/>
      <c r="AB728"/>
      <c r="AC728"/>
    </row>
    <row r="729" spans="2:29">
      <c r="B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X729"/>
      <c r="Y729"/>
      <c r="Z729"/>
      <c r="AA729"/>
      <c r="AB729"/>
      <c r="AC729"/>
    </row>
    <row r="730" spans="2:29">
      <c r="B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X730"/>
      <c r="Y730"/>
      <c r="Z730"/>
      <c r="AA730"/>
      <c r="AB730"/>
      <c r="AC730"/>
    </row>
    <row r="731" spans="2:29">
      <c r="B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X731"/>
      <c r="Y731"/>
      <c r="Z731"/>
      <c r="AA731"/>
      <c r="AB731"/>
      <c r="AC731"/>
    </row>
    <row r="732" spans="2:29">
      <c r="B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X732"/>
      <c r="Y732"/>
      <c r="Z732"/>
      <c r="AA732"/>
      <c r="AB732"/>
      <c r="AC732"/>
    </row>
    <row r="733" spans="2:29">
      <c r="B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X733"/>
      <c r="Y733"/>
      <c r="Z733"/>
      <c r="AA733"/>
      <c r="AB733"/>
      <c r="AC733"/>
    </row>
    <row r="734" spans="2:29">
      <c r="B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X734"/>
      <c r="Y734"/>
      <c r="Z734"/>
      <c r="AA734"/>
      <c r="AB734"/>
      <c r="AC734"/>
    </row>
    <row r="735" spans="2:29">
      <c r="B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X735"/>
      <c r="Y735"/>
      <c r="Z735"/>
      <c r="AA735"/>
      <c r="AB735"/>
      <c r="AC735"/>
    </row>
    <row r="736" spans="2:29">
      <c r="B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X736"/>
      <c r="Y736"/>
      <c r="Z736"/>
      <c r="AA736"/>
      <c r="AB736"/>
      <c r="AC736"/>
    </row>
    <row r="737" spans="2:29">
      <c r="B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X737"/>
      <c r="Y737"/>
      <c r="Z737"/>
      <c r="AA737"/>
      <c r="AB737"/>
      <c r="AC737"/>
    </row>
    <row r="738" spans="2:29">
      <c r="B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X738"/>
      <c r="Y738"/>
      <c r="Z738"/>
      <c r="AA738"/>
      <c r="AB738"/>
      <c r="AC738"/>
    </row>
    <row r="739" spans="2:29">
      <c r="B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X739"/>
      <c r="Y739"/>
      <c r="Z739"/>
      <c r="AA739"/>
      <c r="AB739"/>
      <c r="AC739"/>
    </row>
    <row r="740" spans="2:29">
      <c r="B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X740"/>
      <c r="Y740"/>
      <c r="Z740"/>
      <c r="AA740"/>
      <c r="AB740"/>
      <c r="AC740"/>
    </row>
    <row r="741" spans="2:29">
      <c r="B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X741"/>
      <c r="Y741"/>
      <c r="Z741"/>
      <c r="AA741"/>
      <c r="AB741"/>
      <c r="AC741"/>
    </row>
    <row r="742" spans="2:29">
      <c r="B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X742"/>
      <c r="Y742"/>
      <c r="Z742"/>
      <c r="AA742"/>
      <c r="AB742"/>
      <c r="AC742"/>
    </row>
    <row r="743" spans="2:29">
      <c r="B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X743"/>
      <c r="Y743"/>
      <c r="Z743"/>
      <c r="AA743"/>
      <c r="AB743"/>
      <c r="AC743"/>
    </row>
    <row r="744" spans="2:29">
      <c r="B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X744"/>
      <c r="Y744"/>
      <c r="Z744"/>
      <c r="AA744"/>
      <c r="AB744"/>
      <c r="AC744"/>
    </row>
    <row r="745" spans="2:29">
      <c r="B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X745"/>
      <c r="Y745"/>
      <c r="Z745"/>
      <c r="AA745"/>
      <c r="AB745"/>
      <c r="AC745"/>
    </row>
    <row r="746" spans="2:29">
      <c r="B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X746"/>
      <c r="Y746"/>
      <c r="Z746"/>
      <c r="AA746"/>
      <c r="AB746"/>
      <c r="AC746"/>
    </row>
    <row r="747" spans="2:29">
      <c r="B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X747"/>
      <c r="Y747"/>
      <c r="Z747"/>
      <c r="AA747"/>
      <c r="AB747"/>
      <c r="AC747"/>
    </row>
    <row r="748" spans="2:29">
      <c r="B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X748"/>
      <c r="Y748"/>
      <c r="Z748"/>
      <c r="AA748"/>
      <c r="AB748"/>
      <c r="AC748"/>
    </row>
    <row r="749" spans="2:29">
      <c r="B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X749"/>
      <c r="Y749"/>
      <c r="Z749"/>
      <c r="AA749"/>
      <c r="AB749"/>
      <c r="AC749"/>
    </row>
    <row r="750" spans="2:29">
      <c r="B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X750"/>
      <c r="Y750"/>
      <c r="Z750"/>
      <c r="AA750"/>
      <c r="AB750"/>
      <c r="AC750"/>
    </row>
    <row r="751" spans="2:29">
      <c r="B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X751"/>
      <c r="Y751"/>
      <c r="Z751"/>
      <c r="AA751"/>
      <c r="AB751"/>
      <c r="AC751"/>
    </row>
    <row r="752" spans="2:29">
      <c r="B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X752"/>
      <c r="Y752"/>
      <c r="Z752"/>
      <c r="AA752"/>
      <c r="AB752"/>
      <c r="AC752"/>
    </row>
    <row r="753" spans="2:29">
      <c r="B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X753"/>
      <c r="Y753"/>
      <c r="Z753"/>
      <c r="AA753"/>
      <c r="AB753"/>
      <c r="AC753"/>
    </row>
    <row r="754" spans="2:29">
      <c r="B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X754"/>
      <c r="Y754"/>
      <c r="Z754"/>
      <c r="AA754"/>
      <c r="AB754"/>
      <c r="AC754"/>
    </row>
    <row r="755" spans="2:29">
      <c r="B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X755"/>
      <c r="Y755"/>
      <c r="Z755"/>
      <c r="AA755"/>
      <c r="AB755"/>
      <c r="AC755"/>
    </row>
    <row r="756" spans="2:29">
      <c r="B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X756"/>
      <c r="Y756"/>
      <c r="Z756"/>
      <c r="AA756"/>
      <c r="AB756"/>
      <c r="AC756"/>
    </row>
    <row r="757" spans="2:29">
      <c r="B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X757"/>
      <c r="Y757"/>
      <c r="Z757"/>
      <c r="AA757"/>
      <c r="AB757"/>
      <c r="AC757"/>
    </row>
    <row r="758" spans="2:29">
      <c r="B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X758"/>
      <c r="Y758"/>
      <c r="Z758"/>
      <c r="AA758"/>
      <c r="AB758"/>
      <c r="AC758"/>
    </row>
    <row r="759" spans="2:29">
      <c r="B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X759"/>
      <c r="Y759"/>
      <c r="Z759"/>
      <c r="AA759"/>
      <c r="AB759"/>
      <c r="AC759"/>
    </row>
    <row r="760" spans="2:29">
      <c r="B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X760"/>
      <c r="Y760"/>
      <c r="Z760"/>
      <c r="AA760"/>
      <c r="AB760"/>
      <c r="AC760"/>
    </row>
    <row r="761" spans="2:29">
      <c r="B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X761"/>
      <c r="Y761"/>
      <c r="Z761"/>
      <c r="AA761"/>
      <c r="AB761"/>
      <c r="AC761"/>
    </row>
    <row r="762" spans="2:29">
      <c r="B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X762"/>
      <c r="Y762"/>
      <c r="Z762"/>
      <c r="AA762"/>
      <c r="AB762"/>
      <c r="AC762"/>
    </row>
    <row r="763" spans="2:29">
      <c r="B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X763"/>
      <c r="Y763"/>
      <c r="Z763"/>
      <c r="AA763"/>
      <c r="AB763"/>
      <c r="AC763"/>
    </row>
    <row r="764" spans="2:29">
      <c r="B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X764"/>
      <c r="Y764"/>
      <c r="Z764"/>
      <c r="AA764"/>
      <c r="AB764"/>
      <c r="AC764"/>
    </row>
    <row r="765" spans="2:29">
      <c r="B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X765"/>
      <c r="Y765"/>
      <c r="Z765"/>
      <c r="AA765"/>
      <c r="AB765"/>
      <c r="AC765"/>
    </row>
    <row r="766" spans="2:29">
      <c r="B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X766"/>
      <c r="Y766"/>
      <c r="Z766"/>
      <c r="AA766"/>
      <c r="AB766"/>
      <c r="AC766"/>
    </row>
    <row r="767" spans="2:29">
      <c r="B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X767"/>
      <c r="Y767"/>
      <c r="Z767"/>
      <c r="AA767"/>
      <c r="AB767"/>
      <c r="AC767"/>
    </row>
    <row r="768" spans="2:29">
      <c r="B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X768"/>
      <c r="Y768"/>
      <c r="Z768"/>
      <c r="AA768"/>
      <c r="AB768"/>
      <c r="AC768"/>
    </row>
    <row r="769" spans="2:29">
      <c r="B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X769"/>
      <c r="Y769"/>
      <c r="Z769"/>
      <c r="AA769"/>
      <c r="AB769"/>
      <c r="AC769"/>
    </row>
    <row r="770" spans="2:29">
      <c r="B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X770"/>
      <c r="Y770"/>
      <c r="Z770"/>
      <c r="AA770"/>
      <c r="AB770"/>
      <c r="AC770"/>
    </row>
    <row r="771" spans="2:29">
      <c r="B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X771"/>
      <c r="Y771"/>
      <c r="Z771"/>
      <c r="AA771"/>
      <c r="AB771"/>
      <c r="AC771"/>
    </row>
    <row r="772" spans="2:29">
      <c r="B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X772"/>
      <c r="Y772"/>
      <c r="Z772"/>
      <c r="AA772"/>
      <c r="AB772"/>
      <c r="AC772"/>
    </row>
    <row r="773" spans="2:29">
      <c r="B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X773"/>
      <c r="Y773"/>
      <c r="Z773"/>
      <c r="AA773"/>
      <c r="AB773"/>
      <c r="AC773"/>
    </row>
    <row r="774" spans="2:29">
      <c r="B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X774"/>
      <c r="Y774"/>
      <c r="Z774"/>
      <c r="AA774"/>
      <c r="AB774"/>
      <c r="AC774"/>
    </row>
    <row r="775" spans="2:29">
      <c r="B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X775"/>
      <c r="Y775"/>
      <c r="Z775"/>
      <c r="AA775"/>
      <c r="AB775"/>
      <c r="AC775"/>
    </row>
    <row r="776" spans="2:29">
      <c r="B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X776"/>
      <c r="Y776"/>
      <c r="Z776"/>
      <c r="AA776"/>
      <c r="AB776"/>
      <c r="AC776"/>
    </row>
    <row r="777" spans="2:29">
      <c r="B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X777"/>
      <c r="Y777"/>
      <c r="Z777"/>
      <c r="AA777"/>
      <c r="AB777"/>
      <c r="AC777"/>
    </row>
    <row r="778" spans="2:29">
      <c r="B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X778"/>
      <c r="Y778"/>
      <c r="Z778"/>
      <c r="AA778"/>
      <c r="AB778"/>
      <c r="AC778"/>
    </row>
    <row r="779" spans="2:29">
      <c r="B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X779"/>
      <c r="Y779"/>
      <c r="Z779"/>
      <c r="AA779"/>
      <c r="AB779"/>
      <c r="AC779"/>
    </row>
    <row r="780" spans="2:29">
      <c r="B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X780"/>
      <c r="Y780"/>
      <c r="Z780"/>
      <c r="AA780"/>
      <c r="AB780"/>
      <c r="AC780"/>
    </row>
    <row r="781" spans="2:29">
      <c r="B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X781"/>
      <c r="Y781"/>
      <c r="Z781"/>
      <c r="AA781"/>
      <c r="AB781"/>
      <c r="AC781"/>
    </row>
    <row r="782" spans="2:29">
      <c r="B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X782"/>
      <c r="Y782"/>
      <c r="Z782"/>
      <c r="AA782"/>
      <c r="AB782"/>
      <c r="AC782"/>
    </row>
    <row r="783" spans="2:29">
      <c r="B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X783"/>
      <c r="Y783"/>
      <c r="Z783"/>
      <c r="AA783"/>
      <c r="AB783"/>
      <c r="AC783"/>
    </row>
    <row r="784" spans="2:29">
      <c r="B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X784"/>
      <c r="Y784"/>
      <c r="Z784"/>
      <c r="AA784"/>
      <c r="AB784"/>
      <c r="AC784"/>
    </row>
    <row r="785" spans="2:29">
      <c r="B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X785"/>
      <c r="Y785"/>
      <c r="Z785"/>
      <c r="AA785"/>
      <c r="AB785"/>
      <c r="AC785"/>
    </row>
    <row r="786" spans="2:29">
      <c r="B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X786"/>
      <c r="Y786"/>
      <c r="Z786"/>
      <c r="AA786"/>
      <c r="AB786"/>
      <c r="AC786"/>
    </row>
    <row r="787" spans="2:29">
      <c r="B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X787"/>
      <c r="Y787"/>
      <c r="Z787"/>
      <c r="AA787"/>
      <c r="AB787"/>
      <c r="AC787"/>
    </row>
    <row r="788" spans="2:29">
      <c r="B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X788"/>
      <c r="Y788"/>
      <c r="Z788"/>
      <c r="AA788"/>
      <c r="AB788"/>
      <c r="AC788"/>
    </row>
    <row r="789" spans="2:29">
      <c r="B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X789"/>
      <c r="Y789"/>
      <c r="Z789"/>
      <c r="AA789"/>
      <c r="AB789"/>
      <c r="AC789"/>
    </row>
    <row r="790" spans="2:29">
      <c r="B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X790"/>
      <c r="Y790"/>
      <c r="Z790"/>
      <c r="AA790"/>
      <c r="AB790"/>
      <c r="AC790"/>
    </row>
    <row r="791" spans="2:29">
      <c r="B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X791"/>
      <c r="Y791"/>
      <c r="Z791"/>
      <c r="AA791"/>
      <c r="AB791"/>
      <c r="AC791"/>
    </row>
    <row r="792" spans="2:29">
      <c r="B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X792"/>
      <c r="Y792"/>
      <c r="Z792"/>
      <c r="AA792"/>
      <c r="AB792"/>
      <c r="AC792"/>
    </row>
    <row r="793" spans="2:29">
      <c r="B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X793"/>
      <c r="Y793"/>
      <c r="Z793"/>
      <c r="AA793"/>
      <c r="AB793"/>
      <c r="AC793"/>
    </row>
    <row r="794" spans="2:29">
      <c r="B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X794"/>
      <c r="Y794"/>
      <c r="Z794"/>
      <c r="AA794"/>
      <c r="AB794"/>
      <c r="AC794"/>
    </row>
    <row r="795" spans="2:29">
      <c r="B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X795"/>
      <c r="Y795"/>
      <c r="Z795"/>
      <c r="AA795"/>
      <c r="AB795"/>
      <c r="AC795"/>
    </row>
    <row r="796" spans="2:29">
      <c r="B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X796"/>
      <c r="Y796"/>
      <c r="Z796"/>
      <c r="AA796"/>
      <c r="AB796"/>
      <c r="AC796"/>
    </row>
    <row r="797" spans="2:29">
      <c r="B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X797"/>
      <c r="Y797"/>
      <c r="Z797"/>
      <c r="AA797"/>
      <c r="AB797"/>
      <c r="AC797"/>
    </row>
    <row r="798" spans="2:29">
      <c r="B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X798"/>
      <c r="Y798"/>
      <c r="Z798"/>
      <c r="AA798"/>
      <c r="AB798"/>
      <c r="AC798"/>
    </row>
    <row r="799" spans="2:29">
      <c r="B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X799"/>
      <c r="Y799"/>
      <c r="Z799"/>
      <c r="AA799"/>
      <c r="AB799"/>
      <c r="AC799"/>
    </row>
    <row r="800" spans="2:29">
      <c r="B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X800"/>
      <c r="Y800"/>
      <c r="Z800"/>
      <c r="AA800"/>
      <c r="AB800"/>
      <c r="AC800"/>
    </row>
    <row r="801" spans="2:29">
      <c r="B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X801"/>
      <c r="Y801"/>
      <c r="Z801"/>
      <c r="AA801"/>
      <c r="AB801"/>
      <c r="AC801"/>
    </row>
    <row r="802" spans="2:29">
      <c r="B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X802"/>
      <c r="Y802"/>
      <c r="Z802"/>
      <c r="AA802"/>
      <c r="AB802"/>
      <c r="AC802"/>
    </row>
    <row r="803" spans="2:29">
      <c r="B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X803"/>
      <c r="Y803"/>
      <c r="Z803"/>
      <c r="AA803"/>
      <c r="AB803"/>
      <c r="AC803"/>
    </row>
    <row r="804" spans="2:29">
      <c r="B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X804"/>
      <c r="Y804"/>
      <c r="Z804"/>
      <c r="AA804"/>
      <c r="AB804"/>
      <c r="AC804"/>
    </row>
    <row r="805" spans="2:29">
      <c r="B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X805"/>
      <c r="Y805"/>
      <c r="Z805"/>
      <c r="AA805"/>
      <c r="AB805"/>
      <c r="AC805"/>
    </row>
    <row r="806" spans="2:29">
      <c r="B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X806"/>
      <c r="Y806"/>
      <c r="Z806"/>
      <c r="AA806"/>
      <c r="AB806"/>
      <c r="AC806"/>
    </row>
    <row r="807" spans="2:29">
      <c r="B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X807"/>
      <c r="Y807"/>
      <c r="Z807"/>
      <c r="AA807"/>
      <c r="AB807"/>
      <c r="AC807"/>
    </row>
    <row r="808" spans="2:29">
      <c r="B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X808"/>
      <c r="Y808"/>
      <c r="Z808"/>
      <c r="AA808"/>
      <c r="AB808"/>
      <c r="AC808"/>
    </row>
    <row r="809" spans="2:29">
      <c r="B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X809"/>
      <c r="Y809"/>
      <c r="Z809"/>
      <c r="AA809"/>
      <c r="AB809"/>
      <c r="AC809"/>
    </row>
    <row r="810" spans="2:29">
      <c r="B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X810"/>
      <c r="Y810"/>
      <c r="Z810"/>
      <c r="AA810"/>
      <c r="AB810"/>
      <c r="AC810"/>
    </row>
    <row r="811" spans="2:29">
      <c r="B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X811"/>
      <c r="Y811"/>
      <c r="Z811"/>
      <c r="AA811"/>
      <c r="AB811"/>
      <c r="AC811"/>
    </row>
    <row r="812" spans="2:29">
      <c r="B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X812"/>
      <c r="Y812"/>
      <c r="Z812"/>
      <c r="AA812"/>
      <c r="AB812"/>
      <c r="AC812"/>
    </row>
    <row r="813" spans="2:29">
      <c r="B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X813"/>
      <c r="Y813"/>
      <c r="Z813"/>
      <c r="AA813"/>
      <c r="AB813"/>
      <c r="AC813"/>
    </row>
    <row r="814" spans="2:29">
      <c r="B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X814"/>
      <c r="Y814"/>
      <c r="Z814"/>
      <c r="AA814"/>
      <c r="AB814"/>
      <c r="AC814"/>
    </row>
    <row r="815" spans="2:29">
      <c r="B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X815"/>
      <c r="Y815"/>
      <c r="Z815"/>
      <c r="AA815"/>
      <c r="AB815"/>
      <c r="AC815"/>
    </row>
    <row r="816" spans="2:29">
      <c r="B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X816"/>
      <c r="Y816"/>
      <c r="Z816"/>
      <c r="AA816"/>
      <c r="AB816"/>
      <c r="AC816"/>
    </row>
    <row r="817" spans="2:29">
      <c r="B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X817"/>
      <c r="Y817"/>
      <c r="Z817"/>
      <c r="AA817"/>
      <c r="AB817"/>
      <c r="AC817"/>
    </row>
    <row r="818" spans="2:29">
      <c r="B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X818"/>
      <c r="Y818"/>
      <c r="Z818"/>
      <c r="AA818"/>
      <c r="AB818"/>
      <c r="AC818"/>
    </row>
    <row r="819" spans="2:29">
      <c r="B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X819"/>
      <c r="Y819"/>
      <c r="Z819"/>
      <c r="AA819"/>
      <c r="AB819"/>
      <c r="AC819"/>
    </row>
    <row r="820" spans="2:29">
      <c r="B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X820"/>
      <c r="Y820"/>
      <c r="Z820"/>
      <c r="AA820"/>
      <c r="AB820"/>
      <c r="AC820"/>
    </row>
    <row r="821" spans="2:29">
      <c r="B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X821"/>
      <c r="Y821"/>
      <c r="Z821"/>
      <c r="AA821"/>
      <c r="AB821"/>
      <c r="AC821"/>
    </row>
    <row r="822" spans="2:29">
      <c r="B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X822"/>
      <c r="Y822"/>
      <c r="Z822"/>
      <c r="AA822"/>
      <c r="AB822"/>
      <c r="AC822"/>
    </row>
    <row r="823" spans="2:29">
      <c r="B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X823"/>
      <c r="Y823"/>
      <c r="Z823"/>
      <c r="AA823"/>
      <c r="AB823"/>
      <c r="AC823"/>
    </row>
    <row r="824" spans="2:29">
      <c r="B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X824"/>
      <c r="Y824"/>
      <c r="Z824"/>
      <c r="AA824"/>
      <c r="AB824"/>
      <c r="AC824"/>
    </row>
    <row r="825" spans="2:29">
      <c r="B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X825"/>
      <c r="Y825"/>
      <c r="Z825"/>
      <c r="AA825"/>
      <c r="AB825"/>
      <c r="AC825"/>
    </row>
    <row r="826" spans="2:29">
      <c r="B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X826"/>
      <c r="Y826"/>
      <c r="Z826"/>
      <c r="AA826"/>
      <c r="AB826"/>
      <c r="AC826"/>
    </row>
    <row r="827" spans="2:29">
      <c r="B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X827"/>
      <c r="Y827"/>
      <c r="Z827"/>
      <c r="AA827"/>
      <c r="AB827"/>
      <c r="AC827"/>
    </row>
    <row r="828" spans="2:29">
      <c r="B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X828"/>
      <c r="Y828"/>
      <c r="Z828"/>
      <c r="AA828"/>
      <c r="AB828"/>
      <c r="AC828"/>
    </row>
    <row r="829" spans="2:29">
      <c r="B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X829"/>
      <c r="Y829"/>
      <c r="Z829"/>
      <c r="AA829"/>
      <c r="AB829"/>
      <c r="AC829"/>
    </row>
    <row r="830" spans="2:29">
      <c r="B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X830"/>
      <c r="Y830"/>
      <c r="Z830"/>
      <c r="AA830"/>
      <c r="AB830"/>
      <c r="AC830"/>
    </row>
    <row r="831" spans="2:29">
      <c r="B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X831"/>
      <c r="Y831"/>
      <c r="Z831"/>
      <c r="AA831"/>
      <c r="AB831"/>
      <c r="AC831"/>
    </row>
    <row r="832" spans="2:29">
      <c r="B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X832"/>
      <c r="Y832"/>
      <c r="Z832"/>
      <c r="AA832"/>
      <c r="AB832"/>
      <c r="AC832"/>
    </row>
    <row r="833" spans="2:29">
      <c r="B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X833"/>
      <c r="Y833"/>
      <c r="Z833"/>
      <c r="AA833"/>
      <c r="AB833"/>
      <c r="AC833"/>
    </row>
    <row r="834" spans="2:29">
      <c r="B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X834"/>
      <c r="Y834"/>
      <c r="Z834"/>
      <c r="AA834"/>
      <c r="AB834"/>
      <c r="AC834"/>
    </row>
    <row r="835" spans="2:29">
      <c r="B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X835"/>
      <c r="Y835"/>
      <c r="Z835"/>
      <c r="AA835"/>
      <c r="AB835"/>
      <c r="AC835"/>
    </row>
    <row r="836" spans="2:29">
      <c r="B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X836"/>
      <c r="Y836"/>
      <c r="Z836"/>
      <c r="AA836"/>
      <c r="AB836"/>
      <c r="AC836"/>
    </row>
    <row r="837" spans="2:29">
      <c r="B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X837"/>
      <c r="Y837"/>
      <c r="Z837"/>
      <c r="AA837"/>
      <c r="AB837"/>
      <c r="AC837"/>
    </row>
    <row r="838" spans="2:29">
      <c r="B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X838"/>
      <c r="Y838"/>
      <c r="Z838"/>
      <c r="AA838"/>
      <c r="AB838"/>
      <c r="AC838"/>
    </row>
    <row r="839" spans="2:29">
      <c r="B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X839"/>
      <c r="Y839"/>
      <c r="Z839"/>
      <c r="AA839"/>
      <c r="AB839"/>
      <c r="AC839"/>
    </row>
    <row r="840" spans="2:29">
      <c r="B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X840"/>
      <c r="Y840"/>
      <c r="Z840"/>
      <c r="AA840"/>
      <c r="AB840"/>
      <c r="AC840"/>
    </row>
    <row r="841" spans="2:29">
      <c r="B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X841"/>
      <c r="Y841"/>
      <c r="Z841"/>
      <c r="AA841"/>
      <c r="AB841"/>
      <c r="AC841"/>
    </row>
    <row r="842" spans="2:29">
      <c r="B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X842"/>
      <c r="Y842"/>
      <c r="Z842"/>
      <c r="AA842"/>
      <c r="AB842"/>
      <c r="AC842"/>
    </row>
    <row r="843" spans="2:29">
      <c r="B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X843"/>
      <c r="Y843"/>
      <c r="Z843"/>
      <c r="AA843"/>
      <c r="AB843"/>
      <c r="AC843"/>
    </row>
    <row r="844" spans="2:29">
      <c r="B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X844"/>
      <c r="Y844"/>
      <c r="Z844"/>
      <c r="AA844"/>
      <c r="AB844"/>
      <c r="AC844"/>
    </row>
    <row r="845" spans="2:29">
      <c r="B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X845"/>
      <c r="Y845"/>
      <c r="Z845"/>
      <c r="AA845"/>
      <c r="AB845"/>
      <c r="AC845"/>
    </row>
    <row r="846" spans="2:29">
      <c r="B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X846"/>
      <c r="Y846"/>
      <c r="Z846"/>
      <c r="AA846"/>
      <c r="AB846"/>
      <c r="AC846"/>
    </row>
    <row r="847" spans="2:29">
      <c r="B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X847"/>
      <c r="Y847"/>
      <c r="Z847"/>
      <c r="AA847"/>
      <c r="AB847"/>
      <c r="AC847"/>
    </row>
    <row r="848" spans="2:29">
      <c r="B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X848"/>
      <c r="Y848"/>
      <c r="Z848"/>
      <c r="AA848"/>
      <c r="AB848"/>
      <c r="AC848"/>
    </row>
    <row r="849" spans="2:29">
      <c r="B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X849"/>
      <c r="Y849"/>
      <c r="Z849"/>
      <c r="AA849"/>
      <c r="AB849"/>
      <c r="AC849"/>
    </row>
    <row r="850" spans="2:29">
      <c r="B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X850"/>
      <c r="Y850"/>
      <c r="Z850"/>
      <c r="AA850"/>
      <c r="AB850"/>
      <c r="AC850"/>
    </row>
    <row r="851" spans="2:29">
      <c r="B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X851"/>
      <c r="Y851"/>
      <c r="Z851"/>
      <c r="AA851"/>
      <c r="AB851"/>
      <c r="AC851"/>
    </row>
    <row r="852" spans="2:29">
      <c r="B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X852"/>
      <c r="Y852"/>
      <c r="Z852"/>
      <c r="AA852"/>
      <c r="AB852"/>
      <c r="AC852"/>
    </row>
    <row r="853" spans="2:29">
      <c r="B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X853"/>
      <c r="Y853"/>
      <c r="Z853"/>
      <c r="AA853"/>
      <c r="AB853"/>
      <c r="AC853"/>
    </row>
    <row r="854" spans="2:29">
      <c r="B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X854"/>
      <c r="Y854"/>
      <c r="Z854"/>
      <c r="AA854"/>
      <c r="AB854"/>
      <c r="AC854"/>
    </row>
    <row r="855" spans="2:29">
      <c r="B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X855"/>
      <c r="Y855"/>
      <c r="Z855"/>
      <c r="AA855"/>
      <c r="AB855"/>
      <c r="AC855"/>
    </row>
    <row r="856" spans="2:29">
      <c r="B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X856"/>
      <c r="Y856"/>
      <c r="Z856"/>
      <c r="AA856"/>
      <c r="AB856"/>
      <c r="AC856"/>
    </row>
    <row r="857" spans="2:29">
      <c r="B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X857"/>
      <c r="Y857"/>
      <c r="Z857"/>
      <c r="AA857"/>
      <c r="AB857"/>
      <c r="AC857"/>
    </row>
    <row r="858" spans="2:29">
      <c r="B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X858"/>
      <c r="Y858"/>
      <c r="Z858"/>
      <c r="AA858"/>
      <c r="AB858"/>
      <c r="AC858"/>
    </row>
    <row r="859" spans="2:29">
      <c r="B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X859"/>
      <c r="Y859"/>
      <c r="Z859"/>
      <c r="AA859"/>
      <c r="AB859"/>
      <c r="AC859"/>
    </row>
    <row r="860" spans="2:29">
      <c r="B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X860"/>
      <c r="Y860"/>
      <c r="Z860"/>
      <c r="AA860"/>
      <c r="AB860"/>
      <c r="AC860"/>
    </row>
    <row r="861" spans="2:29">
      <c r="B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X861"/>
      <c r="Y861"/>
      <c r="Z861"/>
      <c r="AA861"/>
      <c r="AB861"/>
      <c r="AC861"/>
    </row>
    <row r="862" spans="2:29">
      <c r="B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X862"/>
      <c r="Y862"/>
      <c r="Z862"/>
      <c r="AA862"/>
      <c r="AB862"/>
      <c r="AC862"/>
    </row>
    <row r="863" spans="2:29">
      <c r="B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X863"/>
      <c r="Y863"/>
      <c r="Z863"/>
      <c r="AA863"/>
      <c r="AB863"/>
      <c r="AC863"/>
    </row>
    <row r="864" spans="2:29">
      <c r="B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X864"/>
      <c r="Y864"/>
      <c r="Z864"/>
      <c r="AA864"/>
      <c r="AB864"/>
      <c r="AC864"/>
    </row>
    <row r="865" spans="2:29">
      <c r="B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X865"/>
      <c r="Y865"/>
      <c r="Z865"/>
      <c r="AA865"/>
      <c r="AB865"/>
      <c r="AC865"/>
    </row>
    <row r="866" spans="2:29">
      <c r="B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X866"/>
      <c r="Y866"/>
      <c r="Z866"/>
      <c r="AA866"/>
      <c r="AB866"/>
      <c r="AC866"/>
    </row>
    <row r="867" spans="2:29">
      <c r="B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X867"/>
      <c r="Y867"/>
      <c r="Z867"/>
      <c r="AA867"/>
      <c r="AB867"/>
      <c r="AC867"/>
    </row>
    <row r="868" spans="2:29">
      <c r="B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X868"/>
      <c r="Y868"/>
      <c r="Z868"/>
      <c r="AA868"/>
      <c r="AB868"/>
      <c r="AC868"/>
    </row>
    <row r="869" spans="2:29">
      <c r="B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X869"/>
      <c r="Y869"/>
      <c r="Z869"/>
      <c r="AA869"/>
      <c r="AB869"/>
      <c r="AC869"/>
    </row>
    <row r="870" spans="2:29">
      <c r="B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X870"/>
      <c r="Y870"/>
      <c r="Z870"/>
      <c r="AA870"/>
      <c r="AB870"/>
      <c r="AC870"/>
    </row>
    <row r="871" spans="2:29">
      <c r="B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X871"/>
      <c r="Y871"/>
      <c r="Z871"/>
      <c r="AA871"/>
      <c r="AB871"/>
      <c r="AC871"/>
    </row>
    <row r="872" spans="2:29">
      <c r="B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X872"/>
      <c r="Y872"/>
      <c r="Z872"/>
      <c r="AA872"/>
      <c r="AB872"/>
      <c r="AC872"/>
    </row>
    <row r="873" spans="2:29">
      <c r="B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X873"/>
      <c r="Y873"/>
      <c r="Z873"/>
      <c r="AA873"/>
      <c r="AB873"/>
      <c r="AC873"/>
    </row>
    <row r="874" spans="2:29">
      <c r="B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X874"/>
      <c r="Y874"/>
      <c r="Z874"/>
      <c r="AA874"/>
      <c r="AB874"/>
      <c r="AC874"/>
    </row>
    <row r="875" spans="2:29">
      <c r="B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X875"/>
      <c r="Y875"/>
      <c r="Z875"/>
      <c r="AA875"/>
      <c r="AB875"/>
      <c r="AC875"/>
    </row>
    <row r="876" spans="2:29">
      <c r="B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X876"/>
      <c r="Y876"/>
      <c r="Z876"/>
      <c r="AA876"/>
      <c r="AB876"/>
      <c r="AC876"/>
    </row>
    <row r="877" spans="2:29">
      <c r="B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X877"/>
      <c r="Y877"/>
      <c r="Z877"/>
      <c r="AA877"/>
      <c r="AB877"/>
      <c r="AC877"/>
    </row>
    <row r="878" spans="2:29">
      <c r="B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X878"/>
      <c r="Y878"/>
      <c r="Z878"/>
      <c r="AA878"/>
      <c r="AB878"/>
      <c r="AC878"/>
    </row>
    <row r="879" spans="2:29">
      <c r="B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X879"/>
      <c r="Y879"/>
      <c r="Z879"/>
      <c r="AA879"/>
      <c r="AB879"/>
      <c r="AC879"/>
    </row>
    <row r="880" spans="2:29">
      <c r="B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X880"/>
      <c r="Y880"/>
      <c r="Z880"/>
      <c r="AA880"/>
      <c r="AB880"/>
      <c r="AC880"/>
    </row>
    <row r="881" spans="2:29">
      <c r="B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X881"/>
      <c r="Y881"/>
      <c r="Z881"/>
      <c r="AA881"/>
      <c r="AB881"/>
      <c r="AC881"/>
    </row>
    <row r="882" spans="2:29">
      <c r="B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X882"/>
      <c r="Y882"/>
      <c r="Z882"/>
      <c r="AA882"/>
      <c r="AB882"/>
      <c r="AC882"/>
    </row>
    <row r="883" spans="2:29">
      <c r="B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X883"/>
      <c r="Y883"/>
      <c r="Z883"/>
      <c r="AA883"/>
      <c r="AB883"/>
      <c r="AC883"/>
    </row>
    <row r="884" spans="2:29">
      <c r="B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X884"/>
      <c r="Y884"/>
      <c r="Z884"/>
      <c r="AA884"/>
      <c r="AB884"/>
      <c r="AC884"/>
    </row>
    <row r="885" spans="2:29">
      <c r="B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X885"/>
      <c r="Y885"/>
      <c r="Z885"/>
      <c r="AA885"/>
      <c r="AB885"/>
      <c r="AC885"/>
    </row>
    <row r="886" spans="2:29">
      <c r="B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X886"/>
      <c r="Y886"/>
      <c r="Z886"/>
      <c r="AA886"/>
      <c r="AB886"/>
      <c r="AC886"/>
    </row>
    <row r="887" spans="2:29">
      <c r="B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X887"/>
      <c r="Y887"/>
      <c r="Z887"/>
      <c r="AA887"/>
      <c r="AB887"/>
      <c r="AC887"/>
    </row>
    <row r="888" spans="2:29">
      <c r="B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X888"/>
      <c r="Y888"/>
      <c r="Z888"/>
      <c r="AA888"/>
      <c r="AB888"/>
      <c r="AC888"/>
    </row>
    <row r="889" spans="2:29">
      <c r="B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X889"/>
      <c r="Y889"/>
      <c r="Z889"/>
      <c r="AA889"/>
      <c r="AB889"/>
      <c r="AC889"/>
    </row>
    <row r="890" spans="2:29">
      <c r="B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X890"/>
      <c r="Y890"/>
      <c r="Z890"/>
      <c r="AA890"/>
      <c r="AB890"/>
      <c r="AC890"/>
    </row>
    <row r="891" spans="2:29">
      <c r="B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X891"/>
      <c r="Y891"/>
      <c r="Z891"/>
      <c r="AA891"/>
      <c r="AB891"/>
      <c r="AC891"/>
    </row>
    <row r="892" spans="2:29">
      <c r="B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X892"/>
      <c r="Y892"/>
      <c r="Z892"/>
      <c r="AA892"/>
      <c r="AB892"/>
      <c r="AC892"/>
    </row>
    <row r="893" spans="2:29">
      <c r="B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X893"/>
      <c r="Y893"/>
      <c r="Z893"/>
      <c r="AA893"/>
      <c r="AB893"/>
      <c r="AC893"/>
    </row>
    <row r="894" spans="2:29">
      <c r="B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X894"/>
      <c r="Y894"/>
      <c r="Z894"/>
      <c r="AA894"/>
      <c r="AB894"/>
      <c r="AC894"/>
    </row>
    <row r="895" spans="2:29">
      <c r="B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X895"/>
      <c r="Y895"/>
      <c r="Z895"/>
      <c r="AA895"/>
      <c r="AB895"/>
      <c r="AC895"/>
    </row>
    <row r="896" spans="2:29">
      <c r="B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X896"/>
      <c r="Y896"/>
      <c r="Z896"/>
      <c r="AA896"/>
      <c r="AB896"/>
      <c r="AC896"/>
    </row>
    <row r="897" spans="2:29">
      <c r="B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X897"/>
      <c r="Y897"/>
      <c r="Z897"/>
      <c r="AA897"/>
      <c r="AB897"/>
      <c r="AC897"/>
    </row>
    <row r="898" spans="2:29">
      <c r="B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X898"/>
      <c r="Y898"/>
      <c r="Z898"/>
      <c r="AA898"/>
      <c r="AB898"/>
      <c r="AC898"/>
    </row>
    <row r="899" spans="2:29">
      <c r="B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X899"/>
      <c r="Y899"/>
      <c r="Z899"/>
      <c r="AA899"/>
      <c r="AB899"/>
      <c r="AC899"/>
    </row>
    <row r="900" spans="2:29">
      <c r="B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X900"/>
      <c r="Y900"/>
      <c r="Z900"/>
      <c r="AA900"/>
      <c r="AB900"/>
      <c r="AC900"/>
    </row>
    <row r="901" spans="2:29">
      <c r="B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X901"/>
      <c r="Y901"/>
      <c r="Z901"/>
      <c r="AA901"/>
      <c r="AB901"/>
      <c r="AC901"/>
    </row>
    <row r="902" spans="2:29">
      <c r="B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X902"/>
      <c r="Y902"/>
      <c r="Z902"/>
      <c r="AA902"/>
      <c r="AB902"/>
      <c r="AC902"/>
    </row>
    <row r="903" spans="2:29">
      <c r="B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X903"/>
      <c r="Y903"/>
      <c r="Z903"/>
      <c r="AA903"/>
      <c r="AB903"/>
      <c r="AC903"/>
    </row>
    <row r="904" spans="2:29">
      <c r="B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X904"/>
      <c r="Y904"/>
      <c r="Z904"/>
      <c r="AA904"/>
      <c r="AB904"/>
      <c r="AC904"/>
    </row>
    <row r="905" spans="2:29">
      <c r="B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X905"/>
      <c r="Y905"/>
      <c r="Z905"/>
      <c r="AA905"/>
      <c r="AB905"/>
      <c r="AC905"/>
    </row>
    <row r="906" spans="2:29">
      <c r="B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X906"/>
      <c r="Y906"/>
      <c r="Z906"/>
      <c r="AA906"/>
      <c r="AB906"/>
      <c r="AC906"/>
    </row>
    <row r="907" spans="2:29">
      <c r="B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X907"/>
      <c r="Y907"/>
      <c r="Z907"/>
      <c r="AA907"/>
      <c r="AB907"/>
      <c r="AC907"/>
    </row>
    <row r="908" spans="2:29">
      <c r="B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X908"/>
      <c r="Y908"/>
      <c r="Z908"/>
      <c r="AA908"/>
      <c r="AB908"/>
      <c r="AC908"/>
    </row>
    <row r="909" spans="2:29">
      <c r="B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X909"/>
      <c r="Y909"/>
      <c r="Z909"/>
      <c r="AA909"/>
      <c r="AB909"/>
      <c r="AC909"/>
    </row>
    <row r="910" spans="2:29">
      <c r="B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X910"/>
      <c r="Y910"/>
      <c r="Z910"/>
      <c r="AA910"/>
      <c r="AB910"/>
      <c r="AC910"/>
    </row>
    <row r="911" spans="2:29">
      <c r="B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X911"/>
      <c r="Y911"/>
      <c r="Z911"/>
      <c r="AA911"/>
      <c r="AB911"/>
      <c r="AC911"/>
    </row>
    <row r="912" spans="2:29">
      <c r="B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X912"/>
      <c r="Y912"/>
      <c r="Z912"/>
      <c r="AA912"/>
      <c r="AB912"/>
      <c r="AC912"/>
    </row>
    <row r="913" spans="2:29">
      <c r="B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X913"/>
      <c r="Y913"/>
      <c r="Z913"/>
      <c r="AA913"/>
      <c r="AB913"/>
      <c r="AC913"/>
    </row>
    <row r="914" spans="2:29">
      <c r="B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X914"/>
      <c r="Y914"/>
      <c r="Z914"/>
      <c r="AA914"/>
      <c r="AB914"/>
      <c r="AC914"/>
    </row>
    <row r="915" spans="2:29">
      <c r="B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X915"/>
      <c r="Y915"/>
      <c r="Z915"/>
      <c r="AA915"/>
      <c r="AB915"/>
      <c r="AC915"/>
    </row>
    <row r="916" spans="2:29">
      <c r="B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X916"/>
      <c r="Y916"/>
      <c r="Z916"/>
      <c r="AA916"/>
      <c r="AB916"/>
      <c r="AC916"/>
    </row>
    <row r="917" spans="2:29">
      <c r="B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X917"/>
      <c r="Y917"/>
      <c r="Z917"/>
      <c r="AA917"/>
      <c r="AB917"/>
      <c r="AC917"/>
    </row>
    <row r="918" spans="2:29">
      <c r="B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X918"/>
      <c r="Y918"/>
      <c r="Z918"/>
      <c r="AA918"/>
      <c r="AB918"/>
      <c r="AC918"/>
    </row>
    <row r="919" spans="2:29">
      <c r="B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X919"/>
      <c r="Y919"/>
      <c r="Z919"/>
      <c r="AA919"/>
      <c r="AB919"/>
      <c r="AC919"/>
    </row>
    <row r="920" spans="2:29">
      <c r="B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X920"/>
      <c r="Y920"/>
      <c r="Z920"/>
      <c r="AA920"/>
      <c r="AB920"/>
      <c r="AC920"/>
    </row>
    <row r="921" spans="2:29">
      <c r="B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X921"/>
      <c r="Y921"/>
      <c r="Z921"/>
      <c r="AA921"/>
      <c r="AB921"/>
      <c r="AC921"/>
    </row>
    <row r="922" spans="2:29">
      <c r="B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X922"/>
      <c r="Y922"/>
      <c r="Z922"/>
      <c r="AA922"/>
      <c r="AB922"/>
      <c r="AC922"/>
    </row>
    <row r="923" spans="2:29">
      <c r="B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X923"/>
      <c r="Y923"/>
      <c r="Z923"/>
      <c r="AA923"/>
      <c r="AB923"/>
      <c r="AC923"/>
    </row>
    <row r="924" spans="2:29">
      <c r="B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X924"/>
      <c r="Y924"/>
      <c r="Z924"/>
      <c r="AA924"/>
      <c r="AB924"/>
      <c r="AC924"/>
    </row>
    <row r="925" spans="2:29">
      <c r="B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X925"/>
      <c r="Y925"/>
      <c r="Z925"/>
      <c r="AA925"/>
      <c r="AB925"/>
      <c r="AC925"/>
    </row>
    <row r="926" spans="2:29">
      <c r="B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X926"/>
      <c r="Y926"/>
      <c r="Z926"/>
      <c r="AA926"/>
      <c r="AB926"/>
      <c r="AC926"/>
    </row>
    <row r="927" spans="2:29">
      <c r="B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X927"/>
      <c r="Y927"/>
      <c r="Z927"/>
      <c r="AA927"/>
      <c r="AB927"/>
      <c r="AC927"/>
    </row>
    <row r="928" spans="2:29">
      <c r="B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X928"/>
      <c r="Y928"/>
      <c r="Z928"/>
      <c r="AA928"/>
      <c r="AB928"/>
      <c r="AC928"/>
    </row>
    <row r="929" spans="2:29">
      <c r="B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X929"/>
      <c r="Y929"/>
      <c r="Z929"/>
      <c r="AA929"/>
      <c r="AB929"/>
      <c r="AC929"/>
    </row>
    <row r="930" spans="2:29">
      <c r="B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X930"/>
      <c r="Y930"/>
      <c r="Z930"/>
      <c r="AA930"/>
      <c r="AB930"/>
      <c r="AC930"/>
    </row>
    <row r="931" spans="2:29">
      <c r="B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X931"/>
      <c r="Y931"/>
      <c r="Z931"/>
      <c r="AA931"/>
      <c r="AB931"/>
      <c r="AC931"/>
    </row>
    <row r="932" spans="2:29">
      <c r="B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X932"/>
      <c r="Y932"/>
      <c r="Z932"/>
      <c r="AA932"/>
      <c r="AB932"/>
      <c r="AC932"/>
    </row>
    <row r="933" spans="2:29">
      <c r="B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X933"/>
      <c r="Y933"/>
      <c r="Z933"/>
      <c r="AA933"/>
      <c r="AB933"/>
      <c r="AC933"/>
    </row>
    <row r="934" spans="2:29">
      <c r="B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X934"/>
      <c r="Y934"/>
      <c r="Z934"/>
      <c r="AA934"/>
      <c r="AB934"/>
      <c r="AC934"/>
    </row>
    <row r="935" spans="2:29">
      <c r="B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X935"/>
      <c r="Y935"/>
      <c r="Z935"/>
      <c r="AA935"/>
      <c r="AB935"/>
      <c r="AC935"/>
    </row>
    <row r="936" spans="2:29">
      <c r="B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X936"/>
      <c r="Y936"/>
      <c r="Z936"/>
      <c r="AA936"/>
      <c r="AB936"/>
      <c r="AC936"/>
    </row>
    <row r="937" spans="2:29">
      <c r="B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X937"/>
      <c r="Y937"/>
      <c r="Z937"/>
      <c r="AA937"/>
      <c r="AB937"/>
      <c r="AC937"/>
    </row>
    <row r="938" spans="2:29">
      <c r="B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X938"/>
      <c r="Y938"/>
      <c r="Z938"/>
      <c r="AA938"/>
      <c r="AB938"/>
      <c r="AC938"/>
    </row>
    <row r="939" spans="2:29">
      <c r="B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X939"/>
      <c r="Y939"/>
      <c r="Z939"/>
      <c r="AA939"/>
      <c r="AB939"/>
      <c r="AC939"/>
    </row>
    <row r="940" spans="2:29">
      <c r="B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X940"/>
      <c r="Y940"/>
      <c r="Z940"/>
      <c r="AA940"/>
      <c r="AB940"/>
      <c r="AC940"/>
    </row>
    <row r="941" spans="2:29">
      <c r="B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X941"/>
      <c r="Y941"/>
      <c r="Z941"/>
      <c r="AA941"/>
      <c r="AB941"/>
      <c r="AC941"/>
    </row>
    <row r="942" spans="2:29">
      <c r="B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X942"/>
      <c r="Y942"/>
      <c r="Z942"/>
      <c r="AA942"/>
      <c r="AB942"/>
      <c r="AC942"/>
    </row>
    <row r="943" spans="2:29">
      <c r="B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X943"/>
      <c r="Y943"/>
      <c r="Z943"/>
      <c r="AA943"/>
      <c r="AB943"/>
      <c r="AC943"/>
    </row>
    <row r="944" spans="2:29">
      <c r="B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X944"/>
      <c r="Y944"/>
      <c r="Z944"/>
      <c r="AA944"/>
      <c r="AB944"/>
      <c r="AC944"/>
    </row>
    <row r="945" spans="2:29">
      <c r="B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X945"/>
      <c r="Y945"/>
      <c r="Z945"/>
      <c r="AA945"/>
      <c r="AB945"/>
      <c r="AC945"/>
    </row>
    <row r="946" spans="2:29">
      <c r="B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X946"/>
      <c r="Y946"/>
      <c r="Z946"/>
      <c r="AA946"/>
      <c r="AB946"/>
      <c r="AC946"/>
    </row>
    <row r="947" spans="2:29">
      <c r="B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X947"/>
      <c r="Y947"/>
      <c r="Z947"/>
      <c r="AA947"/>
      <c r="AB947"/>
      <c r="AC947"/>
    </row>
    <row r="948" spans="2:29">
      <c r="B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X948"/>
      <c r="Y948"/>
      <c r="Z948"/>
      <c r="AA948"/>
      <c r="AB948"/>
      <c r="AC948"/>
    </row>
    <row r="949" spans="2:29">
      <c r="B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X949"/>
      <c r="Y949"/>
      <c r="Z949"/>
      <c r="AA949"/>
      <c r="AB949"/>
      <c r="AC949"/>
    </row>
    <row r="950" spans="2:29">
      <c r="B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X950"/>
      <c r="Y950"/>
      <c r="Z950"/>
      <c r="AA950"/>
      <c r="AB950"/>
      <c r="AC950"/>
    </row>
    <row r="951" spans="2:29">
      <c r="B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X951"/>
      <c r="Y951"/>
      <c r="Z951"/>
      <c r="AA951"/>
      <c r="AB951"/>
      <c r="AC951"/>
    </row>
    <row r="952" spans="2:29">
      <c r="B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X952"/>
      <c r="Y952"/>
      <c r="Z952"/>
      <c r="AA952"/>
      <c r="AB952"/>
      <c r="AC952"/>
    </row>
    <row r="953" spans="2:29">
      <c r="B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X953"/>
      <c r="Y953"/>
      <c r="Z953"/>
      <c r="AA953"/>
      <c r="AB953"/>
      <c r="AC953"/>
    </row>
    <row r="954" spans="2:29">
      <c r="B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X954"/>
      <c r="Y954"/>
      <c r="Z954"/>
      <c r="AA954"/>
      <c r="AB954"/>
      <c r="AC954"/>
    </row>
    <row r="955" spans="2:29">
      <c r="B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X955"/>
      <c r="Y955"/>
      <c r="Z955"/>
      <c r="AA955"/>
      <c r="AB955"/>
      <c r="AC955"/>
    </row>
    <row r="956" spans="2:29">
      <c r="B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X956"/>
      <c r="Y956"/>
      <c r="Z956"/>
      <c r="AA956"/>
      <c r="AB956"/>
      <c r="AC956"/>
    </row>
    <row r="957" spans="2:29">
      <c r="B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X957"/>
      <c r="Y957"/>
      <c r="Z957"/>
      <c r="AA957"/>
      <c r="AB957"/>
      <c r="AC957"/>
    </row>
    <row r="958" spans="2:29">
      <c r="B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X958"/>
      <c r="Y958"/>
      <c r="Z958"/>
      <c r="AA958"/>
      <c r="AB958"/>
      <c r="AC958"/>
    </row>
    <row r="959" spans="2:29">
      <c r="B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X959"/>
      <c r="Y959"/>
      <c r="Z959"/>
      <c r="AA959"/>
      <c r="AB959"/>
      <c r="AC959"/>
    </row>
    <row r="960" spans="2:29">
      <c r="B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X960"/>
      <c r="Y960"/>
      <c r="Z960"/>
      <c r="AA960"/>
      <c r="AB960"/>
      <c r="AC960"/>
    </row>
    <row r="961" spans="2:29">
      <c r="B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X961"/>
      <c r="Y961"/>
      <c r="Z961"/>
      <c r="AA961"/>
      <c r="AB961"/>
      <c r="AC961"/>
    </row>
    <row r="962" spans="2:29">
      <c r="B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X962"/>
      <c r="Y962"/>
      <c r="Z962"/>
      <c r="AA962"/>
      <c r="AB962"/>
      <c r="AC962"/>
    </row>
    <row r="963" spans="2:29">
      <c r="B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X963"/>
      <c r="Y963"/>
      <c r="Z963"/>
      <c r="AA963"/>
      <c r="AB963"/>
      <c r="AC963"/>
    </row>
    <row r="964" spans="2:29">
      <c r="B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X964"/>
      <c r="Y964"/>
      <c r="Z964"/>
      <c r="AA964"/>
      <c r="AB964"/>
      <c r="AC964"/>
    </row>
    <row r="965" spans="2:29">
      <c r="B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X965"/>
      <c r="Y965"/>
      <c r="Z965"/>
      <c r="AA965"/>
      <c r="AB965"/>
      <c r="AC965"/>
    </row>
    <row r="966" spans="2:29">
      <c r="B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X966"/>
      <c r="Y966"/>
      <c r="Z966"/>
      <c r="AA966"/>
      <c r="AB966"/>
      <c r="AC966"/>
    </row>
    <row r="967" spans="2:29">
      <c r="B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X967"/>
      <c r="Y967"/>
      <c r="Z967"/>
      <c r="AA967"/>
      <c r="AB967"/>
      <c r="AC967"/>
    </row>
    <row r="968" spans="2:29">
      <c r="B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X968"/>
      <c r="Y968"/>
      <c r="Z968"/>
      <c r="AA968"/>
      <c r="AB968"/>
      <c r="AC968"/>
    </row>
    <row r="969" spans="2:29">
      <c r="B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X969"/>
      <c r="Y969"/>
      <c r="Z969"/>
      <c r="AA969"/>
      <c r="AB969"/>
      <c r="AC969"/>
    </row>
    <row r="970" spans="2:29">
      <c r="B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X970"/>
      <c r="Y970"/>
      <c r="Z970"/>
      <c r="AA970"/>
      <c r="AB970"/>
      <c r="AC970"/>
    </row>
    <row r="971" spans="2:29">
      <c r="B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X971"/>
      <c r="Y971"/>
      <c r="Z971"/>
      <c r="AA971"/>
      <c r="AB971"/>
      <c r="AC971"/>
    </row>
    <row r="972" spans="2:29">
      <c r="B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X972"/>
      <c r="Y972"/>
      <c r="Z972"/>
      <c r="AA972"/>
      <c r="AB972"/>
      <c r="AC972"/>
    </row>
    <row r="973" spans="2:29">
      <c r="B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X973"/>
      <c r="Y973"/>
      <c r="Z973"/>
      <c r="AA973"/>
      <c r="AB973"/>
      <c r="AC973"/>
    </row>
    <row r="974" spans="2:29">
      <c r="B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X974"/>
      <c r="Y974"/>
      <c r="Z974"/>
      <c r="AA974"/>
      <c r="AB974"/>
      <c r="AC974"/>
    </row>
    <row r="975" spans="2:29">
      <c r="B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X975"/>
      <c r="Y975"/>
      <c r="Z975"/>
      <c r="AA975"/>
      <c r="AB975"/>
      <c r="AC975"/>
    </row>
    <row r="976" spans="2:29">
      <c r="B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X976"/>
      <c r="Y976"/>
      <c r="Z976"/>
      <c r="AA976"/>
      <c r="AB976"/>
      <c r="AC976"/>
    </row>
    <row r="977" spans="2:29">
      <c r="B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X977"/>
      <c r="Y977"/>
      <c r="Z977"/>
      <c r="AA977"/>
      <c r="AB977"/>
      <c r="AC977"/>
    </row>
    <row r="978" spans="2:29">
      <c r="B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X978"/>
      <c r="Y978"/>
      <c r="Z978"/>
      <c r="AA978"/>
      <c r="AB978"/>
      <c r="AC978"/>
    </row>
    <row r="979" spans="2:29">
      <c r="B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X979"/>
      <c r="Y979"/>
      <c r="Z979"/>
      <c r="AA979"/>
      <c r="AB979"/>
      <c r="AC979"/>
    </row>
    <row r="980" spans="2:29">
      <c r="B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X980"/>
      <c r="Y980"/>
      <c r="Z980"/>
      <c r="AA980"/>
      <c r="AB980"/>
      <c r="AC980"/>
    </row>
    <row r="981" spans="2:29">
      <c r="B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X981"/>
      <c r="Y981"/>
      <c r="Z981"/>
      <c r="AA981"/>
      <c r="AB981"/>
      <c r="AC981"/>
    </row>
    <row r="982" spans="2:29">
      <c r="B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X982"/>
      <c r="Y982"/>
      <c r="Z982"/>
      <c r="AA982"/>
      <c r="AB982"/>
      <c r="AC982"/>
    </row>
    <row r="983" spans="2:29">
      <c r="B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X983"/>
      <c r="Y983"/>
      <c r="Z983"/>
      <c r="AA983"/>
      <c r="AB983"/>
      <c r="AC983"/>
    </row>
    <row r="984" spans="2:29">
      <c r="B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X984"/>
      <c r="Y984"/>
      <c r="Z984"/>
      <c r="AA984"/>
      <c r="AB984"/>
      <c r="AC984"/>
    </row>
    <row r="985" spans="2:29">
      <c r="B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X985"/>
      <c r="Y985"/>
      <c r="Z985"/>
      <c r="AA985"/>
      <c r="AB985"/>
      <c r="AC985"/>
    </row>
    <row r="986" spans="2:29">
      <c r="B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X986"/>
      <c r="Y986"/>
      <c r="Z986"/>
      <c r="AA986"/>
      <c r="AB986"/>
      <c r="AC986"/>
    </row>
    <row r="987" spans="2:29">
      <c r="B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X987"/>
      <c r="Y987"/>
      <c r="Z987"/>
      <c r="AA987"/>
      <c r="AB987"/>
      <c r="AC987"/>
    </row>
    <row r="988" spans="2:29">
      <c r="B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X988"/>
      <c r="Y988"/>
      <c r="Z988"/>
      <c r="AA988"/>
      <c r="AB988"/>
      <c r="AC988"/>
    </row>
    <row r="989" spans="2:29">
      <c r="B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X989"/>
      <c r="Y989"/>
      <c r="Z989"/>
      <c r="AA989"/>
      <c r="AB989"/>
      <c r="AC989"/>
    </row>
    <row r="990" spans="2:29">
      <c r="B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X990"/>
      <c r="Y990"/>
      <c r="Z990"/>
      <c r="AA990"/>
      <c r="AB990"/>
      <c r="AC990"/>
    </row>
    <row r="991" spans="2:29">
      <c r="B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X991"/>
      <c r="Y991"/>
      <c r="Z991"/>
      <c r="AA991"/>
      <c r="AB991"/>
      <c r="AC991"/>
    </row>
    <row r="992" spans="2:29">
      <c r="B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X992"/>
      <c r="Y992"/>
      <c r="Z992"/>
      <c r="AA992"/>
      <c r="AB992"/>
      <c r="AC992"/>
    </row>
    <row r="993" spans="2:29">
      <c r="B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X993"/>
      <c r="Y993"/>
      <c r="Z993"/>
      <c r="AA993"/>
      <c r="AB993"/>
      <c r="AC993"/>
    </row>
    <row r="994" spans="2:29">
      <c r="B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X994"/>
      <c r="Y994"/>
      <c r="Z994"/>
      <c r="AA994"/>
      <c r="AB994"/>
      <c r="AC994"/>
    </row>
    <row r="995" spans="2:29">
      <c r="B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X995"/>
      <c r="Y995"/>
      <c r="Z995"/>
      <c r="AA995"/>
      <c r="AB995"/>
      <c r="AC995"/>
    </row>
    <row r="996" spans="2:29">
      <c r="B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X996"/>
      <c r="Y996"/>
      <c r="Z996"/>
      <c r="AA996"/>
      <c r="AB996"/>
      <c r="AC996"/>
    </row>
    <row r="997" spans="2:29">
      <c r="B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X997"/>
      <c r="Y997"/>
      <c r="Z997"/>
      <c r="AA997"/>
      <c r="AB997"/>
      <c r="AC997"/>
    </row>
    <row r="998" spans="2:29">
      <c r="B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X998"/>
      <c r="Y998"/>
      <c r="Z998"/>
      <c r="AA998"/>
      <c r="AB998"/>
      <c r="AC998"/>
    </row>
    <row r="999" spans="2:29">
      <c r="B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X999"/>
      <c r="Y999"/>
      <c r="Z999"/>
      <c r="AA999"/>
      <c r="AB999"/>
      <c r="AC999"/>
    </row>
    <row r="1000" spans="2:29">
      <c r="B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X1000"/>
      <c r="Y1000"/>
      <c r="Z1000"/>
      <c r="AA1000"/>
      <c r="AB1000"/>
      <c r="AC1000"/>
    </row>
    <row r="1001" spans="2:29">
      <c r="B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X1001"/>
      <c r="Y1001"/>
      <c r="Z1001"/>
      <c r="AA1001"/>
      <c r="AB1001"/>
      <c r="AC1001"/>
    </row>
    <row r="1002" spans="2:29">
      <c r="B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X1002"/>
      <c r="Y1002"/>
      <c r="Z1002"/>
      <c r="AA1002"/>
      <c r="AB1002"/>
      <c r="AC1002"/>
    </row>
    <row r="1003" spans="2:29">
      <c r="B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X1003"/>
      <c r="Y1003"/>
      <c r="Z1003"/>
      <c r="AA1003"/>
      <c r="AB1003"/>
      <c r="AC1003"/>
    </row>
    <row r="1004" spans="2:29">
      <c r="B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X1004"/>
      <c r="Y1004"/>
      <c r="Z1004"/>
      <c r="AA1004"/>
      <c r="AB1004"/>
      <c r="AC1004"/>
    </row>
    <row r="1005" spans="2:29">
      <c r="B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X1005"/>
      <c r="Y1005"/>
      <c r="Z1005"/>
      <c r="AA1005"/>
      <c r="AB1005"/>
      <c r="AC1005"/>
    </row>
    <row r="1006" spans="2:29">
      <c r="B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X1006"/>
      <c r="Y1006"/>
      <c r="Z1006"/>
      <c r="AA1006"/>
      <c r="AB1006"/>
      <c r="AC1006"/>
    </row>
    <row r="1007" spans="2:29">
      <c r="B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X1007"/>
      <c r="Y1007"/>
      <c r="Z1007"/>
      <c r="AA1007"/>
      <c r="AB1007"/>
      <c r="AC1007"/>
    </row>
    <row r="1008" spans="2:29">
      <c r="B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X1008"/>
      <c r="Y1008"/>
      <c r="Z1008"/>
      <c r="AA1008"/>
      <c r="AB1008"/>
      <c r="AC1008"/>
    </row>
    <row r="1009" spans="2:29">
      <c r="B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X1009"/>
      <c r="Y1009"/>
      <c r="Z1009"/>
      <c r="AA1009"/>
      <c r="AB1009"/>
      <c r="AC1009"/>
    </row>
    <row r="1010" spans="2:29">
      <c r="B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X1010"/>
      <c r="Y1010"/>
      <c r="Z1010"/>
      <c r="AA1010"/>
      <c r="AB1010"/>
      <c r="AC1010"/>
    </row>
    <row r="1011" spans="2:29">
      <c r="B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X1011"/>
      <c r="Y1011"/>
      <c r="Z1011"/>
      <c r="AA1011"/>
      <c r="AB1011"/>
      <c r="AC1011"/>
    </row>
    <row r="1012" spans="2:29">
      <c r="B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X1012"/>
      <c r="Y1012"/>
      <c r="Z1012"/>
      <c r="AA1012"/>
      <c r="AB1012"/>
      <c r="AC1012"/>
    </row>
    <row r="1013" spans="2:29">
      <c r="B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X1013"/>
      <c r="Y1013"/>
      <c r="Z1013"/>
      <c r="AA1013"/>
      <c r="AB1013"/>
      <c r="AC1013"/>
    </row>
    <row r="1014" spans="2:29">
      <c r="B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X1014"/>
      <c r="Y1014"/>
      <c r="Z1014"/>
      <c r="AA1014"/>
      <c r="AB1014"/>
      <c r="AC1014"/>
    </row>
    <row r="1015" spans="2:29">
      <c r="B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X1015"/>
      <c r="Y1015"/>
      <c r="Z1015"/>
      <c r="AA1015"/>
      <c r="AB1015"/>
      <c r="AC1015"/>
    </row>
    <row r="1016" spans="2:29">
      <c r="B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X1016"/>
      <c r="Y1016"/>
      <c r="Z1016"/>
      <c r="AA1016"/>
      <c r="AB1016"/>
      <c r="AC1016"/>
    </row>
    <row r="1017" spans="2:29">
      <c r="B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X1017"/>
      <c r="Y1017"/>
      <c r="Z1017"/>
      <c r="AA1017"/>
      <c r="AB1017"/>
      <c r="AC1017"/>
    </row>
    <row r="1018" spans="2:29">
      <c r="B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X1018"/>
      <c r="Y1018"/>
      <c r="Z1018"/>
      <c r="AA1018"/>
      <c r="AB1018"/>
      <c r="AC1018"/>
    </row>
    <row r="1019" spans="2:29">
      <c r="B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X1019"/>
      <c r="Y1019"/>
      <c r="Z1019"/>
      <c r="AA1019"/>
      <c r="AB1019"/>
      <c r="AC1019"/>
    </row>
    <row r="1020" spans="2:29">
      <c r="B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X1020"/>
      <c r="Y1020"/>
      <c r="Z1020"/>
      <c r="AA1020"/>
      <c r="AB1020"/>
      <c r="AC1020"/>
    </row>
    <row r="1021" spans="2:29">
      <c r="B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X1021"/>
      <c r="Y1021"/>
      <c r="Z1021"/>
      <c r="AA1021"/>
      <c r="AB1021"/>
      <c r="AC1021"/>
    </row>
    <row r="1022" spans="2:29">
      <c r="B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X1022"/>
      <c r="Y1022"/>
      <c r="Z1022"/>
      <c r="AA1022"/>
      <c r="AB1022"/>
      <c r="AC1022"/>
    </row>
    <row r="1023" spans="2:29">
      <c r="B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X1023"/>
      <c r="Y1023"/>
      <c r="Z1023"/>
      <c r="AA1023"/>
      <c r="AB1023"/>
      <c r="AC1023"/>
    </row>
    <row r="1024" spans="2:29">
      <c r="B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X1024"/>
      <c r="Y1024"/>
      <c r="Z1024"/>
      <c r="AA1024"/>
      <c r="AB1024"/>
      <c r="AC1024"/>
    </row>
    <row r="1025" spans="2:29">
      <c r="B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X1025"/>
      <c r="Y1025"/>
      <c r="Z1025"/>
      <c r="AA1025"/>
      <c r="AB1025"/>
      <c r="AC1025"/>
    </row>
    <row r="1026" spans="2:29">
      <c r="B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X1026"/>
      <c r="Y1026"/>
      <c r="Z1026"/>
      <c r="AA1026"/>
      <c r="AB1026"/>
      <c r="AC1026"/>
    </row>
    <row r="1027" spans="2:29">
      <c r="B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X1027"/>
      <c r="Y1027"/>
      <c r="Z1027"/>
      <c r="AA1027"/>
      <c r="AB1027"/>
      <c r="AC1027"/>
    </row>
    <row r="1028" spans="2:29">
      <c r="B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X1028"/>
      <c r="Y1028"/>
      <c r="Z1028"/>
      <c r="AA1028"/>
      <c r="AB1028"/>
      <c r="AC1028"/>
    </row>
    <row r="1029" spans="2:29">
      <c r="B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X1029"/>
      <c r="Y1029"/>
      <c r="Z1029"/>
      <c r="AA1029"/>
      <c r="AB1029"/>
      <c r="AC1029"/>
    </row>
    <row r="1030" spans="2:29">
      <c r="B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X1030"/>
      <c r="Y1030"/>
      <c r="Z1030"/>
      <c r="AA1030"/>
      <c r="AB1030"/>
      <c r="AC1030"/>
    </row>
    <row r="1031" spans="2:29">
      <c r="B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X1031"/>
      <c r="Y1031"/>
      <c r="Z1031"/>
      <c r="AA1031"/>
      <c r="AB1031"/>
      <c r="AC1031"/>
    </row>
    <row r="1032" spans="2:29">
      <c r="B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X1032"/>
      <c r="Y1032"/>
      <c r="Z1032"/>
      <c r="AA1032"/>
      <c r="AB1032"/>
      <c r="AC1032"/>
    </row>
    <row r="1033" spans="2:29">
      <c r="B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X1033"/>
      <c r="Y1033"/>
      <c r="Z1033"/>
      <c r="AA1033"/>
      <c r="AB1033"/>
      <c r="AC1033"/>
    </row>
    <row r="1034" spans="2:29">
      <c r="B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X1034"/>
      <c r="Y1034"/>
      <c r="Z1034"/>
      <c r="AA1034"/>
      <c r="AB1034"/>
      <c r="AC1034"/>
    </row>
    <row r="1035" spans="2:29">
      <c r="B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X1035"/>
      <c r="Y1035"/>
      <c r="Z1035"/>
      <c r="AA1035"/>
      <c r="AB1035"/>
      <c r="AC1035"/>
    </row>
    <row r="1036" spans="2:29">
      <c r="B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X1036"/>
      <c r="Y1036"/>
      <c r="Z1036"/>
      <c r="AA1036"/>
      <c r="AB1036"/>
      <c r="AC1036"/>
    </row>
    <row r="1037" spans="2:29">
      <c r="B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X1037"/>
      <c r="Y1037"/>
      <c r="Z1037"/>
      <c r="AA1037"/>
      <c r="AB1037"/>
      <c r="AC1037"/>
    </row>
    <row r="1038" spans="2:29">
      <c r="B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X1038"/>
      <c r="Y1038"/>
      <c r="Z1038"/>
      <c r="AA1038"/>
      <c r="AB1038"/>
      <c r="AC1038"/>
    </row>
    <row r="1039" spans="2:29">
      <c r="B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X1039"/>
      <c r="Y1039"/>
      <c r="Z1039"/>
      <c r="AA1039"/>
      <c r="AB1039"/>
      <c r="AC1039"/>
    </row>
    <row r="1040" spans="2:29">
      <c r="B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X1040"/>
      <c r="Y1040"/>
      <c r="Z1040"/>
      <c r="AA1040"/>
      <c r="AB1040"/>
      <c r="AC1040"/>
    </row>
    <row r="1041" spans="2:29">
      <c r="B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X1041"/>
      <c r="Y1041"/>
      <c r="Z1041"/>
      <c r="AA1041"/>
      <c r="AB1041"/>
      <c r="AC1041"/>
    </row>
    <row r="1042" spans="2:29">
      <c r="B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X1042"/>
      <c r="Y1042"/>
      <c r="Z1042"/>
      <c r="AA1042"/>
      <c r="AB1042"/>
      <c r="AC1042"/>
    </row>
    <row r="1043" spans="2:29">
      <c r="B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X1043"/>
      <c r="Y1043"/>
      <c r="Z1043"/>
      <c r="AA1043"/>
      <c r="AB1043"/>
      <c r="AC1043"/>
    </row>
    <row r="1044" spans="2:29">
      <c r="B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X1044"/>
      <c r="Y1044"/>
      <c r="Z1044"/>
      <c r="AA1044"/>
      <c r="AB1044"/>
      <c r="AC1044"/>
    </row>
    <row r="1045" spans="2:29">
      <c r="B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X1045"/>
      <c r="Y1045"/>
      <c r="Z1045"/>
      <c r="AA1045"/>
      <c r="AB1045"/>
      <c r="AC1045"/>
    </row>
    <row r="1046" spans="2:29">
      <c r="B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X1046"/>
      <c r="Y1046"/>
      <c r="Z1046"/>
      <c r="AA1046"/>
      <c r="AB1046"/>
      <c r="AC1046"/>
    </row>
    <row r="1047" spans="2:29">
      <c r="B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X1047"/>
      <c r="Y1047"/>
      <c r="Z1047"/>
      <c r="AA1047"/>
      <c r="AB1047"/>
      <c r="AC1047"/>
    </row>
    <row r="1048" spans="2:29">
      <c r="B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X1048"/>
      <c r="Y1048"/>
      <c r="Z1048"/>
      <c r="AA1048"/>
      <c r="AB1048"/>
      <c r="AC1048"/>
    </row>
    <row r="1049" spans="2:29">
      <c r="B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X1049"/>
      <c r="Y1049"/>
      <c r="Z1049"/>
      <c r="AA1049"/>
      <c r="AB1049"/>
      <c r="AC1049"/>
    </row>
    <row r="1050" spans="2:29">
      <c r="B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X1050"/>
      <c r="Y1050"/>
      <c r="Z1050"/>
      <c r="AA1050"/>
      <c r="AB1050"/>
      <c r="AC1050"/>
    </row>
    <row r="1051" spans="2:29">
      <c r="B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X1051"/>
      <c r="Y1051"/>
      <c r="Z1051"/>
      <c r="AA1051"/>
      <c r="AB1051"/>
      <c r="AC1051"/>
    </row>
    <row r="1052" spans="2:29">
      <c r="B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X1052"/>
      <c r="Y1052"/>
      <c r="Z1052"/>
      <c r="AA1052"/>
      <c r="AB1052"/>
      <c r="AC1052"/>
    </row>
    <row r="1053" spans="2:29">
      <c r="B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X1053"/>
      <c r="Y1053"/>
      <c r="Z1053"/>
      <c r="AA1053"/>
      <c r="AB1053"/>
      <c r="AC1053"/>
    </row>
    <row r="1054" spans="2:29">
      <c r="B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X1054"/>
      <c r="Y1054"/>
      <c r="Z1054"/>
      <c r="AA1054"/>
      <c r="AB1054"/>
      <c r="AC1054"/>
    </row>
    <row r="1055" spans="2:29">
      <c r="B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X1055"/>
      <c r="Y1055"/>
      <c r="Z1055"/>
      <c r="AA1055"/>
      <c r="AB1055"/>
      <c r="AC1055"/>
    </row>
    <row r="1056" spans="2:29">
      <c r="B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X1056"/>
      <c r="Y1056"/>
      <c r="Z1056"/>
      <c r="AA1056"/>
      <c r="AB1056"/>
      <c r="AC1056"/>
    </row>
    <row r="1057" spans="2:29">
      <c r="B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X1057"/>
      <c r="Y1057"/>
      <c r="Z1057"/>
      <c r="AA1057"/>
      <c r="AB1057"/>
      <c r="AC1057"/>
    </row>
    <row r="1058" spans="2:29">
      <c r="B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X1058"/>
      <c r="Y1058"/>
      <c r="Z1058"/>
      <c r="AA1058"/>
      <c r="AB1058"/>
      <c r="AC1058"/>
    </row>
    <row r="1059" spans="2:29">
      <c r="B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X1059"/>
      <c r="Y1059"/>
      <c r="Z1059"/>
      <c r="AA1059"/>
      <c r="AB1059"/>
      <c r="AC1059"/>
    </row>
    <row r="1060" spans="2:29">
      <c r="B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X1060"/>
      <c r="Y1060"/>
      <c r="Z1060"/>
      <c r="AA1060"/>
      <c r="AB1060"/>
      <c r="AC1060"/>
    </row>
    <row r="1061" spans="2:29">
      <c r="B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X1061"/>
      <c r="Y1061"/>
      <c r="Z1061"/>
      <c r="AA1061"/>
      <c r="AB1061"/>
      <c r="AC1061"/>
    </row>
    <row r="1062" spans="2:29">
      <c r="B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X1062"/>
      <c r="Y1062"/>
      <c r="Z1062"/>
      <c r="AA1062"/>
      <c r="AB1062"/>
      <c r="AC1062"/>
    </row>
    <row r="1063" spans="2:29">
      <c r="B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X1063"/>
      <c r="Y1063"/>
      <c r="Z1063"/>
      <c r="AA1063"/>
      <c r="AB1063"/>
      <c r="AC1063"/>
    </row>
    <row r="1064" spans="2:29">
      <c r="B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X1064"/>
      <c r="Y1064"/>
      <c r="Z1064"/>
      <c r="AA1064"/>
      <c r="AB1064"/>
      <c r="AC1064"/>
    </row>
    <row r="1065" spans="2:29">
      <c r="B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X1065"/>
      <c r="Y1065"/>
      <c r="Z1065"/>
      <c r="AA1065"/>
      <c r="AB1065"/>
      <c r="AC1065"/>
    </row>
    <row r="1066" spans="2:29">
      <c r="B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X1066"/>
      <c r="Y1066"/>
      <c r="Z1066"/>
      <c r="AA1066"/>
      <c r="AB1066"/>
      <c r="AC1066"/>
    </row>
    <row r="1067" spans="2:29">
      <c r="B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X1067"/>
      <c r="Y1067"/>
      <c r="Z1067"/>
      <c r="AA1067"/>
      <c r="AB1067"/>
      <c r="AC1067"/>
    </row>
    <row r="1068" spans="2:29">
      <c r="B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X1068"/>
      <c r="Y1068"/>
      <c r="Z1068"/>
      <c r="AA1068"/>
      <c r="AB1068"/>
      <c r="AC1068"/>
    </row>
    <row r="1069" spans="2:29">
      <c r="B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X1069"/>
      <c r="Y1069"/>
      <c r="Z1069"/>
      <c r="AA1069"/>
      <c r="AB1069"/>
      <c r="AC1069"/>
    </row>
    <row r="1070" spans="2:29">
      <c r="B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X1070"/>
      <c r="Y1070"/>
      <c r="Z1070"/>
      <c r="AA1070"/>
      <c r="AB1070"/>
      <c r="AC1070"/>
    </row>
    <row r="1071" spans="2:29">
      <c r="B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X1071"/>
      <c r="Y1071"/>
      <c r="Z1071"/>
      <c r="AA1071"/>
      <c r="AB1071"/>
      <c r="AC1071"/>
    </row>
    <row r="1072" spans="2:29">
      <c r="B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X1072"/>
      <c r="Y1072"/>
      <c r="Z1072"/>
      <c r="AA1072"/>
      <c r="AB1072"/>
      <c r="AC1072"/>
    </row>
    <row r="1073" spans="2:29">
      <c r="B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X1073"/>
      <c r="Y1073"/>
      <c r="Z1073"/>
      <c r="AA1073"/>
      <c r="AB1073"/>
      <c r="AC1073"/>
    </row>
    <row r="1074" spans="2:29">
      <c r="B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X1074"/>
      <c r="Y1074"/>
      <c r="Z1074"/>
      <c r="AA1074"/>
      <c r="AB1074"/>
      <c r="AC1074"/>
    </row>
    <row r="1075" spans="2:29">
      <c r="B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X1075"/>
      <c r="Y1075"/>
      <c r="Z1075"/>
      <c r="AA1075"/>
      <c r="AB1075"/>
      <c r="AC1075"/>
    </row>
    <row r="1076" spans="2:29">
      <c r="B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X1076"/>
      <c r="Y1076"/>
      <c r="Z1076"/>
      <c r="AA1076"/>
      <c r="AB1076"/>
      <c r="AC1076"/>
    </row>
    <row r="1077" spans="2:29">
      <c r="B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X1077"/>
      <c r="Y1077"/>
      <c r="Z1077"/>
      <c r="AA1077"/>
      <c r="AB1077"/>
      <c r="AC1077"/>
    </row>
    <row r="1078" spans="2:29">
      <c r="B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X1078"/>
      <c r="Y1078"/>
      <c r="Z1078"/>
      <c r="AA1078"/>
      <c r="AB1078"/>
      <c r="AC1078"/>
    </row>
    <row r="1079" spans="2:29">
      <c r="B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X1079"/>
      <c r="Y1079"/>
      <c r="Z1079"/>
      <c r="AA1079"/>
      <c r="AB1079"/>
      <c r="AC1079"/>
    </row>
    <row r="1080" spans="2:29">
      <c r="B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X1080"/>
      <c r="Y1080"/>
      <c r="Z1080"/>
      <c r="AA1080"/>
      <c r="AB1080"/>
      <c r="AC1080"/>
    </row>
    <row r="1081" spans="2:29">
      <c r="B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X1081"/>
      <c r="Y1081"/>
      <c r="Z1081"/>
      <c r="AA1081"/>
      <c r="AB1081"/>
      <c r="AC1081"/>
    </row>
    <row r="1082" spans="2:29">
      <c r="B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X1082"/>
      <c r="Y1082"/>
      <c r="Z1082"/>
      <c r="AA1082"/>
      <c r="AB1082"/>
      <c r="AC1082"/>
    </row>
    <row r="1083" spans="2:29">
      <c r="B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X1083"/>
      <c r="Y1083"/>
      <c r="Z1083"/>
      <c r="AA1083"/>
      <c r="AB1083"/>
      <c r="AC1083"/>
    </row>
    <row r="1084" spans="2:29">
      <c r="B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X1084"/>
      <c r="Y1084"/>
      <c r="Z1084"/>
      <c r="AA1084"/>
      <c r="AB1084"/>
      <c r="AC1084"/>
    </row>
    <row r="1085" spans="2:29">
      <c r="B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X1085"/>
      <c r="Y1085"/>
      <c r="Z1085"/>
      <c r="AA1085"/>
      <c r="AB1085"/>
      <c r="AC1085"/>
    </row>
    <row r="1086" spans="2:29">
      <c r="B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X1086"/>
      <c r="Y1086"/>
      <c r="Z1086"/>
      <c r="AA1086"/>
      <c r="AB1086"/>
      <c r="AC1086"/>
    </row>
    <row r="1087" spans="2:29">
      <c r="B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X1087"/>
      <c r="Y1087"/>
      <c r="Z1087"/>
      <c r="AA1087"/>
      <c r="AB1087"/>
      <c r="AC1087"/>
    </row>
    <row r="1088" spans="2:29">
      <c r="B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X1088"/>
      <c r="Y1088"/>
      <c r="Z1088"/>
      <c r="AA1088"/>
      <c r="AB1088"/>
      <c r="AC1088"/>
    </row>
    <row r="1089" spans="2:29">
      <c r="B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X1089"/>
      <c r="Y1089"/>
      <c r="Z1089"/>
      <c r="AA1089"/>
      <c r="AB1089"/>
      <c r="AC1089"/>
    </row>
    <row r="1090" spans="2:29">
      <c r="B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X1090"/>
      <c r="Y1090"/>
      <c r="Z1090"/>
      <c r="AA1090"/>
      <c r="AB1090"/>
      <c r="AC1090"/>
    </row>
    <row r="1091" spans="2:29">
      <c r="B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X1091"/>
      <c r="Y1091"/>
      <c r="Z1091"/>
      <c r="AA1091"/>
      <c r="AB1091"/>
      <c r="AC1091"/>
    </row>
    <row r="1092" spans="2:29">
      <c r="B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X1092"/>
      <c r="Y1092"/>
      <c r="Z1092"/>
      <c r="AA1092"/>
      <c r="AB1092"/>
      <c r="AC1092"/>
    </row>
    <row r="1093" spans="2:29">
      <c r="B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X1093"/>
      <c r="Y1093"/>
      <c r="Z1093"/>
      <c r="AA1093"/>
      <c r="AB1093"/>
      <c r="AC1093"/>
    </row>
    <row r="1094" spans="2:29">
      <c r="B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X1094"/>
      <c r="Y1094"/>
      <c r="Z1094"/>
      <c r="AA1094"/>
      <c r="AB1094"/>
      <c r="AC1094"/>
    </row>
    <row r="1095" spans="2:29">
      <c r="B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X1095"/>
      <c r="Y1095"/>
      <c r="Z1095"/>
      <c r="AA1095"/>
      <c r="AB1095"/>
      <c r="AC1095"/>
    </row>
    <row r="1096" spans="2:29">
      <c r="B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X1096"/>
      <c r="Y1096"/>
      <c r="Z1096"/>
      <c r="AA1096"/>
      <c r="AB1096"/>
      <c r="AC1096"/>
    </row>
    <row r="1097" spans="2:29">
      <c r="B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X1097"/>
      <c r="Y1097"/>
      <c r="Z1097"/>
      <c r="AA1097"/>
      <c r="AB1097"/>
      <c r="AC1097"/>
    </row>
    <row r="1098" spans="2:29">
      <c r="B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X1098"/>
      <c r="Y1098"/>
      <c r="Z1098"/>
      <c r="AA1098"/>
      <c r="AB1098"/>
      <c r="AC1098"/>
    </row>
    <row r="1099" spans="2:29">
      <c r="B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X1099"/>
      <c r="Y1099"/>
      <c r="Z1099"/>
      <c r="AA1099"/>
      <c r="AB1099"/>
      <c r="AC1099"/>
    </row>
    <row r="1100" spans="2:29">
      <c r="B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X1100"/>
      <c r="Y1100"/>
      <c r="Z1100"/>
      <c r="AA1100"/>
      <c r="AB1100"/>
      <c r="AC1100"/>
    </row>
    <row r="1101" spans="2:29">
      <c r="B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X1101"/>
      <c r="Y1101"/>
      <c r="Z1101"/>
      <c r="AA1101"/>
      <c r="AB1101"/>
      <c r="AC1101"/>
    </row>
    <row r="1102" spans="2:29">
      <c r="B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X1102"/>
      <c r="Y1102"/>
      <c r="Z1102"/>
      <c r="AA1102"/>
      <c r="AB1102"/>
      <c r="AC1102"/>
    </row>
    <row r="1103" spans="2:29">
      <c r="B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X1103"/>
      <c r="Y1103"/>
      <c r="Z1103"/>
      <c r="AA1103"/>
      <c r="AB1103"/>
      <c r="AC1103"/>
    </row>
    <row r="1104" spans="2:29">
      <c r="B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X1104"/>
      <c r="Y1104"/>
      <c r="Z1104"/>
      <c r="AA1104"/>
      <c r="AB1104"/>
      <c r="AC1104"/>
    </row>
    <row r="1105" spans="2:29">
      <c r="B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X1105"/>
      <c r="Y1105"/>
      <c r="Z1105"/>
      <c r="AA1105"/>
      <c r="AB1105"/>
      <c r="AC1105"/>
    </row>
    <row r="1106" spans="2:29">
      <c r="B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X1106"/>
      <c r="Y1106"/>
      <c r="Z1106"/>
      <c r="AA1106"/>
      <c r="AB1106"/>
      <c r="AC1106"/>
    </row>
    <row r="1107" spans="2:29">
      <c r="B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X1107"/>
      <c r="Y1107"/>
      <c r="Z1107"/>
      <c r="AA1107"/>
      <c r="AB1107"/>
      <c r="AC1107"/>
    </row>
    <row r="1108" spans="2:29">
      <c r="B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X1108"/>
      <c r="Y1108"/>
      <c r="Z1108"/>
      <c r="AA1108"/>
      <c r="AB1108"/>
      <c r="AC1108"/>
    </row>
    <row r="1109" spans="2:29">
      <c r="B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X1109"/>
      <c r="Y1109"/>
      <c r="Z1109"/>
      <c r="AA1109"/>
      <c r="AB1109"/>
      <c r="AC1109"/>
    </row>
    <row r="1110" spans="2:29">
      <c r="B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X1110"/>
      <c r="Y1110"/>
      <c r="Z1110"/>
      <c r="AA1110"/>
      <c r="AB1110"/>
      <c r="AC1110"/>
    </row>
    <row r="1111" spans="2:29">
      <c r="B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X1111"/>
      <c r="Y1111"/>
      <c r="Z1111"/>
      <c r="AA1111"/>
      <c r="AB1111"/>
      <c r="AC1111"/>
    </row>
    <row r="1112" spans="2:29">
      <c r="B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X1112"/>
      <c r="Y1112"/>
      <c r="Z1112"/>
      <c r="AA1112"/>
      <c r="AB1112"/>
      <c r="AC1112"/>
    </row>
    <row r="1113" spans="2:29">
      <c r="B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X1113"/>
      <c r="Y1113"/>
      <c r="Z1113"/>
      <c r="AA1113"/>
      <c r="AB1113"/>
      <c r="AC1113"/>
    </row>
    <row r="1114" spans="2:29">
      <c r="B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X1114"/>
      <c r="Y1114"/>
      <c r="Z1114"/>
      <c r="AA1114"/>
      <c r="AB1114"/>
      <c r="AC1114"/>
    </row>
    <row r="1115" spans="2:29">
      <c r="B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X1115"/>
      <c r="Y1115"/>
      <c r="Z1115"/>
      <c r="AA1115"/>
      <c r="AB1115"/>
      <c r="AC1115"/>
    </row>
    <row r="1116" spans="2:29">
      <c r="B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X1116"/>
      <c r="Y1116"/>
      <c r="Z1116"/>
      <c r="AA1116"/>
      <c r="AB1116"/>
      <c r="AC1116"/>
    </row>
    <row r="1117" spans="2:29">
      <c r="B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X1117"/>
      <c r="Y1117"/>
      <c r="Z1117"/>
      <c r="AA1117"/>
      <c r="AB1117"/>
      <c r="AC1117"/>
    </row>
    <row r="1118" spans="2:29">
      <c r="B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X1118"/>
      <c r="Y1118"/>
      <c r="Z1118"/>
      <c r="AA1118"/>
      <c r="AB1118"/>
      <c r="AC1118"/>
    </row>
    <row r="1119" spans="2:29">
      <c r="B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X1119"/>
      <c r="Y1119"/>
      <c r="Z1119"/>
      <c r="AA1119"/>
      <c r="AB1119"/>
      <c r="AC1119"/>
    </row>
    <row r="1120" spans="2:29">
      <c r="B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X1120"/>
      <c r="Y1120"/>
      <c r="Z1120"/>
      <c r="AA1120"/>
      <c r="AB1120"/>
      <c r="AC1120"/>
    </row>
    <row r="1121" spans="2:29">
      <c r="B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X1121"/>
      <c r="Y1121"/>
      <c r="Z1121"/>
      <c r="AA1121"/>
      <c r="AB1121"/>
      <c r="AC1121"/>
    </row>
    <row r="1122" spans="2:29">
      <c r="B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X1122"/>
      <c r="Y1122"/>
      <c r="Z1122"/>
      <c r="AA1122"/>
      <c r="AB1122"/>
      <c r="AC1122"/>
    </row>
    <row r="1123" spans="2:29">
      <c r="B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X1123"/>
      <c r="Y1123"/>
      <c r="Z1123"/>
      <c r="AA1123"/>
      <c r="AB1123"/>
      <c r="AC1123"/>
    </row>
    <row r="1124" spans="2:29">
      <c r="B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X1124"/>
      <c r="Y1124"/>
      <c r="Z1124"/>
      <c r="AA1124"/>
      <c r="AB1124"/>
      <c r="AC1124"/>
    </row>
    <row r="1125" spans="2:29">
      <c r="B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X1125"/>
      <c r="Y1125"/>
      <c r="Z1125"/>
      <c r="AA1125"/>
      <c r="AB1125"/>
      <c r="AC1125"/>
    </row>
    <row r="1126" spans="2:29">
      <c r="B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X1126"/>
      <c r="Y1126"/>
      <c r="Z1126"/>
      <c r="AA1126"/>
      <c r="AB1126"/>
      <c r="AC1126"/>
    </row>
    <row r="1127" spans="2:29">
      <c r="B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X1127"/>
      <c r="Y1127"/>
      <c r="Z1127"/>
      <c r="AA1127"/>
      <c r="AB1127"/>
      <c r="AC1127"/>
    </row>
    <row r="1128" spans="2:29">
      <c r="B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X1128"/>
      <c r="Y1128"/>
      <c r="Z1128"/>
      <c r="AA1128"/>
      <c r="AB1128"/>
      <c r="AC1128"/>
    </row>
    <row r="1129" spans="2:29">
      <c r="B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X1129"/>
      <c r="Y1129"/>
      <c r="Z1129"/>
      <c r="AA1129"/>
      <c r="AB1129"/>
      <c r="AC1129"/>
    </row>
    <row r="1130" spans="2:29">
      <c r="B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X1130"/>
      <c r="Y1130"/>
      <c r="Z1130"/>
      <c r="AA1130"/>
      <c r="AB1130"/>
      <c r="AC1130"/>
    </row>
    <row r="1131" spans="2:29">
      <c r="B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X1131"/>
      <c r="Y1131"/>
      <c r="Z1131"/>
      <c r="AA1131"/>
      <c r="AB1131"/>
      <c r="AC1131"/>
    </row>
    <row r="1132" spans="2:29">
      <c r="B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X1132"/>
      <c r="Y1132"/>
      <c r="Z1132"/>
      <c r="AA1132"/>
      <c r="AB1132"/>
      <c r="AC1132"/>
    </row>
    <row r="1133" spans="2:29">
      <c r="B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X1133"/>
      <c r="Y1133"/>
      <c r="Z1133"/>
      <c r="AA1133"/>
      <c r="AB1133"/>
      <c r="AC1133"/>
    </row>
    <row r="1134" spans="2:29">
      <c r="B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X1134"/>
      <c r="Y1134"/>
      <c r="Z1134"/>
      <c r="AA1134"/>
      <c r="AB1134"/>
      <c r="AC1134"/>
    </row>
    <row r="1135" spans="2:29">
      <c r="B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X1135"/>
      <c r="Y1135"/>
      <c r="Z1135"/>
      <c r="AA1135"/>
      <c r="AB1135"/>
      <c r="AC1135"/>
    </row>
    <row r="1136" spans="2:29">
      <c r="B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X1136"/>
      <c r="Y1136"/>
      <c r="Z1136"/>
      <c r="AA1136"/>
      <c r="AB1136"/>
      <c r="AC1136"/>
    </row>
    <row r="1137" spans="2:29">
      <c r="B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X1137"/>
      <c r="Y1137"/>
      <c r="Z1137"/>
      <c r="AA1137"/>
      <c r="AB1137"/>
      <c r="AC1137"/>
    </row>
    <row r="1138" spans="2:29">
      <c r="B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X1138"/>
      <c r="Y1138"/>
      <c r="Z1138"/>
      <c r="AA1138"/>
      <c r="AB1138"/>
      <c r="AC1138"/>
    </row>
    <row r="1139" spans="2:29">
      <c r="B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X1139"/>
      <c r="Y1139"/>
      <c r="Z1139"/>
      <c r="AA1139"/>
      <c r="AB1139"/>
      <c r="AC1139"/>
    </row>
    <row r="1140" spans="2:29">
      <c r="B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X1140"/>
      <c r="Y1140"/>
      <c r="Z1140"/>
      <c r="AA1140"/>
      <c r="AB1140"/>
      <c r="AC1140"/>
    </row>
    <row r="1141" spans="2:29">
      <c r="B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X1141"/>
      <c r="Y1141"/>
      <c r="Z1141"/>
      <c r="AA1141"/>
      <c r="AB1141"/>
      <c r="AC1141"/>
    </row>
    <row r="1142" spans="2:29">
      <c r="B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X1142"/>
      <c r="Y1142"/>
      <c r="Z1142"/>
      <c r="AA1142"/>
      <c r="AB1142"/>
      <c r="AC1142"/>
    </row>
    <row r="1143" spans="2:29">
      <c r="B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X1143"/>
      <c r="Y1143"/>
      <c r="Z1143"/>
      <c r="AA1143"/>
      <c r="AB1143"/>
      <c r="AC1143"/>
    </row>
    <row r="1144" spans="2:29">
      <c r="B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X1144"/>
      <c r="Y1144"/>
      <c r="Z1144"/>
      <c r="AA1144"/>
      <c r="AB1144"/>
      <c r="AC1144"/>
    </row>
    <row r="1145" spans="2:29">
      <c r="B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X1145"/>
      <c r="Y1145"/>
      <c r="Z1145"/>
      <c r="AA1145"/>
      <c r="AB1145"/>
      <c r="AC1145"/>
    </row>
    <row r="1146" spans="2:29">
      <c r="B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X1146"/>
      <c r="Y1146"/>
      <c r="Z1146"/>
      <c r="AA1146"/>
      <c r="AB1146"/>
      <c r="AC1146"/>
    </row>
    <row r="1147" spans="2:29">
      <c r="B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X1147"/>
      <c r="Y1147"/>
      <c r="Z1147"/>
      <c r="AA1147"/>
      <c r="AB1147"/>
      <c r="AC1147"/>
    </row>
    <row r="1148" spans="2:29">
      <c r="B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X1148"/>
      <c r="Y1148"/>
      <c r="Z1148"/>
      <c r="AA1148"/>
      <c r="AB1148"/>
      <c r="AC1148"/>
    </row>
    <row r="1149" spans="2:29">
      <c r="B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X1149"/>
      <c r="Y1149"/>
      <c r="Z1149"/>
      <c r="AA1149"/>
      <c r="AB1149"/>
      <c r="AC1149"/>
    </row>
    <row r="1150" spans="2:29">
      <c r="B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X1150"/>
      <c r="Y1150"/>
      <c r="Z1150"/>
      <c r="AA1150"/>
      <c r="AB1150"/>
      <c r="AC1150"/>
    </row>
    <row r="1151" spans="2:29">
      <c r="B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X1151"/>
      <c r="Y1151"/>
      <c r="Z1151"/>
      <c r="AA1151"/>
      <c r="AB1151"/>
      <c r="AC1151"/>
    </row>
    <row r="1152" spans="2:29">
      <c r="B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X1152"/>
      <c r="Y1152"/>
      <c r="Z1152"/>
      <c r="AA1152"/>
      <c r="AB1152"/>
      <c r="AC1152"/>
    </row>
    <row r="1153" spans="2:29">
      <c r="B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X1153"/>
      <c r="Y1153"/>
      <c r="Z1153"/>
      <c r="AA1153"/>
      <c r="AB1153"/>
      <c r="AC1153"/>
    </row>
    <row r="1154" spans="2:29">
      <c r="B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X1154"/>
      <c r="Y1154"/>
      <c r="Z1154"/>
      <c r="AA1154"/>
      <c r="AB1154"/>
      <c r="AC1154"/>
    </row>
    <row r="1155" spans="2:29">
      <c r="B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X1155"/>
      <c r="Y1155"/>
      <c r="Z1155"/>
      <c r="AA1155"/>
      <c r="AB1155"/>
      <c r="AC1155"/>
    </row>
    <row r="1156" spans="2:29">
      <c r="B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X1156"/>
      <c r="Y1156"/>
      <c r="Z1156"/>
      <c r="AA1156"/>
      <c r="AB1156"/>
      <c r="AC1156"/>
    </row>
    <row r="1157" spans="2:29">
      <c r="B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X1157"/>
      <c r="Y1157"/>
      <c r="Z1157"/>
      <c r="AA1157"/>
      <c r="AB1157"/>
      <c r="AC1157"/>
    </row>
    <row r="1158" spans="2:29">
      <c r="B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X1158"/>
      <c r="Y1158"/>
      <c r="Z1158"/>
      <c r="AA1158"/>
      <c r="AB1158"/>
      <c r="AC1158"/>
    </row>
    <row r="1159" spans="2:29">
      <c r="B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X1159"/>
      <c r="Y1159"/>
      <c r="Z1159"/>
      <c r="AA1159"/>
      <c r="AB1159"/>
      <c r="AC1159"/>
    </row>
    <row r="1160" spans="2:29">
      <c r="B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X1160"/>
      <c r="Y1160"/>
      <c r="Z1160"/>
      <c r="AA1160"/>
      <c r="AB1160"/>
      <c r="AC1160"/>
    </row>
    <row r="1161" spans="2:29">
      <c r="B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X1161"/>
      <c r="Y1161"/>
      <c r="Z1161"/>
      <c r="AA1161"/>
      <c r="AB1161"/>
      <c r="AC1161"/>
    </row>
    <row r="1162" spans="2:29">
      <c r="B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X1162"/>
      <c r="Y1162"/>
      <c r="Z1162"/>
      <c r="AA1162"/>
      <c r="AB1162"/>
      <c r="AC1162"/>
    </row>
    <row r="1163" spans="2:29">
      <c r="B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X1163"/>
      <c r="Y1163"/>
      <c r="Z1163"/>
      <c r="AA1163"/>
      <c r="AB1163"/>
      <c r="AC1163"/>
    </row>
    <row r="1164" spans="2:29">
      <c r="B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X1164"/>
      <c r="Y1164"/>
      <c r="Z1164"/>
      <c r="AA1164"/>
      <c r="AB1164"/>
      <c r="AC1164"/>
    </row>
    <row r="1165" spans="2:29">
      <c r="B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X1165"/>
      <c r="Y1165"/>
      <c r="Z1165"/>
      <c r="AA1165"/>
      <c r="AB1165"/>
      <c r="AC1165"/>
    </row>
    <row r="1166" spans="2:29">
      <c r="B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X1166"/>
      <c r="Y1166"/>
      <c r="Z1166"/>
      <c r="AA1166"/>
      <c r="AB1166"/>
      <c r="AC1166"/>
    </row>
    <row r="1167" spans="2:29">
      <c r="B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X1167"/>
      <c r="Y1167"/>
      <c r="Z1167"/>
      <c r="AA1167"/>
      <c r="AB1167"/>
      <c r="AC1167"/>
    </row>
    <row r="1168" spans="2:29">
      <c r="B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X1168"/>
      <c r="Y1168"/>
      <c r="Z1168"/>
      <c r="AA1168"/>
      <c r="AB1168"/>
      <c r="AC1168"/>
    </row>
    <row r="1169" spans="2:29">
      <c r="B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X1169"/>
      <c r="Y1169"/>
      <c r="Z1169"/>
      <c r="AA1169"/>
      <c r="AB1169"/>
      <c r="AC1169"/>
    </row>
    <row r="1170" spans="2:29">
      <c r="B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X1170"/>
      <c r="Y1170"/>
      <c r="Z1170"/>
      <c r="AA1170"/>
      <c r="AB1170"/>
      <c r="AC1170"/>
    </row>
    <row r="1171" spans="2:29">
      <c r="B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X1171"/>
      <c r="Y1171"/>
      <c r="Z1171"/>
      <c r="AA1171"/>
      <c r="AB1171"/>
      <c r="AC1171"/>
    </row>
    <row r="1172" spans="2:29">
      <c r="B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X1172"/>
      <c r="Y1172"/>
      <c r="Z1172"/>
      <c r="AA1172"/>
      <c r="AB1172"/>
      <c r="AC1172"/>
    </row>
    <row r="1173" spans="2:29">
      <c r="B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X1173"/>
      <c r="Y1173"/>
      <c r="Z1173"/>
      <c r="AA1173"/>
      <c r="AB1173"/>
      <c r="AC1173"/>
    </row>
    <row r="1174" spans="2:29">
      <c r="B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X1174"/>
      <c r="Y1174"/>
      <c r="Z1174"/>
      <c r="AA1174"/>
      <c r="AB1174"/>
      <c r="AC1174"/>
    </row>
    <row r="1175" spans="2:29">
      <c r="B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X1175"/>
      <c r="Y1175"/>
      <c r="Z1175"/>
      <c r="AA1175"/>
      <c r="AB1175"/>
      <c r="AC1175"/>
    </row>
    <row r="1176" spans="2:29">
      <c r="B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X1176"/>
      <c r="Y1176"/>
      <c r="Z1176"/>
      <c r="AA1176"/>
      <c r="AB1176"/>
      <c r="AC1176"/>
    </row>
    <row r="1177" spans="2:29">
      <c r="B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X1177"/>
      <c r="Y1177"/>
      <c r="Z1177"/>
      <c r="AA1177"/>
      <c r="AB1177"/>
      <c r="AC1177"/>
    </row>
    <row r="1178" spans="2:29">
      <c r="B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X1178"/>
      <c r="Y1178"/>
      <c r="Z1178"/>
      <c r="AA1178"/>
      <c r="AB1178"/>
      <c r="AC1178"/>
    </row>
    <row r="1179" spans="2:29">
      <c r="B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X1179"/>
      <c r="Y1179"/>
      <c r="Z1179"/>
      <c r="AA1179"/>
      <c r="AB1179"/>
      <c r="AC1179"/>
    </row>
    <row r="1180" spans="2:29">
      <c r="B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X1180"/>
      <c r="Y1180"/>
      <c r="Z1180"/>
      <c r="AA1180"/>
      <c r="AB1180"/>
      <c r="AC1180"/>
    </row>
    <row r="1181" spans="2:29">
      <c r="B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X1181"/>
      <c r="Y1181"/>
      <c r="Z1181"/>
      <c r="AA1181"/>
      <c r="AB1181"/>
      <c r="AC1181"/>
    </row>
    <row r="1182" spans="2:29">
      <c r="B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X1182"/>
      <c r="Y1182"/>
      <c r="Z1182"/>
      <c r="AA1182"/>
      <c r="AB1182"/>
      <c r="AC1182"/>
    </row>
    <row r="1183" spans="2:29">
      <c r="B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X1183"/>
      <c r="Y1183"/>
      <c r="Z1183"/>
      <c r="AA1183"/>
      <c r="AB1183"/>
      <c r="AC1183"/>
    </row>
    <row r="1184" spans="2:29">
      <c r="B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X1184"/>
      <c r="Y1184"/>
      <c r="Z1184"/>
      <c r="AA1184"/>
      <c r="AB1184"/>
      <c r="AC1184"/>
    </row>
    <row r="1185" spans="2:29">
      <c r="B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X1185"/>
      <c r="Y1185"/>
      <c r="Z1185"/>
      <c r="AA1185"/>
      <c r="AB1185"/>
      <c r="AC1185"/>
    </row>
    <row r="1186" spans="2:29">
      <c r="B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X1186"/>
      <c r="Y1186"/>
      <c r="Z1186"/>
      <c r="AA1186"/>
      <c r="AB1186"/>
      <c r="AC1186"/>
    </row>
    <row r="1187" spans="2:29">
      <c r="B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X1187"/>
      <c r="Y1187"/>
      <c r="Z1187"/>
      <c r="AA1187"/>
      <c r="AB1187"/>
      <c r="AC1187"/>
    </row>
    <row r="1188" spans="2:29">
      <c r="B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X1188"/>
      <c r="Y1188"/>
      <c r="Z1188"/>
      <c r="AA1188"/>
      <c r="AB1188"/>
      <c r="AC1188"/>
    </row>
    <row r="1189" spans="2:29">
      <c r="B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X1189"/>
      <c r="Y1189"/>
      <c r="Z1189"/>
      <c r="AA1189"/>
      <c r="AB1189"/>
      <c r="AC1189"/>
    </row>
    <row r="1190" spans="2:29">
      <c r="B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X1190"/>
      <c r="Y1190"/>
      <c r="Z1190"/>
      <c r="AA1190"/>
      <c r="AB1190"/>
      <c r="AC1190"/>
    </row>
    <row r="1191" spans="2:29">
      <c r="B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X1191"/>
      <c r="Y1191"/>
      <c r="Z1191"/>
      <c r="AA1191"/>
      <c r="AB1191"/>
      <c r="AC1191"/>
    </row>
    <row r="1192" spans="2:29">
      <c r="B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X1192"/>
      <c r="Y1192"/>
      <c r="Z1192"/>
      <c r="AA1192"/>
      <c r="AB1192"/>
      <c r="AC1192"/>
    </row>
    <row r="1193" spans="2:29">
      <c r="B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X1193"/>
      <c r="Y1193"/>
      <c r="Z1193"/>
      <c r="AA1193"/>
      <c r="AB1193"/>
      <c r="AC1193"/>
    </row>
    <row r="1194" spans="2:29">
      <c r="B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X1194"/>
      <c r="Y1194"/>
      <c r="Z1194"/>
      <c r="AA1194"/>
      <c r="AB1194"/>
      <c r="AC1194"/>
    </row>
    <row r="1195" spans="2:29">
      <c r="B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X1195"/>
      <c r="Y1195"/>
      <c r="Z1195"/>
      <c r="AA1195"/>
      <c r="AB1195"/>
      <c r="AC1195"/>
    </row>
    <row r="1196" spans="2:29">
      <c r="B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X1196"/>
      <c r="Y1196"/>
      <c r="Z1196"/>
      <c r="AA1196"/>
      <c r="AB1196"/>
      <c r="AC1196"/>
    </row>
    <row r="1197" spans="2:29">
      <c r="B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X1197"/>
      <c r="Y1197"/>
      <c r="Z1197"/>
      <c r="AA1197"/>
      <c r="AB1197"/>
      <c r="AC1197"/>
    </row>
    <row r="1198" spans="2:29">
      <c r="B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X1198"/>
      <c r="Y1198"/>
      <c r="Z1198"/>
      <c r="AA1198"/>
      <c r="AB1198"/>
      <c r="AC1198"/>
    </row>
    <row r="1199" spans="2:29">
      <c r="B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X1199"/>
      <c r="Y1199"/>
      <c r="Z1199"/>
      <c r="AA1199"/>
      <c r="AB1199"/>
      <c r="AC1199"/>
    </row>
    <row r="1200" spans="2:29">
      <c r="B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X1200"/>
      <c r="Y1200"/>
      <c r="Z1200"/>
      <c r="AA1200"/>
      <c r="AB1200"/>
      <c r="AC1200"/>
    </row>
    <row r="1201" spans="2:29">
      <c r="B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X1201"/>
      <c r="Y1201"/>
      <c r="Z1201"/>
      <c r="AA1201"/>
      <c r="AB1201"/>
      <c r="AC1201"/>
    </row>
    <row r="1202" spans="2:29">
      <c r="B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X1202"/>
      <c r="Y1202"/>
      <c r="Z1202"/>
      <c r="AA1202"/>
      <c r="AB1202"/>
      <c r="AC1202"/>
    </row>
    <row r="1203" spans="2:29">
      <c r="B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X1203"/>
      <c r="Y1203"/>
      <c r="Z1203"/>
      <c r="AA1203"/>
      <c r="AB1203"/>
      <c r="AC1203"/>
    </row>
    <row r="1204" spans="2:29">
      <c r="B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X1204"/>
      <c r="Y1204"/>
      <c r="Z1204"/>
      <c r="AA1204"/>
      <c r="AB1204"/>
      <c r="AC1204"/>
    </row>
    <row r="1205" spans="2:29">
      <c r="B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X1205"/>
      <c r="Y1205"/>
      <c r="Z1205"/>
      <c r="AA1205"/>
      <c r="AB1205"/>
      <c r="AC1205"/>
    </row>
    <row r="1206" spans="2:29">
      <c r="B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X1206"/>
      <c r="Y1206"/>
      <c r="Z1206"/>
      <c r="AA1206"/>
      <c r="AB1206"/>
      <c r="AC1206"/>
    </row>
    <row r="1207" spans="2:29">
      <c r="B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X1207"/>
      <c r="Y1207"/>
      <c r="Z1207"/>
      <c r="AA1207"/>
      <c r="AB1207"/>
      <c r="AC1207"/>
    </row>
    <row r="1208" spans="2:29">
      <c r="B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X1208"/>
      <c r="Y1208"/>
      <c r="Z1208"/>
      <c r="AA1208"/>
      <c r="AB1208"/>
      <c r="AC1208"/>
    </row>
    <row r="1209" spans="2:29">
      <c r="B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X1209"/>
      <c r="Y1209"/>
      <c r="Z1209"/>
      <c r="AA1209"/>
      <c r="AB1209"/>
      <c r="AC1209"/>
    </row>
    <row r="1210" spans="2:29">
      <c r="B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X1210"/>
      <c r="Y1210"/>
      <c r="Z1210"/>
      <c r="AA1210"/>
      <c r="AB1210"/>
      <c r="AC1210"/>
    </row>
    <row r="1211" spans="2:29">
      <c r="B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X1211"/>
      <c r="Y1211"/>
      <c r="Z1211"/>
      <c r="AA1211"/>
      <c r="AB1211"/>
      <c r="AC1211"/>
    </row>
    <row r="1212" spans="2:29">
      <c r="B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X1212"/>
      <c r="Y1212"/>
      <c r="Z1212"/>
      <c r="AA1212"/>
      <c r="AB1212"/>
      <c r="AC1212"/>
    </row>
    <row r="1213" spans="2:29">
      <c r="B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X1213"/>
      <c r="Y1213"/>
      <c r="Z1213"/>
      <c r="AA1213"/>
      <c r="AB1213"/>
      <c r="AC1213"/>
    </row>
    <row r="1214" spans="2:29">
      <c r="B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X1214"/>
      <c r="Y1214"/>
      <c r="Z1214"/>
      <c r="AA1214"/>
      <c r="AB1214"/>
      <c r="AC1214"/>
    </row>
    <row r="1215" spans="2:29">
      <c r="B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X1215"/>
      <c r="Y1215"/>
      <c r="Z1215"/>
      <c r="AA1215"/>
      <c r="AB1215"/>
      <c r="AC1215"/>
    </row>
    <row r="1216" spans="2:29">
      <c r="B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X1216"/>
      <c r="Y1216"/>
      <c r="Z1216"/>
      <c r="AA1216"/>
      <c r="AB1216"/>
      <c r="AC1216"/>
    </row>
    <row r="1217" spans="2:29">
      <c r="B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X1217"/>
      <c r="Y1217"/>
      <c r="Z1217"/>
      <c r="AA1217"/>
      <c r="AB1217"/>
      <c r="AC1217"/>
    </row>
    <row r="1218" spans="2:29">
      <c r="B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X1218"/>
      <c r="Y1218"/>
      <c r="Z1218"/>
      <c r="AA1218"/>
      <c r="AB1218"/>
      <c r="AC1218"/>
    </row>
    <row r="1219" spans="2:29">
      <c r="B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X1219"/>
      <c r="Y1219"/>
      <c r="Z1219"/>
      <c r="AA1219"/>
      <c r="AB1219"/>
      <c r="AC1219"/>
    </row>
    <row r="1220" spans="2:29">
      <c r="B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X1220"/>
      <c r="Y1220"/>
      <c r="Z1220"/>
      <c r="AA1220"/>
      <c r="AB1220"/>
      <c r="AC1220"/>
    </row>
    <row r="1221" spans="2:29">
      <c r="B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X1221"/>
      <c r="Y1221"/>
      <c r="Z1221"/>
      <c r="AA1221"/>
      <c r="AB1221"/>
      <c r="AC1221"/>
    </row>
    <row r="1222" spans="2:29">
      <c r="B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X1222"/>
      <c r="Y1222"/>
      <c r="Z1222"/>
      <c r="AA1222"/>
      <c r="AB1222"/>
      <c r="AC1222"/>
    </row>
    <row r="1223" spans="2:29">
      <c r="B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X1223"/>
      <c r="Y1223"/>
      <c r="Z1223"/>
      <c r="AA1223"/>
      <c r="AB1223"/>
      <c r="AC1223"/>
    </row>
    <row r="1224" spans="2:29">
      <c r="B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X1224"/>
      <c r="Y1224"/>
      <c r="Z1224"/>
      <c r="AA1224"/>
      <c r="AB1224"/>
      <c r="AC1224"/>
    </row>
    <row r="1225" spans="2:29">
      <c r="B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X1225"/>
      <c r="Y1225"/>
      <c r="Z1225"/>
      <c r="AA1225"/>
      <c r="AB1225"/>
      <c r="AC1225"/>
    </row>
    <row r="1226" spans="2:29">
      <c r="B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X1226"/>
      <c r="Y1226"/>
      <c r="Z1226"/>
      <c r="AA1226"/>
      <c r="AB1226"/>
      <c r="AC1226"/>
    </row>
    <row r="1227" spans="2:29">
      <c r="B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X1227"/>
      <c r="Y1227"/>
      <c r="Z1227"/>
      <c r="AA1227"/>
      <c r="AB1227"/>
      <c r="AC1227"/>
    </row>
    <row r="1228" spans="2:29">
      <c r="B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X1228"/>
      <c r="Y1228"/>
      <c r="Z1228"/>
      <c r="AA1228"/>
      <c r="AB1228"/>
      <c r="AC1228"/>
    </row>
    <row r="1229" spans="2:29">
      <c r="B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X1229"/>
      <c r="Y1229"/>
      <c r="Z1229"/>
      <c r="AA1229"/>
      <c r="AB1229"/>
      <c r="AC1229"/>
    </row>
    <row r="1230" spans="2:29">
      <c r="B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X1230"/>
      <c r="Y1230"/>
      <c r="Z1230"/>
      <c r="AA1230"/>
      <c r="AB1230"/>
      <c r="AC1230"/>
    </row>
    <row r="1231" spans="2:29">
      <c r="B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X1231"/>
      <c r="Y1231"/>
      <c r="Z1231"/>
      <c r="AA1231"/>
      <c r="AB1231"/>
      <c r="AC1231"/>
    </row>
    <row r="1232" spans="2:29">
      <c r="B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X1232"/>
      <c r="Y1232"/>
      <c r="Z1232"/>
      <c r="AA1232"/>
      <c r="AB1232"/>
      <c r="AC1232"/>
    </row>
    <row r="1233" spans="2:29">
      <c r="B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X1233"/>
      <c r="Y1233"/>
      <c r="Z1233"/>
      <c r="AA1233"/>
      <c r="AB1233"/>
      <c r="AC1233"/>
    </row>
    <row r="1234" spans="2:29">
      <c r="B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X1234"/>
      <c r="Y1234"/>
      <c r="Z1234"/>
      <c r="AA1234"/>
      <c r="AB1234"/>
      <c r="AC1234"/>
    </row>
    <row r="1235" spans="2:29">
      <c r="B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X1235"/>
      <c r="Y1235"/>
      <c r="Z1235"/>
      <c r="AA1235"/>
      <c r="AB1235"/>
      <c r="AC1235"/>
    </row>
    <row r="1236" spans="2:29">
      <c r="B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X1236"/>
      <c r="Y1236"/>
      <c r="Z1236"/>
      <c r="AA1236"/>
      <c r="AB1236"/>
      <c r="AC1236"/>
    </row>
    <row r="1237" spans="2:29">
      <c r="B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X1237"/>
      <c r="Y1237"/>
      <c r="Z1237"/>
      <c r="AA1237"/>
      <c r="AB1237"/>
      <c r="AC1237"/>
    </row>
    <row r="1238" spans="2:29">
      <c r="B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X1238"/>
      <c r="Y1238"/>
      <c r="Z1238"/>
      <c r="AA1238"/>
      <c r="AB1238"/>
      <c r="AC1238"/>
    </row>
    <row r="1239" spans="2:29">
      <c r="B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X1239"/>
      <c r="Y1239"/>
      <c r="Z1239"/>
      <c r="AA1239"/>
      <c r="AB1239"/>
      <c r="AC1239"/>
    </row>
    <row r="1240" spans="2:29">
      <c r="B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X1240"/>
      <c r="Y1240"/>
      <c r="Z1240"/>
      <c r="AA1240"/>
      <c r="AB1240"/>
      <c r="AC1240"/>
    </row>
    <row r="1241" spans="2:29">
      <c r="B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X1241"/>
      <c r="Y1241"/>
      <c r="Z1241"/>
      <c r="AA1241"/>
      <c r="AB1241"/>
      <c r="AC1241"/>
    </row>
    <row r="1242" spans="2:29">
      <c r="B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X1242"/>
      <c r="Y1242"/>
      <c r="Z1242"/>
      <c r="AA1242"/>
      <c r="AB1242"/>
      <c r="AC1242"/>
    </row>
    <row r="1243" spans="2:29">
      <c r="B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X1243"/>
      <c r="Y1243"/>
      <c r="Z1243"/>
      <c r="AA1243"/>
      <c r="AB1243"/>
      <c r="AC1243"/>
    </row>
    <row r="1244" spans="2:29">
      <c r="B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X1244"/>
      <c r="Y1244"/>
      <c r="Z1244"/>
      <c r="AA1244"/>
      <c r="AB1244"/>
      <c r="AC1244"/>
    </row>
    <row r="1245" spans="2:29">
      <c r="B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X1245"/>
      <c r="Y1245"/>
      <c r="Z1245"/>
      <c r="AA1245"/>
      <c r="AB1245"/>
      <c r="AC1245"/>
    </row>
    <row r="1246" spans="2:29">
      <c r="B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X1246"/>
      <c r="Y1246"/>
      <c r="Z1246"/>
      <c r="AA1246"/>
      <c r="AB1246"/>
      <c r="AC1246"/>
    </row>
    <row r="1247" spans="2:29">
      <c r="B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X1247"/>
      <c r="Y1247"/>
      <c r="Z1247"/>
      <c r="AA1247"/>
      <c r="AB1247"/>
      <c r="AC1247"/>
    </row>
    <row r="1248" spans="2:29">
      <c r="B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X1248"/>
      <c r="Y1248"/>
      <c r="Z1248"/>
      <c r="AA1248"/>
      <c r="AB1248"/>
      <c r="AC1248"/>
    </row>
    <row r="1249" spans="2:29">
      <c r="B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X1249"/>
      <c r="Y1249"/>
      <c r="Z1249"/>
      <c r="AA1249"/>
      <c r="AB1249"/>
      <c r="AC1249"/>
    </row>
    <row r="1250" spans="2:29">
      <c r="B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X1250"/>
      <c r="Y1250"/>
      <c r="Z1250"/>
      <c r="AA1250"/>
      <c r="AB1250"/>
      <c r="AC1250"/>
    </row>
    <row r="1251" spans="2:29">
      <c r="B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X1251"/>
      <c r="Y1251"/>
      <c r="Z1251"/>
      <c r="AA1251"/>
      <c r="AB1251"/>
      <c r="AC1251"/>
    </row>
    <row r="1252" spans="2:29">
      <c r="B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X1252"/>
      <c r="Y1252"/>
      <c r="Z1252"/>
      <c r="AA1252"/>
      <c r="AB1252"/>
      <c r="AC1252"/>
    </row>
    <row r="1253" spans="2:29">
      <c r="B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X1253"/>
      <c r="Y1253"/>
      <c r="Z1253"/>
      <c r="AA1253"/>
      <c r="AB1253"/>
      <c r="AC1253"/>
    </row>
    <row r="1254" spans="2:29">
      <c r="B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X1254"/>
      <c r="Y1254"/>
      <c r="Z1254"/>
      <c r="AA1254"/>
      <c r="AB1254"/>
      <c r="AC1254"/>
    </row>
    <row r="1255" spans="2:29">
      <c r="B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X1255"/>
      <c r="Y1255"/>
      <c r="Z1255"/>
      <c r="AA1255"/>
      <c r="AB1255"/>
      <c r="AC1255"/>
    </row>
    <row r="1256" spans="2:29">
      <c r="B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X1256"/>
      <c r="Y1256"/>
      <c r="Z1256"/>
      <c r="AA1256"/>
      <c r="AB1256"/>
      <c r="AC1256"/>
    </row>
    <row r="1257" spans="2:29">
      <c r="B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X1257"/>
      <c r="Y1257"/>
      <c r="Z1257"/>
      <c r="AA1257"/>
      <c r="AB1257"/>
      <c r="AC1257"/>
    </row>
    <row r="1258" spans="2:29">
      <c r="B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X1258"/>
      <c r="Y1258"/>
      <c r="Z1258"/>
      <c r="AA1258"/>
      <c r="AB1258"/>
      <c r="AC1258"/>
    </row>
    <row r="1259" spans="2:29">
      <c r="B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X1259"/>
      <c r="Y1259"/>
      <c r="Z1259"/>
      <c r="AA1259"/>
      <c r="AB1259"/>
      <c r="AC1259"/>
    </row>
    <row r="1260" spans="2:29">
      <c r="B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X1260"/>
      <c r="Y1260"/>
      <c r="Z1260"/>
      <c r="AA1260"/>
      <c r="AB1260"/>
      <c r="AC1260"/>
    </row>
    <row r="1261" spans="2:29">
      <c r="B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X1261"/>
      <c r="Y1261"/>
      <c r="Z1261"/>
      <c r="AA1261"/>
      <c r="AB1261"/>
      <c r="AC1261"/>
    </row>
    <row r="1262" spans="2:29">
      <c r="B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X1262"/>
      <c r="Y1262"/>
      <c r="Z1262"/>
      <c r="AA1262"/>
      <c r="AB1262"/>
      <c r="AC1262"/>
    </row>
    <row r="1263" spans="2:29">
      <c r="B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X1263"/>
      <c r="Y1263"/>
      <c r="Z1263"/>
      <c r="AA1263"/>
      <c r="AB1263"/>
      <c r="AC1263"/>
    </row>
    <row r="1264" spans="2:29">
      <c r="B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X1264"/>
      <c r="Y1264"/>
      <c r="Z1264"/>
      <c r="AA1264"/>
      <c r="AB1264"/>
      <c r="AC1264"/>
    </row>
    <row r="1265" spans="2:29">
      <c r="B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X1265"/>
      <c r="Y1265"/>
      <c r="Z1265"/>
      <c r="AA1265"/>
      <c r="AB1265"/>
      <c r="AC1265"/>
    </row>
    <row r="1266" spans="2:29">
      <c r="B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X1266"/>
      <c r="Y1266"/>
      <c r="Z1266"/>
      <c r="AA1266"/>
      <c r="AB1266"/>
      <c r="AC1266"/>
    </row>
    <row r="1267" spans="2:29">
      <c r="B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X1267"/>
      <c r="Y1267"/>
      <c r="Z1267"/>
      <c r="AA1267"/>
      <c r="AB1267"/>
      <c r="AC1267"/>
    </row>
    <row r="1268" spans="2:29">
      <c r="B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X1268"/>
      <c r="Y1268"/>
      <c r="Z1268"/>
      <c r="AA1268"/>
      <c r="AB1268"/>
      <c r="AC1268"/>
    </row>
    <row r="1269" spans="2:29">
      <c r="B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X1269"/>
      <c r="Y1269"/>
      <c r="Z1269"/>
      <c r="AA1269"/>
      <c r="AB1269"/>
      <c r="AC1269"/>
    </row>
    <row r="1270" spans="2:29">
      <c r="B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X1270"/>
      <c r="Y1270"/>
      <c r="Z1270"/>
      <c r="AA1270"/>
      <c r="AB1270"/>
      <c r="AC1270"/>
    </row>
    <row r="1271" spans="2:29">
      <c r="B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X1271"/>
      <c r="Y1271"/>
      <c r="Z1271"/>
      <c r="AA1271"/>
      <c r="AB1271"/>
      <c r="AC1271"/>
    </row>
    <row r="1272" spans="2:29">
      <c r="B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X1272"/>
      <c r="Y1272"/>
      <c r="Z1272"/>
      <c r="AA1272"/>
      <c r="AB1272"/>
      <c r="AC1272"/>
    </row>
    <row r="1273" spans="2:29">
      <c r="B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X1273"/>
      <c r="Y1273"/>
      <c r="Z1273"/>
      <c r="AA1273"/>
      <c r="AB1273"/>
      <c r="AC1273"/>
    </row>
    <row r="1274" spans="2:29">
      <c r="B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X1274"/>
      <c r="Y1274"/>
      <c r="Z1274"/>
      <c r="AA1274"/>
      <c r="AB1274"/>
      <c r="AC1274"/>
    </row>
    <row r="1275" spans="2:29">
      <c r="B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X1275"/>
      <c r="Y1275"/>
      <c r="Z1275"/>
      <c r="AA1275"/>
      <c r="AB1275"/>
      <c r="AC1275"/>
    </row>
    <row r="1276" spans="2:29">
      <c r="B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X1276"/>
      <c r="Y1276"/>
      <c r="Z1276"/>
      <c r="AA1276"/>
      <c r="AB1276"/>
      <c r="AC1276"/>
    </row>
    <row r="1277" spans="2:29">
      <c r="B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X1277"/>
      <c r="Y1277"/>
      <c r="Z1277"/>
      <c r="AA1277"/>
      <c r="AB1277"/>
      <c r="AC1277"/>
    </row>
    <row r="1278" spans="2:29">
      <c r="B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X1278"/>
      <c r="Y1278"/>
      <c r="Z1278"/>
      <c r="AA1278"/>
      <c r="AB1278"/>
      <c r="AC1278"/>
    </row>
    <row r="1279" spans="2:29">
      <c r="B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X1279"/>
      <c r="Y1279"/>
      <c r="Z1279"/>
      <c r="AA1279"/>
      <c r="AB1279"/>
      <c r="AC1279"/>
    </row>
    <row r="1280" spans="2:29">
      <c r="B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X1280"/>
      <c r="Y1280"/>
      <c r="Z1280"/>
      <c r="AA1280"/>
      <c r="AB1280"/>
      <c r="AC1280"/>
    </row>
    <row r="1281" spans="2:29">
      <c r="B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X1281"/>
      <c r="Y1281"/>
      <c r="Z1281"/>
      <c r="AA1281"/>
      <c r="AB1281"/>
      <c r="AC1281"/>
    </row>
    <row r="1282" spans="2:29">
      <c r="B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X1282"/>
      <c r="Y1282"/>
      <c r="Z1282"/>
      <c r="AA1282"/>
      <c r="AB1282"/>
      <c r="AC1282"/>
    </row>
    <row r="1283" spans="2:29">
      <c r="B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X1283"/>
      <c r="Y1283"/>
      <c r="Z1283"/>
      <c r="AA1283"/>
      <c r="AB1283"/>
      <c r="AC1283"/>
    </row>
    <row r="1284" spans="2:29">
      <c r="B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X1284"/>
      <c r="Y1284"/>
      <c r="Z1284"/>
      <c r="AA1284"/>
      <c r="AB1284"/>
      <c r="AC1284"/>
    </row>
    <row r="1285" spans="2:29">
      <c r="B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X1285"/>
      <c r="Y1285"/>
      <c r="Z1285"/>
      <c r="AA1285"/>
      <c r="AB1285"/>
      <c r="AC1285"/>
    </row>
    <row r="1286" spans="2:29">
      <c r="B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X1286"/>
      <c r="Y1286"/>
      <c r="Z1286"/>
      <c r="AA1286"/>
      <c r="AB1286"/>
      <c r="AC1286"/>
    </row>
    <row r="1287" spans="2:29">
      <c r="B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X1287"/>
      <c r="Y1287"/>
      <c r="Z1287"/>
      <c r="AA1287"/>
      <c r="AB1287"/>
      <c r="AC1287"/>
    </row>
    <row r="1288" spans="2:29">
      <c r="B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X1288"/>
      <c r="Y1288"/>
      <c r="Z1288"/>
      <c r="AA1288"/>
      <c r="AB1288"/>
      <c r="AC1288"/>
    </row>
    <row r="1289" spans="2:29">
      <c r="B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X1289"/>
      <c r="Y1289"/>
      <c r="Z1289"/>
      <c r="AA1289"/>
      <c r="AB1289"/>
      <c r="AC1289"/>
    </row>
    <row r="1290" spans="2:29">
      <c r="B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X1290"/>
      <c r="Y1290"/>
      <c r="Z1290"/>
      <c r="AA1290"/>
      <c r="AB1290"/>
      <c r="AC1290"/>
    </row>
    <row r="1291" spans="2:29">
      <c r="B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X1291"/>
      <c r="Y1291"/>
      <c r="Z1291"/>
      <c r="AA1291"/>
      <c r="AB1291"/>
      <c r="AC1291"/>
    </row>
    <row r="1292" spans="2:29">
      <c r="B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X1292"/>
      <c r="Y1292"/>
      <c r="Z1292"/>
      <c r="AA1292"/>
      <c r="AB1292"/>
      <c r="AC1292"/>
    </row>
    <row r="1293" spans="2:29">
      <c r="B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X1293"/>
      <c r="Y1293"/>
      <c r="Z1293"/>
      <c r="AA1293"/>
      <c r="AB1293"/>
      <c r="AC1293"/>
    </row>
    <row r="1294" spans="2:29">
      <c r="B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X1294"/>
      <c r="Y1294"/>
      <c r="Z1294"/>
      <c r="AA1294"/>
      <c r="AB1294"/>
      <c r="AC1294"/>
    </row>
    <row r="1295" spans="2:29">
      <c r="B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X1295"/>
      <c r="Y1295"/>
      <c r="Z1295"/>
      <c r="AA1295"/>
      <c r="AB1295"/>
      <c r="AC1295"/>
    </row>
    <row r="1296" spans="2:29">
      <c r="B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X1296"/>
      <c r="Y1296"/>
      <c r="Z1296"/>
      <c r="AA1296"/>
      <c r="AB1296"/>
      <c r="AC1296"/>
    </row>
    <row r="1297" spans="2:29">
      <c r="B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X1297"/>
      <c r="Y1297"/>
      <c r="Z1297"/>
      <c r="AA1297"/>
      <c r="AB1297"/>
      <c r="AC1297"/>
    </row>
    <row r="1298" spans="2:29">
      <c r="B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X1298"/>
      <c r="Y1298"/>
      <c r="Z1298"/>
      <c r="AA1298"/>
      <c r="AB1298"/>
      <c r="AC1298"/>
    </row>
    <row r="1299" spans="2:29">
      <c r="B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X1299"/>
      <c r="Y1299"/>
      <c r="Z1299"/>
      <c r="AA1299"/>
      <c r="AB1299"/>
      <c r="AC1299"/>
    </row>
    <row r="1300" spans="2:29">
      <c r="B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X1300"/>
      <c r="Y1300"/>
      <c r="Z1300"/>
      <c r="AA1300"/>
      <c r="AB1300"/>
      <c r="AC1300"/>
    </row>
    <row r="1301" spans="2:29">
      <c r="B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X1301"/>
      <c r="Y1301"/>
      <c r="Z1301"/>
      <c r="AA1301"/>
      <c r="AB1301"/>
      <c r="AC1301"/>
    </row>
    <row r="1302" spans="2:29">
      <c r="B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X1302"/>
      <c r="Y1302"/>
      <c r="Z1302"/>
      <c r="AA1302"/>
      <c r="AB1302"/>
      <c r="AC1302"/>
    </row>
    <row r="1303" spans="2:29">
      <c r="B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X1303"/>
      <c r="Y1303"/>
      <c r="Z1303"/>
      <c r="AA1303"/>
      <c r="AB1303"/>
      <c r="AC1303"/>
    </row>
    <row r="1304" spans="2:29">
      <c r="B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X1304"/>
      <c r="Y1304"/>
      <c r="Z1304"/>
      <c r="AA1304"/>
      <c r="AB1304"/>
      <c r="AC1304"/>
    </row>
    <row r="1305" spans="2:29">
      <c r="B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X1305"/>
      <c r="Y1305"/>
      <c r="Z1305"/>
      <c r="AA1305"/>
      <c r="AB1305"/>
      <c r="AC1305"/>
    </row>
    <row r="1306" spans="2:29">
      <c r="B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X1306"/>
      <c r="Y1306"/>
      <c r="Z1306"/>
      <c r="AA1306"/>
      <c r="AB1306"/>
      <c r="AC1306"/>
    </row>
    <row r="1307" spans="2:29">
      <c r="B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X1307"/>
      <c r="Y1307"/>
      <c r="Z1307"/>
      <c r="AA1307"/>
      <c r="AB1307"/>
      <c r="AC1307"/>
    </row>
    <row r="1308" spans="2:29">
      <c r="B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X1308"/>
      <c r="Y1308"/>
      <c r="Z1308"/>
      <c r="AA1308"/>
      <c r="AB1308"/>
      <c r="AC1308"/>
    </row>
    <row r="1309" spans="2:29">
      <c r="B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X1309"/>
      <c r="Y1309"/>
      <c r="Z1309"/>
      <c r="AA1309"/>
      <c r="AB1309"/>
      <c r="AC1309"/>
    </row>
    <row r="1310" spans="2:29">
      <c r="B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X1310"/>
      <c r="Y1310"/>
      <c r="Z1310"/>
      <c r="AA1310"/>
      <c r="AB1310"/>
      <c r="AC1310"/>
    </row>
    <row r="1311" spans="2:29">
      <c r="B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X1311"/>
      <c r="Y1311"/>
      <c r="Z1311"/>
      <c r="AA1311"/>
      <c r="AB1311"/>
      <c r="AC1311"/>
    </row>
    <row r="1312" spans="2:29">
      <c r="B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X1312"/>
      <c r="Y1312"/>
      <c r="Z1312"/>
      <c r="AA1312"/>
      <c r="AB1312"/>
      <c r="AC1312"/>
    </row>
    <row r="1313" spans="2:29">
      <c r="B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X1313"/>
      <c r="Y1313"/>
      <c r="Z1313"/>
      <c r="AA1313"/>
      <c r="AB1313"/>
      <c r="AC1313"/>
    </row>
    <row r="1314" spans="2:29">
      <c r="B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X1314"/>
      <c r="Y1314"/>
      <c r="Z1314"/>
      <c r="AA1314"/>
      <c r="AB1314"/>
      <c r="AC1314"/>
    </row>
    <row r="1315" spans="2:29">
      <c r="B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X1315"/>
      <c r="Y1315"/>
      <c r="Z1315"/>
      <c r="AA1315"/>
      <c r="AB1315"/>
      <c r="AC1315"/>
    </row>
    <row r="1316" spans="2:29">
      <c r="B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X1316"/>
      <c r="Y1316"/>
      <c r="Z1316"/>
      <c r="AA1316"/>
      <c r="AB1316"/>
      <c r="AC1316"/>
    </row>
    <row r="1317" spans="2:29">
      <c r="B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X1317"/>
      <c r="Y1317"/>
      <c r="Z1317"/>
      <c r="AA1317"/>
      <c r="AB1317"/>
      <c r="AC1317"/>
    </row>
    <row r="1318" spans="2:29">
      <c r="B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X1318"/>
      <c r="Y1318"/>
      <c r="Z1318"/>
      <c r="AA1318"/>
      <c r="AB1318"/>
      <c r="AC1318"/>
    </row>
    <row r="1319" spans="2:29">
      <c r="B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X1319"/>
      <c r="Y1319"/>
      <c r="Z1319"/>
      <c r="AA1319"/>
      <c r="AB1319"/>
      <c r="AC1319"/>
    </row>
    <row r="1320" spans="2:29">
      <c r="B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X1320"/>
      <c r="Y1320"/>
      <c r="Z1320"/>
      <c r="AA1320"/>
      <c r="AB1320"/>
      <c r="AC1320"/>
    </row>
    <row r="1321" spans="2:29">
      <c r="B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X1321"/>
      <c r="Y1321"/>
      <c r="Z1321"/>
      <c r="AA1321"/>
      <c r="AB1321"/>
      <c r="AC1321"/>
    </row>
    <row r="1322" spans="2:29">
      <c r="B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X1322"/>
      <c r="Y1322"/>
      <c r="Z1322"/>
      <c r="AA1322"/>
      <c r="AB1322"/>
      <c r="AC1322"/>
    </row>
    <row r="1323" spans="2:29">
      <c r="B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X1323"/>
      <c r="Y1323"/>
      <c r="Z1323"/>
      <c r="AA1323"/>
      <c r="AB1323"/>
      <c r="AC1323"/>
    </row>
    <row r="1324" spans="2:29">
      <c r="B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X1324"/>
      <c r="Y1324"/>
      <c r="Z1324"/>
      <c r="AA1324"/>
      <c r="AB1324"/>
      <c r="AC1324"/>
    </row>
    <row r="1325" spans="2:29">
      <c r="B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X1325"/>
      <c r="Y1325"/>
      <c r="Z1325"/>
      <c r="AA1325"/>
      <c r="AB1325"/>
      <c r="AC1325"/>
    </row>
    <row r="1326" spans="2:29">
      <c r="B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X1326"/>
      <c r="Y1326"/>
      <c r="Z1326"/>
      <c r="AA1326"/>
      <c r="AB1326"/>
      <c r="AC1326"/>
    </row>
    <row r="1327" spans="2:29">
      <c r="B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X1327"/>
      <c r="Y1327"/>
      <c r="Z1327"/>
      <c r="AA1327"/>
      <c r="AB1327"/>
      <c r="AC1327"/>
    </row>
    <row r="1328" spans="2:29">
      <c r="B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X1328"/>
      <c r="Y1328"/>
      <c r="Z1328"/>
      <c r="AA1328"/>
      <c r="AB1328"/>
      <c r="AC1328"/>
    </row>
    <row r="1329" spans="2:29">
      <c r="B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X1329"/>
      <c r="Y1329"/>
      <c r="Z1329"/>
      <c r="AA1329"/>
      <c r="AB1329"/>
      <c r="AC1329"/>
    </row>
    <row r="1330" spans="2:29">
      <c r="B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X1330"/>
      <c r="Y1330"/>
      <c r="Z1330"/>
      <c r="AA1330"/>
      <c r="AB1330"/>
      <c r="AC1330"/>
    </row>
    <row r="1331" spans="2:29">
      <c r="B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X1331"/>
      <c r="Y1331"/>
      <c r="Z1331"/>
      <c r="AA1331"/>
      <c r="AB1331"/>
      <c r="AC1331"/>
    </row>
    <row r="1332" spans="2:29">
      <c r="B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X1332"/>
      <c r="Y1332"/>
      <c r="Z1332"/>
      <c r="AA1332"/>
      <c r="AB1332"/>
      <c r="AC1332"/>
    </row>
    <row r="1333" spans="2:29">
      <c r="B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X1333"/>
      <c r="Y1333"/>
      <c r="Z1333"/>
      <c r="AA1333"/>
      <c r="AB1333"/>
      <c r="AC1333"/>
    </row>
    <row r="1334" spans="2:29">
      <c r="B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X1334"/>
      <c r="Y1334"/>
      <c r="Z1334"/>
      <c r="AA1334"/>
      <c r="AB1334"/>
      <c r="AC1334"/>
    </row>
    <row r="1335" spans="2:29">
      <c r="B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X1335"/>
      <c r="Y1335"/>
      <c r="Z1335"/>
      <c r="AA1335"/>
      <c r="AB1335"/>
      <c r="AC1335"/>
    </row>
    <row r="1336" spans="2:29">
      <c r="B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X1336"/>
      <c r="Y1336"/>
      <c r="Z1336"/>
      <c r="AA1336"/>
      <c r="AB1336"/>
      <c r="AC1336"/>
    </row>
    <row r="1337" spans="2:29">
      <c r="B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X1337"/>
      <c r="Y1337"/>
      <c r="Z1337"/>
      <c r="AA1337"/>
      <c r="AB1337"/>
      <c r="AC1337"/>
    </row>
    <row r="1338" spans="2:29">
      <c r="B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X1338"/>
      <c r="Y1338"/>
      <c r="Z1338"/>
      <c r="AA1338"/>
      <c r="AB1338"/>
      <c r="AC1338"/>
    </row>
    <row r="1339" spans="2:29">
      <c r="B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X1339"/>
      <c r="Y1339"/>
      <c r="Z1339"/>
      <c r="AA1339"/>
      <c r="AB1339"/>
      <c r="AC1339"/>
    </row>
    <row r="1340" spans="2:29">
      <c r="B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X1340"/>
      <c r="Y1340"/>
      <c r="Z1340"/>
      <c r="AA1340"/>
      <c r="AB1340"/>
      <c r="AC1340"/>
    </row>
    <row r="1341" spans="2:29">
      <c r="B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X1341"/>
      <c r="Y1341"/>
      <c r="Z1341"/>
      <c r="AA1341"/>
      <c r="AB1341"/>
      <c r="AC1341"/>
    </row>
    <row r="1342" spans="2:29">
      <c r="B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X1342"/>
      <c r="Y1342"/>
      <c r="Z1342"/>
      <c r="AA1342"/>
      <c r="AB1342"/>
      <c r="AC1342"/>
    </row>
    <row r="1343" spans="2:29">
      <c r="B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X1343"/>
      <c r="Y1343"/>
      <c r="Z1343"/>
      <c r="AA1343"/>
      <c r="AB1343"/>
      <c r="AC1343"/>
    </row>
    <row r="1344" spans="2:29">
      <c r="B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X1344"/>
      <c r="Y1344"/>
      <c r="Z1344"/>
      <c r="AA1344"/>
      <c r="AB1344"/>
      <c r="AC1344"/>
    </row>
    <row r="1345" spans="2:29">
      <c r="B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X1345"/>
      <c r="Y1345"/>
      <c r="Z1345"/>
      <c r="AA1345"/>
      <c r="AB1345"/>
      <c r="AC1345"/>
    </row>
    <row r="1346" spans="2:29">
      <c r="B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X1346"/>
      <c r="Y1346"/>
      <c r="Z1346"/>
      <c r="AA1346"/>
      <c r="AB1346"/>
      <c r="AC1346"/>
    </row>
    <row r="1347" spans="2:29">
      <c r="B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X1347"/>
      <c r="Y1347"/>
      <c r="Z1347"/>
      <c r="AA1347"/>
      <c r="AB1347"/>
      <c r="AC1347"/>
    </row>
    <row r="1348" spans="2:29">
      <c r="B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X1348"/>
      <c r="Y1348"/>
      <c r="Z1348"/>
      <c r="AA1348"/>
      <c r="AB1348"/>
      <c r="AC1348"/>
    </row>
    <row r="1349" spans="2:29">
      <c r="B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X1349"/>
      <c r="Y1349"/>
      <c r="Z1349"/>
      <c r="AA1349"/>
      <c r="AB1349"/>
      <c r="AC1349"/>
    </row>
    <row r="1350" spans="2:29">
      <c r="B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X1350"/>
      <c r="Y1350"/>
      <c r="Z1350"/>
      <c r="AA1350"/>
      <c r="AB1350"/>
      <c r="AC1350"/>
    </row>
    <row r="1351" spans="2:29">
      <c r="B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X1351"/>
      <c r="Y1351"/>
      <c r="Z1351"/>
      <c r="AA1351"/>
      <c r="AB1351"/>
      <c r="AC1351"/>
    </row>
    <row r="1352" spans="2:29">
      <c r="B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X1352"/>
      <c r="Y1352"/>
      <c r="Z1352"/>
      <c r="AA1352"/>
      <c r="AB1352"/>
      <c r="AC1352"/>
    </row>
    <row r="1353" spans="2:29">
      <c r="B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X1353"/>
      <c r="Y1353"/>
      <c r="Z1353"/>
      <c r="AA1353"/>
      <c r="AB1353"/>
      <c r="AC1353"/>
    </row>
    <row r="1354" spans="2:29">
      <c r="B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X1354"/>
      <c r="Y1354"/>
      <c r="Z1354"/>
      <c r="AA1354"/>
      <c r="AB1354"/>
      <c r="AC1354"/>
    </row>
    <row r="1355" spans="2:29">
      <c r="B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X1355"/>
      <c r="Y1355"/>
      <c r="Z1355"/>
      <c r="AA1355"/>
      <c r="AB1355"/>
      <c r="AC1355"/>
    </row>
    <row r="1356" spans="2:29">
      <c r="B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X1356"/>
      <c r="Y1356"/>
      <c r="Z1356"/>
      <c r="AA1356"/>
      <c r="AB1356"/>
      <c r="AC1356"/>
    </row>
    <row r="1357" spans="2:29">
      <c r="B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X1357"/>
      <c r="Y1357"/>
      <c r="Z1357"/>
      <c r="AA1357"/>
      <c r="AB1357"/>
      <c r="AC1357"/>
    </row>
    <row r="1358" spans="2:29">
      <c r="B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X1358"/>
      <c r="Y1358"/>
      <c r="Z1358"/>
      <c r="AA1358"/>
      <c r="AB1358"/>
      <c r="AC1358"/>
    </row>
    <row r="1359" spans="2:29">
      <c r="B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X1359"/>
      <c r="Y1359"/>
      <c r="Z1359"/>
      <c r="AA1359"/>
      <c r="AB1359"/>
      <c r="AC1359"/>
    </row>
    <row r="1360" spans="2:29">
      <c r="B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X1360"/>
      <c r="Y1360"/>
      <c r="Z1360"/>
      <c r="AA1360"/>
      <c r="AB1360"/>
      <c r="AC1360"/>
    </row>
    <row r="1361" spans="2:29">
      <c r="B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X1361"/>
      <c r="Y1361"/>
      <c r="Z1361"/>
      <c r="AA1361"/>
      <c r="AB1361"/>
      <c r="AC1361"/>
    </row>
    <row r="1362" spans="2:29">
      <c r="B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X1362"/>
      <c r="Y1362"/>
      <c r="Z1362"/>
      <c r="AA1362"/>
      <c r="AB1362"/>
      <c r="AC1362"/>
    </row>
    <row r="1363" spans="2:29">
      <c r="B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X1363"/>
      <c r="Y1363"/>
      <c r="Z1363"/>
      <c r="AA1363"/>
      <c r="AB1363"/>
      <c r="AC1363"/>
    </row>
    <row r="1364" spans="2:29">
      <c r="B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X1364"/>
      <c r="Y1364"/>
      <c r="Z1364"/>
      <c r="AA1364"/>
      <c r="AB1364"/>
      <c r="AC1364"/>
    </row>
    <row r="1365" spans="2:29">
      <c r="B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X1365"/>
      <c r="Y1365"/>
      <c r="Z1365"/>
      <c r="AA1365"/>
      <c r="AB1365"/>
      <c r="AC1365"/>
    </row>
    <row r="1366" spans="2:29">
      <c r="B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X1366"/>
      <c r="Y1366"/>
      <c r="Z1366"/>
      <c r="AA1366"/>
      <c r="AB1366"/>
      <c r="AC1366"/>
    </row>
    <row r="1367" spans="2:29">
      <c r="B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X1367"/>
      <c r="Y1367"/>
      <c r="Z1367"/>
      <c r="AA1367"/>
      <c r="AB1367"/>
      <c r="AC1367"/>
    </row>
    <row r="1368" spans="2:29">
      <c r="B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X1368"/>
      <c r="Y1368"/>
      <c r="Z1368"/>
      <c r="AA1368"/>
      <c r="AB1368"/>
      <c r="AC1368"/>
    </row>
    <row r="1369" spans="2:29">
      <c r="B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X1369"/>
      <c r="Y1369"/>
      <c r="Z1369"/>
      <c r="AA1369"/>
      <c r="AB1369"/>
      <c r="AC1369"/>
    </row>
    <row r="1370" spans="2:29">
      <c r="B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X1370"/>
      <c r="Y1370"/>
      <c r="Z1370"/>
      <c r="AA1370"/>
      <c r="AB1370"/>
      <c r="AC1370"/>
    </row>
    <row r="1371" spans="2:29">
      <c r="B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X1371"/>
      <c r="Y1371"/>
      <c r="Z1371"/>
      <c r="AA1371"/>
      <c r="AB1371"/>
      <c r="AC1371"/>
    </row>
    <row r="1372" spans="2:29">
      <c r="B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X1372"/>
      <c r="Y1372"/>
      <c r="Z1372"/>
      <c r="AA1372"/>
      <c r="AB1372"/>
      <c r="AC1372"/>
    </row>
    <row r="1373" spans="2:29">
      <c r="B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X1373"/>
      <c r="Y1373"/>
      <c r="Z1373"/>
      <c r="AA1373"/>
      <c r="AB1373"/>
      <c r="AC1373"/>
    </row>
    <row r="1374" spans="2:29">
      <c r="B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X1374"/>
      <c r="Y1374"/>
      <c r="Z1374"/>
      <c r="AA1374"/>
      <c r="AB1374"/>
      <c r="AC1374"/>
    </row>
    <row r="1375" spans="2:29">
      <c r="B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X1375"/>
      <c r="Y1375"/>
      <c r="Z1375"/>
      <c r="AA1375"/>
      <c r="AB1375"/>
      <c r="AC1375"/>
    </row>
    <row r="1376" spans="2:29">
      <c r="B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X1376"/>
      <c r="Y1376"/>
      <c r="Z1376"/>
      <c r="AA1376"/>
      <c r="AB1376"/>
      <c r="AC1376"/>
    </row>
    <row r="1377" spans="2:29">
      <c r="B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X1377"/>
      <c r="Y1377"/>
      <c r="Z1377"/>
      <c r="AA1377"/>
      <c r="AB1377"/>
      <c r="AC1377"/>
    </row>
    <row r="1378" spans="2:29">
      <c r="B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X1378"/>
      <c r="Y1378"/>
      <c r="Z1378"/>
      <c r="AA1378"/>
      <c r="AB1378"/>
      <c r="AC1378"/>
    </row>
    <row r="1379" spans="2:29">
      <c r="B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X1379"/>
      <c r="Y1379"/>
      <c r="Z1379"/>
      <c r="AA1379"/>
      <c r="AB1379"/>
      <c r="AC1379"/>
    </row>
    <row r="1380" spans="2:29">
      <c r="B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X1380"/>
      <c r="Y1380"/>
      <c r="Z1380"/>
      <c r="AA1380"/>
      <c r="AB1380"/>
      <c r="AC1380"/>
    </row>
    <row r="1381" spans="2:29">
      <c r="B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X1381"/>
      <c r="Y1381"/>
      <c r="Z1381"/>
      <c r="AA1381"/>
      <c r="AB1381"/>
      <c r="AC1381"/>
    </row>
    <row r="1382" spans="2:29">
      <c r="B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X1382"/>
      <c r="Y1382"/>
      <c r="Z1382"/>
      <c r="AA1382"/>
      <c r="AB1382"/>
      <c r="AC1382"/>
    </row>
    <row r="1383" spans="2:29">
      <c r="B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X1383"/>
      <c r="Y1383"/>
      <c r="Z1383"/>
      <c r="AA1383"/>
      <c r="AB1383"/>
      <c r="AC1383"/>
    </row>
    <row r="1384" spans="2:29">
      <c r="B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X1384"/>
      <c r="Y1384"/>
      <c r="Z1384"/>
      <c r="AA1384"/>
      <c r="AB1384"/>
      <c r="AC1384"/>
    </row>
    <row r="1385" spans="2:29">
      <c r="B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X1385"/>
      <c r="Y1385"/>
      <c r="Z1385"/>
      <c r="AA1385"/>
      <c r="AB1385"/>
      <c r="AC1385"/>
    </row>
    <row r="1386" spans="2:29">
      <c r="B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X1386"/>
      <c r="Y1386"/>
      <c r="Z1386"/>
      <c r="AA1386"/>
      <c r="AB1386"/>
      <c r="AC1386"/>
    </row>
    <row r="1387" spans="2:29">
      <c r="B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X1387"/>
      <c r="Y1387"/>
      <c r="Z1387"/>
      <c r="AA1387"/>
      <c r="AB1387"/>
      <c r="AC1387"/>
    </row>
    <row r="1388" spans="2:29">
      <c r="B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X1388"/>
      <c r="Y1388"/>
      <c r="Z1388"/>
      <c r="AA1388"/>
      <c r="AB1388"/>
      <c r="AC1388"/>
    </row>
    <row r="1389" spans="2:29">
      <c r="B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X1389"/>
      <c r="Y1389"/>
      <c r="Z1389"/>
      <c r="AA1389"/>
      <c r="AB1389"/>
      <c r="AC1389"/>
    </row>
    <row r="1390" spans="2:29">
      <c r="B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X1390"/>
      <c r="Y1390"/>
      <c r="Z1390"/>
      <c r="AA1390"/>
      <c r="AB1390"/>
      <c r="AC1390"/>
    </row>
    <row r="1391" spans="2:29">
      <c r="B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X1391"/>
      <c r="Y1391"/>
      <c r="Z1391"/>
      <c r="AA1391"/>
      <c r="AB1391"/>
      <c r="AC1391"/>
    </row>
    <row r="1392" spans="2:29">
      <c r="B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X1392"/>
      <c r="Y1392"/>
      <c r="Z1392"/>
      <c r="AA1392"/>
      <c r="AB1392"/>
      <c r="AC1392"/>
    </row>
    <row r="1393" spans="2:29">
      <c r="B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X1393"/>
      <c r="Y1393"/>
      <c r="Z1393"/>
      <c r="AA1393"/>
      <c r="AB1393"/>
      <c r="AC1393"/>
    </row>
    <row r="1394" spans="2:29">
      <c r="B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X1394"/>
      <c r="Y1394"/>
      <c r="Z1394"/>
      <c r="AA1394"/>
      <c r="AB1394"/>
      <c r="AC1394"/>
    </row>
    <row r="1395" spans="2:29">
      <c r="B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X1395"/>
      <c r="Y1395"/>
      <c r="Z1395"/>
      <c r="AA1395"/>
      <c r="AB1395"/>
      <c r="AC1395"/>
    </row>
    <row r="1396" spans="2:29">
      <c r="B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X1396"/>
      <c r="Y1396"/>
      <c r="Z1396"/>
      <c r="AA1396"/>
      <c r="AB1396"/>
      <c r="AC1396"/>
    </row>
    <row r="1397" spans="2:29">
      <c r="B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X1397"/>
      <c r="Y1397"/>
      <c r="Z1397"/>
      <c r="AA1397"/>
      <c r="AB1397"/>
      <c r="AC1397"/>
    </row>
    <row r="1398" spans="2:29">
      <c r="B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X1398"/>
      <c r="Y1398"/>
      <c r="Z1398"/>
      <c r="AA1398"/>
      <c r="AB1398"/>
      <c r="AC1398"/>
    </row>
    <row r="1399" spans="2:29">
      <c r="B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X1399"/>
      <c r="Y1399"/>
      <c r="Z1399"/>
      <c r="AA1399"/>
      <c r="AB1399"/>
      <c r="AC1399"/>
    </row>
    <row r="1400" spans="2:29">
      <c r="B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X1400"/>
      <c r="Y1400"/>
      <c r="Z1400"/>
      <c r="AA1400"/>
      <c r="AB1400"/>
      <c r="AC1400"/>
    </row>
    <row r="1401" spans="2:29">
      <c r="B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X1401"/>
      <c r="Y1401"/>
      <c r="Z1401"/>
      <c r="AA1401"/>
      <c r="AB1401"/>
      <c r="AC1401"/>
    </row>
    <row r="1402" spans="2:29">
      <c r="B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X1402"/>
      <c r="Y1402"/>
      <c r="Z1402"/>
      <c r="AA1402"/>
      <c r="AB1402"/>
      <c r="AC1402"/>
    </row>
    <row r="1403" spans="2:29">
      <c r="B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X1403"/>
      <c r="Y1403"/>
      <c r="Z1403"/>
      <c r="AA1403"/>
      <c r="AB1403"/>
      <c r="AC1403"/>
    </row>
    <row r="1404" spans="2:29">
      <c r="B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X1404"/>
      <c r="Y1404"/>
      <c r="Z1404"/>
      <c r="AA1404"/>
      <c r="AB1404"/>
      <c r="AC1404"/>
    </row>
    <row r="1405" spans="2:29">
      <c r="B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X1405"/>
      <c r="Y1405"/>
      <c r="Z1405"/>
      <c r="AA1405"/>
      <c r="AB1405"/>
      <c r="AC1405"/>
    </row>
    <row r="1406" spans="2:29">
      <c r="B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X1406"/>
      <c r="Y1406"/>
      <c r="Z1406"/>
      <c r="AA1406"/>
      <c r="AB1406"/>
      <c r="AC1406"/>
    </row>
    <row r="1407" spans="2:29">
      <c r="B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X1407"/>
      <c r="Y1407"/>
      <c r="Z1407"/>
      <c r="AA1407"/>
      <c r="AB1407"/>
      <c r="AC1407"/>
    </row>
    <row r="1408" spans="2:29">
      <c r="B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X1408"/>
      <c r="Y1408"/>
      <c r="Z1408"/>
      <c r="AA1408"/>
      <c r="AB1408"/>
      <c r="AC1408"/>
    </row>
    <row r="1409" spans="2:29">
      <c r="B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X1409"/>
      <c r="Y1409"/>
      <c r="Z1409"/>
      <c r="AA1409"/>
      <c r="AB1409"/>
      <c r="AC1409"/>
    </row>
    <row r="1410" spans="2:29">
      <c r="B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X1410"/>
      <c r="Y1410"/>
      <c r="Z1410"/>
      <c r="AA1410"/>
      <c r="AB1410"/>
      <c r="AC1410"/>
    </row>
    <row r="1411" spans="2:29">
      <c r="B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X1411"/>
      <c r="Y1411"/>
      <c r="Z1411"/>
      <c r="AA1411"/>
      <c r="AB1411"/>
      <c r="AC1411"/>
    </row>
    <row r="1412" spans="2:29">
      <c r="B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X1412"/>
      <c r="Y1412"/>
      <c r="Z1412"/>
      <c r="AA1412"/>
      <c r="AB1412"/>
      <c r="AC1412"/>
    </row>
    <row r="1413" spans="2:29">
      <c r="B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X1413"/>
      <c r="Y1413"/>
      <c r="Z1413"/>
      <c r="AA1413"/>
      <c r="AB1413"/>
      <c r="AC1413"/>
    </row>
    <row r="1414" spans="2:29">
      <c r="B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X1414"/>
      <c r="Y1414"/>
      <c r="Z1414"/>
      <c r="AA1414"/>
      <c r="AB1414"/>
      <c r="AC1414"/>
    </row>
    <row r="1415" spans="2:29">
      <c r="B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X1415"/>
      <c r="Y1415"/>
      <c r="Z1415"/>
      <c r="AA1415"/>
      <c r="AB1415"/>
      <c r="AC1415"/>
    </row>
    <row r="1416" spans="2:29">
      <c r="B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X1416"/>
      <c r="Y1416"/>
      <c r="Z1416"/>
      <c r="AA1416"/>
      <c r="AB1416"/>
      <c r="AC1416"/>
    </row>
    <row r="1417" spans="2:29">
      <c r="B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X1417"/>
      <c r="Y1417"/>
      <c r="Z1417"/>
      <c r="AA1417"/>
      <c r="AB1417"/>
      <c r="AC1417"/>
    </row>
    <row r="1418" spans="2:29">
      <c r="B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X1418"/>
      <c r="Y1418"/>
      <c r="Z1418"/>
      <c r="AA1418"/>
      <c r="AB1418"/>
      <c r="AC1418"/>
    </row>
    <row r="1419" spans="2:29">
      <c r="B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X1419"/>
      <c r="Y1419"/>
      <c r="Z1419"/>
      <c r="AA1419"/>
      <c r="AB1419"/>
      <c r="AC1419"/>
    </row>
    <row r="1420" spans="2:29">
      <c r="B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X1420"/>
      <c r="Y1420"/>
      <c r="Z1420"/>
      <c r="AA1420"/>
      <c r="AB1420"/>
      <c r="AC1420"/>
    </row>
    <row r="1421" spans="2:29">
      <c r="B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X1421"/>
      <c r="Y1421"/>
      <c r="Z1421"/>
      <c r="AA1421"/>
      <c r="AB1421"/>
      <c r="AC1421"/>
    </row>
    <row r="1422" spans="2:29">
      <c r="B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X1422"/>
      <c r="Y1422"/>
      <c r="Z1422"/>
      <c r="AA1422"/>
      <c r="AB1422"/>
      <c r="AC1422"/>
    </row>
    <row r="1423" spans="2:29">
      <c r="B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X1423"/>
      <c r="Y1423"/>
      <c r="Z1423"/>
      <c r="AA1423"/>
      <c r="AB1423"/>
      <c r="AC1423"/>
    </row>
    <row r="1424" spans="2:29">
      <c r="B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X1424"/>
      <c r="Y1424"/>
      <c r="Z1424"/>
      <c r="AA1424"/>
      <c r="AB1424"/>
      <c r="AC1424"/>
    </row>
    <row r="1425" spans="2:29">
      <c r="B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X1425"/>
      <c r="Y1425"/>
      <c r="Z1425"/>
      <c r="AA1425"/>
      <c r="AB1425"/>
      <c r="AC1425"/>
    </row>
    <row r="1426" spans="2:29">
      <c r="B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X1426"/>
      <c r="Y1426"/>
      <c r="Z1426"/>
      <c r="AA1426"/>
      <c r="AB1426"/>
      <c r="AC1426"/>
    </row>
    <row r="1427" spans="2:29">
      <c r="B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X1427"/>
      <c r="Y1427"/>
      <c r="Z1427"/>
      <c r="AA1427"/>
      <c r="AB1427"/>
      <c r="AC1427"/>
    </row>
    <row r="1428" spans="2:29">
      <c r="B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X1428"/>
      <c r="Y1428"/>
      <c r="Z1428"/>
      <c r="AA1428"/>
      <c r="AB1428"/>
      <c r="AC1428"/>
    </row>
    <row r="1429" spans="2:29">
      <c r="B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X1429"/>
      <c r="Y1429"/>
      <c r="Z1429"/>
      <c r="AA1429"/>
      <c r="AB1429"/>
      <c r="AC1429"/>
    </row>
    <row r="1430" spans="2:29">
      <c r="B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X1430"/>
      <c r="Y1430"/>
      <c r="Z1430"/>
      <c r="AA1430"/>
      <c r="AB1430"/>
      <c r="AC1430"/>
    </row>
    <row r="1431" spans="2:29">
      <c r="B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X1431"/>
      <c r="Y1431"/>
      <c r="Z1431"/>
      <c r="AA1431"/>
      <c r="AB1431"/>
      <c r="AC1431"/>
    </row>
    <row r="1432" spans="2:29">
      <c r="B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X1432"/>
      <c r="Y1432"/>
      <c r="Z1432"/>
      <c r="AA1432"/>
      <c r="AB1432"/>
      <c r="AC1432"/>
    </row>
    <row r="1433" spans="2:29">
      <c r="B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X1433"/>
      <c r="Y1433"/>
      <c r="Z1433"/>
      <c r="AA1433"/>
      <c r="AB1433"/>
      <c r="AC1433"/>
    </row>
    <row r="1434" spans="2:29">
      <c r="B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X1434"/>
      <c r="Y1434"/>
      <c r="Z1434"/>
      <c r="AA1434"/>
      <c r="AB1434"/>
      <c r="AC1434"/>
    </row>
    <row r="1435" spans="2:29">
      <c r="B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X1435"/>
      <c r="Y1435"/>
      <c r="Z1435"/>
      <c r="AA1435"/>
      <c r="AB1435"/>
      <c r="AC1435"/>
    </row>
    <row r="1436" spans="2:29">
      <c r="B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X1436"/>
      <c r="Y1436"/>
      <c r="Z1436"/>
      <c r="AA1436"/>
      <c r="AB1436"/>
      <c r="AC1436"/>
    </row>
    <row r="1437" spans="2:29">
      <c r="B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X1437"/>
      <c r="Y1437"/>
      <c r="Z1437"/>
      <c r="AA1437"/>
      <c r="AB1437"/>
      <c r="AC1437"/>
    </row>
    <row r="1438" spans="2:29">
      <c r="B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X1438"/>
      <c r="Y1438"/>
      <c r="Z1438"/>
      <c r="AA1438"/>
      <c r="AB1438"/>
      <c r="AC1438"/>
    </row>
    <row r="1439" spans="2:29">
      <c r="B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X1439"/>
      <c r="Y1439"/>
      <c r="Z1439"/>
      <c r="AA1439"/>
      <c r="AB1439"/>
      <c r="AC1439"/>
    </row>
    <row r="1440" spans="2:29">
      <c r="B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X1440"/>
      <c r="Y1440"/>
      <c r="Z1440"/>
      <c r="AA1440"/>
      <c r="AB1440"/>
      <c r="AC1440"/>
    </row>
    <row r="1441" spans="2:29">
      <c r="B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X1441"/>
      <c r="Y1441"/>
      <c r="Z1441"/>
      <c r="AA1441"/>
      <c r="AB1441"/>
      <c r="AC1441"/>
    </row>
    <row r="1442" spans="2:29">
      <c r="B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X1442"/>
      <c r="Y1442"/>
      <c r="Z1442"/>
      <c r="AA1442"/>
      <c r="AB1442"/>
      <c r="AC1442"/>
    </row>
    <row r="1443" spans="2:29">
      <c r="B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X1443"/>
      <c r="Y1443"/>
      <c r="Z1443"/>
      <c r="AA1443"/>
      <c r="AB1443"/>
      <c r="AC1443"/>
    </row>
    <row r="1444" spans="2:29">
      <c r="B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X1444"/>
      <c r="Y1444"/>
      <c r="Z1444"/>
      <c r="AA1444"/>
      <c r="AB1444"/>
      <c r="AC1444"/>
    </row>
    <row r="1445" spans="2:29">
      <c r="B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X1445"/>
      <c r="Y1445"/>
      <c r="Z1445"/>
      <c r="AA1445"/>
      <c r="AB1445"/>
      <c r="AC1445"/>
    </row>
    <row r="1446" spans="2:29">
      <c r="B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X1446"/>
      <c r="Y1446"/>
      <c r="Z1446"/>
      <c r="AA1446"/>
      <c r="AB1446"/>
      <c r="AC1446"/>
    </row>
    <row r="1447" spans="2:29">
      <c r="B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X1447"/>
      <c r="Y1447"/>
      <c r="Z1447"/>
      <c r="AA1447"/>
      <c r="AB1447"/>
      <c r="AC1447"/>
    </row>
    <row r="1448" spans="2:29">
      <c r="B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X1448"/>
      <c r="Y1448"/>
      <c r="Z1448"/>
      <c r="AA1448"/>
      <c r="AB1448"/>
      <c r="AC1448"/>
    </row>
    <row r="1449" spans="2:29">
      <c r="B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X1449"/>
      <c r="Y1449"/>
      <c r="Z1449"/>
      <c r="AA1449"/>
      <c r="AB1449"/>
      <c r="AC1449"/>
    </row>
    <row r="1450" spans="2:29">
      <c r="B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X1450"/>
      <c r="Y1450"/>
      <c r="Z1450"/>
      <c r="AA1450"/>
      <c r="AB1450"/>
      <c r="AC1450"/>
    </row>
    <row r="1451" spans="2:29">
      <c r="B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X1451"/>
      <c r="Y1451"/>
      <c r="Z1451"/>
      <c r="AA1451"/>
      <c r="AB1451"/>
      <c r="AC1451"/>
    </row>
    <row r="1452" spans="2:29">
      <c r="B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X1452"/>
      <c r="Y1452"/>
      <c r="Z1452"/>
      <c r="AA1452"/>
      <c r="AB1452"/>
      <c r="AC1452"/>
    </row>
    <row r="1453" spans="2:29">
      <c r="B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X1453"/>
      <c r="Y1453"/>
      <c r="Z1453"/>
      <c r="AA1453"/>
      <c r="AB1453"/>
      <c r="AC1453"/>
    </row>
    <row r="1454" spans="2:29">
      <c r="B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X1454"/>
      <c r="Y1454"/>
      <c r="Z1454"/>
      <c r="AA1454"/>
      <c r="AB1454"/>
      <c r="AC1454"/>
    </row>
    <row r="1455" spans="2:29">
      <c r="B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X1455"/>
      <c r="Y1455"/>
      <c r="Z1455"/>
      <c r="AA1455"/>
      <c r="AB1455"/>
      <c r="AC1455"/>
    </row>
    <row r="1456" spans="2:29">
      <c r="B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X1456"/>
      <c r="Y1456"/>
      <c r="Z1456"/>
      <c r="AA1456"/>
      <c r="AB1456"/>
      <c r="AC1456"/>
    </row>
    <row r="1457" spans="2:29">
      <c r="B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X1457"/>
      <c r="Y1457"/>
      <c r="Z1457"/>
      <c r="AA1457"/>
      <c r="AB1457"/>
      <c r="AC1457"/>
    </row>
    <row r="1458" spans="2:29">
      <c r="B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X1458"/>
      <c r="Y1458"/>
      <c r="Z1458"/>
      <c r="AA1458"/>
      <c r="AB1458"/>
      <c r="AC1458"/>
    </row>
    <row r="1459" spans="2:29">
      <c r="B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X1459"/>
      <c r="Y1459"/>
      <c r="Z1459"/>
      <c r="AA1459"/>
      <c r="AB1459"/>
      <c r="AC1459"/>
    </row>
    <row r="1460" spans="2:29">
      <c r="B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X1460"/>
      <c r="Y1460"/>
      <c r="Z1460"/>
      <c r="AA1460"/>
      <c r="AB1460"/>
      <c r="AC1460"/>
    </row>
    <row r="1461" spans="2:29">
      <c r="B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X1461"/>
      <c r="Y1461"/>
      <c r="Z1461"/>
      <c r="AA1461"/>
      <c r="AB1461"/>
      <c r="AC1461"/>
    </row>
    <row r="1462" spans="2:29">
      <c r="B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X1462"/>
      <c r="Y1462"/>
      <c r="Z1462"/>
      <c r="AA1462"/>
      <c r="AB1462"/>
      <c r="AC1462"/>
    </row>
    <row r="1463" spans="2:29">
      <c r="B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X1463"/>
      <c r="Y1463"/>
      <c r="Z1463"/>
      <c r="AA1463"/>
      <c r="AB1463"/>
      <c r="AC1463"/>
    </row>
    <row r="1464" spans="2:29">
      <c r="B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X1464"/>
      <c r="Y1464"/>
      <c r="Z1464"/>
      <c r="AA1464"/>
      <c r="AB1464"/>
      <c r="AC1464"/>
    </row>
    <row r="1465" spans="2:29">
      <c r="B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X1465"/>
      <c r="Y1465"/>
      <c r="Z1465"/>
      <c r="AA1465"/>
      <c r="AB1465"/>
      <c r="AC1465"/>
    </row>
    <row r="1466" spans="2:29">
      <c r="B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X1466"/>
      <c r="Y1466"/>
      <c r="Z1466"/>
      <c r="AA1466"/>
      <c r="AB1466"/>
      <c r="AC1466"/>
    </row>
    <row r="1467" spans="2:29">
      <c r="B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X1467"/>
      <c r="Y1467"/>
      <c r="Z1467"/>
      <c r="AA1467"/>
      <c r="AB1467"/>
      <c r="AC1467"/>
    </row>
    <row r="1468" spans="2:29">
      <c r="B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X1468"/>
      <c r="Y1468"/>
      <c r="Z1468"/>
      <c r="AA1468"/>
      <c r="AB1468"/>
      <c r="AC1468"/>
    </row>
    <row r="1469" spans="2:29">
      <c r="B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X1469"/>
      <c r="Y1469"/>
      <c r="Z1469"/>
      <c r="AA1469"/>
      <c r="AB1469"/>
      <c r="AC1469"/>
    </row>
    <row r="1470" spans="2:29">
      <c r="B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X1470"/>
      <c r="Y1470"/>
      <c r="Z1470"/>
      <c r="AA1470"/>
      <c r="AB1470"/>
      <c r="AC1470"/>
    </row>
    <row r="1471" spans="2:29">
      <c r="B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X1471"/>
      <c r="Y1471"/>
      <c r="Z1471"/>
      <c r="AA1471"/>
      <c r="AB1471"/>
      <c r="AC1471"/>
    </row>
    <row r="1472" spans="2:29">
      <c r="B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X1472"/>
      <c r="Y1472"/>
      <c r="Z1472"/>
      <c r="AA1472"/>
      <c r="AB1472"/>
      <c r="AC1472"/>
    </row>
    <row r="1473" spans="2:29">
      <c r="B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X1473"/>
      <c r="Y1473"/>
      <c r="Z1473"/>
      <c r="AA1473"/>
      <c r="AB1473"/>
      <c r="AC1473"/>
    </row>
    <row r="1474" spans="2:29">
      <c r="B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X1474"/>
      <c r="Y1474"/>
      <c r="Z1474"/>
      <c r="AA1474"/>
      <c r="AB1474"/>
      <c r="AC1474"/>
    </row>
    <row r="1475" spans="2:29">
      <c r="B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X1475"/>
      <c r="Y1475"/>
      <c r="Z1475"/>
      <c r="AA1475"/>
      <c r="AB1475"/>
      <c r="AC1475"/>
    </row>
    <row r="1476" spans="2:29">
      <c r="B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X1476"/>
      <c r="Y1476"/>
      <c r="Z1476"/>
      <c r="AA1476"/>
      <c r="AB1476"/>
      <c r="AC1476"/>
    </row>
    <row r="1477" spans="2:29">
      <c r="B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X1477"/>
      <c r="Y1477"/>
      <c r="Z1477"/>
      <c r="AA1477"/>
      <c r="AB1477"/>
      <c r="AC1477"/>
    </row>
    <row r="1478" spans="2:29">
      <c r="B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X1478"/>
      <c r="Y1478"/>
      <c r="Z1478"/>
      <c r="AA1478"/>
      <c r="AB1478"/>
      <c r="AC1478"/>
    </row>
    <row r="1479" spans="2:29">
      <c r="B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X1479"/>
      <c r="Y1479"/>
      <c r="Z1479"/>
      <c r="AA1479"/>
      <c r="AB1479"/>
      <c r="AC1479"/>
    </row>
    <row r="1480" spans="2:29">
      <c r="B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X1480"/>
      <c r="Y1480"/>
      <c r="Z1480"/>
      <c r="AA1480"/>
      <c r="AB1480"/>
      <c r="AC1480"/>
    </row>
    <row r="1481" spans="2:29">
      <c r="B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X1481"/>
      <c r="Y1481"/>
      <c r="Z1481"/>
      <c r="AA1481"/>
      <c r="AB1481"/>
      <c r="AC1481"/>
    </row>
    <row r="1482" spans="2:29">
      <c r="B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X1482"/>
      <c r="Y1482"/>
      <c r="Z1482"/>
      <c r="AA1482"/>
      <c r="AB1482"/>
      <c r="AC1482"/>
    </row>
    <row r="1483" spans="2:29">
      <c r="B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X1483"/>
      <c r="Y1483"/>
      <c r="Z1483"/>
      <c r="AA1483"/>
      <c r="AB1483"/>
      <c r="AC1483"/>
    </row>
    <row r="1484" spans="2:29">
      <c r="B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X1484"/>
      <c r="Y1484"/>
      <c r="Z1484"/>
      <c r="AA1484"/>
      <c r="AB1484"/>
      <c r="AC1484"/>
    </row>
    <row r="1485" spans="2:29">
      <c r="B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X1485"/>
      <c r="Y1485"/>
      <c r="Z1485"/>
      <c r="AA1485"/>
      <c r="AB1485"/>
      <c r="AC1485"/>
    </row>
    <row r="1486" spans="2:29">
      <c r="B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X1486"/>
      <c r="Y1486"/>
      <c r="Z1486"/>
      <c r="AA1486"/>
      <c r="AB1486"/>
      <c r="AC1486"/>
    </row>
    <row r="1487" spans="2:29">
      <c r="B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X1487"/>
      <c r="Y1487"/>
      <c r="Z1487"/>
      <c r="AA1487"/>
      <c r="AB1487"/>
      <c r="AC1487"/>
    </row>
    <row r="1488" spans="2:29">
      <c r="B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X1488"/>
      <c r="Y1488"/>
      <c r="Z1488"/>
      <c r="AA1488"/>
      <c r="AB1488"/>
      <c r="AC1488"/>
    </row>
    <row r="1489" spans="2:29">
      <c r="B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X1489"/>
      <c r="Y1489"/>
      <c r="Z1489"/>
      <c r="AA1489"/>
      <c r="AB1489"/>
      <c r="AC1489"/>
    </row>
    <row r="1490" spans="2:29">
      <c r="B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X1490"/>
      <c r="Y1490"/>
      <c r="Z1490"/>
      <c r="AA1490"/>
      <c r="AB1490"/>
      <c r="AC1490"/>
    </row>
    <row r="1491" spans="2:29">
      <c r="B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X1491"/>
      <c r="Y1491"/>
      <c r="Z1491"/>
      <c r="AA1491"/>
      <c r="AB1491"/>
      <c r="AC1491"/>
    </row>
    <row r="1492" spans="2:29">
      <c r="B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X1492"/>
      <c r="Y1492"/>
      <c r="Z1492"/>
      <c r="AA1492"/>
      <c r="AB1492"/>
      <c r="AC1492"/>
    </row>
    <row r="1493" spans="2:29">
      <c r="B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X1493"/>
      <c r="Y1493"/>
      <c r="Z1493"/>
      <c r="AA1493"/>
      <c r="AB1493"/>
      <c r="AC1493"/>
    </row>
    <row r="1494" spans="2:29">
      <c r="B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X1494"/>
      <c r="Y1494"/>
      <c r="Z1494"/>
      <c r="AA1494"/>
      <c r="AB1494"/>
      <c r="AC1494"/>
    </row>
    <row r="1495" spans="2:29">
      <c r="B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X1495"/>
      <c r="Y1495"/>
      <c r="Z1495"/>
      <c r="AA1495"/>
      <c r="AB1495"/>
      <c r="AC1495"/>
    </row>
    <row r="1496" spans="2:29">
      <c r="B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X1496"/>
      <c r="Y1496"/>
      <c r="Z1496"/>
      <c r="AA1496"/>
      <c r="AB1496"/>
      <c r="AC1496"/>
    </row>
    <row r="1497" spans="2:29">
      <c r="B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X1497"/>
      <c r="Y1497"/>
      <c r="Z1497"/>
      <c r="AA1497"/>
      <c r="AB1497"/>
      <c r="AC1497"/>
    </row>
    <row r="1498" spans="2:29">
      <c r="B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X1498"/>
      <c r="Y1498"/>
      <c r="Z1498"/>
      <c r="AA1498"/>
      <c r="AB1498"/>
      <c r="AC1498"/>
    </row>
    <row r="1499" spans="2:29">
      <c r="B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X1499"/>
      <c r="Y1499"/>
      <c r="Z1499"/>
      <c r="AA1499"/>
      <c r="AB1499"/>
      <c r="AC1499"/>
    </row>
    <row r="1500" spans="2:29">
      <c r="B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X1500"/>
      <c r="Y1500"/>
      <c r="Z1500"/>
      <c r="AA1500"/>
      <c r="AB1500"/>
      <c r="AC1500"/>
    </row>
    <row r="1501" spans="2:29">
      <c r="B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X1501"/>
      <c r="Y1501"/>
      <c r="Z1501"/>
      <c r="AA1501"/>
      <c r="AB1501"/>
      <c r="AC1501"/>
    </row>
    <row r="1502" spans="2:29">
      <c r="B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X1502"/>
      <c r="Y1502"/>
      <c r="Z1502"/>
      <c r="AA1502"/>
      <c r="AB1502"/>
      <c r="AC1502"/>
    </row>
    <row r="1503" spans="2:29">
      <c r="B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X1503"/>
      <c r="Y1503"/>
      <c r="Z1503"/>
      <c r="AA1503"/>
      <c r="AB1503"/>
      <c r="AC1503"/>
    </row>
    <row r="1504" spans="2:29">
      <c r="B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X1504"/>
      <c r="Y1504"/>
      <c r="Z1504"/>
      <c r="AA1504"/>
      <c r="AB1504"/>
      <c r="AC1504"/>
    </row>
    <row r="1505" spans="2:29">
      <c r="B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X1505"/>
      <c r="Y1505"/>
      <c r="Z1505"/>
      <c r="AA1505"/>
      <c r="AB1505"/>
      <c r="AC1505"/>
    </row>
    <row r="1506" spans="2:29">
      <c r="B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X1506"/>
      <c r="Y1506"/>
      <c r="Z1506"/>
      <c r="AA1506"/>
      <c r="AB1506"/>
      <c r="AC1506"/>
    </row>
    <row r="1507" spans="2:29">
      <c r="B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X1507"/>
      <c r="Y1507"/>
      <c r="Z1507"/>
      <c r="AA1507"/>
      <c r="AB1507"/>
      <c r="AC1507"/>
    </row>
    <row r="1508" spans="2:29">
      <c r="B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X1508"/>
      <c r="Y1508"/>
      <c r="Z1508"/>
      <c r="AA1508"/>
      <c r="AB1508"/>
      <c r="AC1508"/>
    </row>
    <row r="1509" spans="2:29">
      <c r="B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X1509"/>
      <c r="Y1509"/>
      <c r="Z1509"/>
      <c r="AA1509"/>
      <c r="AB1509"/>
      <c r="AC1509"/>
    </row>
    <row r="1510" spans="2:29">
      <c r="B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X1510"/>
      <c r="Y1510"/>
      <c r="Z1510"/>
      <c r="AA1510"/>
      <c r="AB1510"/>
      <c r="AC1510"/>
    </row>
    <row r="1511" spans="2:29">
      <c r="B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X1511"/>
      <c r="Y1511"/>
      <c r="Z1511"/>
      <c r="AA1511"/>
      <c r="AB1511"/>
      <c r="AC1511"/>
    </row>
    <row r="1512" spans="2:29">
      <c r="B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X1512"/>
      <c r="Y1512"/>
      <c r="Z1512"/>
      <c r="AA1512"/>
      <c r="AB1512"/>
      <c r="AC1512"/>
    </row>
    <row r="1513" spans="2:29">
      <c r="B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X1513"/>
      <c r="Y1513"/>
      <c r="Z1513"/>
      <c r="AA1513"/>
      <c r="AB1513"/>
      <c r="AC1513"/>
    </row>
    <row r="1514" spans="2:29">
      <c r="B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X1514"/>
      <c r="Y1514"/>
      <c r="Z1514"/>
      <c r="AA1514"/>
      <c r="AB1514"/>
      <c r="AC1514"/>
    </row>
    <row r="1515" spans="2:29">
      <c r="B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X1515"/>
      <c r="Y1515"/>
      <c r="Z1515"/>
      <c r="AA1515"/>
      <c r="AB1515"/>
      <c r="AC1515"/>
    </row>
    <row r="1516" spans="2:29">
      <c r="B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X1516"/>
      <c r="Y1516"/>
      <c r="Z1516"/>
      <c r="AA1516"/>
      <c r="AB1516"/>
      <c r="AC1516"/>
    </row>
    <row r="1517" spans="2:29">
      <c r="B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X1517"/>
      <c r="Y1517"/>
      <c r="Z1517"/>
      <c r="AA1517"/>
      <c r="AB1517"/>
      <c r="AC1517"/>
    </row>
    <row r="1518" spans="2:29">
      <c r="B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X1518"/>
      <c r="Y1518"/>
      <c r="Z1518"/>
      <c r="AA1518"/>
      <c r="AB1518"/>
      <c r="AC1518"/>
    </row>
    <row r="1519" spans="2:29">
      <c r="B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X1519"/>
      <c r="Y1519"/>
      <c r="Z1519"/>
      <c r="AA1519"/>
      <c r="AB1519"/>
      <c r="AC1519"/>
    </row>
    <row r="1520" spans="2:29">
      <c r="B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X1520"/>
      <c r="Y1520"/>
      <c r="Z1520"/>
      <c r="AA1520"/>
      <c r="AB1520"/>
      <c r="AC1520"/>
    </row>
    <row r="1521" spans="2:29">
      <c r="B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X1521"/>
      <c r="Y1521"/>
      <c r="Z1521"/>
      <c r="AA1521"/>
      <c r="AB1521"/>
      <c r="AC1521"/>
    </row>
    <row r="1522" spans="2:29">
      <c r="B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X1522"/>
      <c r="Y1522"/>
      <c r="Z1522"/>
      <c r="AA1522"/>
      <c r="AB1522"/>
      <c r="AC1522"/>
    </row>
    <row r="1523" spans="2:29">
      <c r="B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X1523"/>
      <c r="Y1523"/>
      <c r="Z1523"/>
      <c r="AA1523"/>
      <c r="AB1523"/>
      <c r="AC1523"/>
    </row>
    <row r="1524" spans="2:29">
      <c r="B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X1524"/>
      <c r="Y1524"/>
      <c r="Z1524"/>
      <c r="AA1524"/>
      <c r="AB1524"/>
      <c r="AC1524"/>
    </row>
    <row r="1525" spans="2:29">
      <c r="B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X1525"/>
      <c r="Y1525"/>
      <c r="Z1525"/>
      <c r="AA1525"/>
      <c r="AB1525"/>
      <c r="AC1525"/>
    </row>
    <row r="1526" spans="2:29">
      <c r="B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X1526"/>
      <c r="Y1526"/>
      <c r="Z1526"/>
      <c r="AA1526"/>
      <c r="AB1526"/>
      <c r="AC1526"/>
    </row>
    <row r="1527" spans="2:29">
      <c r="B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X1527"/>
      <c r="Y1527"/>
      <c r="Z1527"/>
      <c r="AA1527"/>
      <c r="AB1527"/>
      <c r="AC1527"/>
    </row>
    <row r="1528" spans="2:29">
      <c r="B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X1528"/>
      <c r="Y1528"/>
      <c r="Z1528"/>
      <c r="AA1528"/>
      <c r="AB1528"/>
      <c r="AC1528"/>
    </row>
    <row r="1529" spans="2:29">
      <c r="B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X1529"/>
      <c r="Y1529"/>
      <c r="Z1529"/>
      <c r="AA1529"/>
      <c r="AB1529"/>
      <c r="AC1529"/>
    </row>
    <row r="1530" spans="2:29">
      <c r="B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X1530"/>
      <c r="Y1530"/>
      <c r="Z1530"/>
      <c r="AA1530"/>
      <c r="AB1530"/>
      <c r="AC1530"/>
    </row>
    <row r="1531" spans="2:29">
      <c r="B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X1531"/>
      <c r="Y1531"/>
      <c r="Z1531"/>
      <c r="AA1531"/>
      <c r="AB1531"/>
      <c r="AC1531"/>
    </row>
    <row r="1532" spans="2:29">
      <c r="B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X1532"/>
      <c r="Y1532"/>
      <c r="Z1532"/>
      <c r="AA1532"/>
      <c r="AB1532"/>
      <c r="AC1532"/>
    </row>
    <row r="1533" spans="2:29">
      <c r="B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X1533"/>
      <c r="Y1533"/>
      <c r="Z1533"/>
      <c r="AA1533"/>
      <c r="AB1533"/>
      <c r="AC1533"/>
    </row>
    <row r="1534" spans="2:29">
      <c r="B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X1534"/>
      <c r="Y1534"/>
      <c r="Z1534"/>
      <c r="AA1534"/>
      <c r="AB1534"/>
      <c r="AC1534"/>
    </row>
    <row r="1535" spans="2:29">
      <c r="B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X1535"/>
      <c r="Y1535"/>
      <c r="Z1535"/>
      <c r="AA1535"/>
      <c r="AB1535"/>
      <c r="AC1535"/>
    </row>
    <row r="1536" spans="2:29">
      <c r="B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X1536"/>
      <c r="Y1536"/>
      <c r="Z1536"/>
      <c r="AA1536"/>
      <c r="AB1536"/>
      <c r="AC1536"/>
    </row>
    <row r="1537" spans="2:29">
      <c r="B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X1537"/>
      <c r="Y1537"/>
      <c r="Z1537"/>
      <c r="AA1537"/>
      <c r="AB1537"/>
      <c r="AC1537"/>
    </row>
    <row r="1538" spans="2:29">
      <c r="B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X1538"/>
      <c r="Y1538"/>
      <c r="Z1538"/>
      <c r="AA1538"/>
      <c r="AB1538"/>
      <c r="AC1538"/>
    </row>
    <row r="1539" spans="2:29">
      <c r="B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X1539"/>
      <c r="Y1539"/>
      <c r="Z1539"/>
      <c r="AA1539"/>
      <c r="AB1539"/>
      <c r="AC1539"/>
    </row>
    <row r="1540" spans="2:29">
      <c r="B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X1540"/>
      <c r="Y1540"/>
      <c r="Z1540"/>
      <c r="AA1540"/>
      <c r="AB1540"/>
      <c r="AC1540"/>
    </row>
    <row r="1541" spans="2:29">
      <c r="B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X1541"/>
      <c r="Y1541"/>
      <c r="Z1541"/>
      <c r="AA1541"/>
      <c r="AB1541"/>
      <c r="AC1541"/>
    </row>
    <row r="1542" spans="2:29">
      <c r="B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X1542"/>
      <c r="Y1542"/>
      <c r="Z1542"/>
      <c r="AA1542"/>
      <c r="AB1542"/>
      <c r="AC1542"/>
    </row>
    <row r="1543" spans="2:29">
      <c r="B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X1543"/>
      <c r="Y1543"/>
      <c r="Z1543"/>
      <c r="AA1543"/>
      <c r="AB1543"/>
      <c r="AC1543"/>
    </row>
    <row r="1544" spans="2:29">
      <c r="B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X1544"/>
      <c r="Y1544"/>
      <c r="Z1544"/>
      <c r="AA1544"/>
      <c r="AB1544"/>
      <c r="AC1544"/>
    </row>
    <row r="1545" spans="2:29">
      <c r="B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X1545"/>
      <c r="Y1545"/>
      <c r="Z1545"/>
      <c r="AA1545"/>
      <c r="AB1545"/>
      <c r="AC1545"/>
    </row>
    <row r="1546" spans="2:29">
      <c r="B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X1546"/>
      <c r="Y1546"/>
      <c r="Z1546"/>
      <c r="AA1546"/>
      <c r="AB1546"/>
      <c r="AC1546"/>
    </row>
    <row r="1547" spans="2:29">
      <c r="B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X1547"/>
      <c r="Y1547"/>
      <c r="Z1547"/>
      <c r="AA1547"/>
      <c r="AB1547"/>
      <c r="AC1547"/>
    </row>
    <row r="1548" spans="2:29">
      <c r="B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X1548"/>
      <c r="Y1548"/>
      <c r="Z1548"/>
      <c r="AA1548"/>
      <c r="AB1548"/>
      <c r="AC1548"/>
    </row>
    <row r="1549" spans="2:29">
      <c r="B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X1549"/>
      <c r="Y1549"/>
      <c r="Z1549"/>
      <c r="AA1549"/>
      <c r="AB1549"/>
      <c r="AC1549"/>
    </row>
    <row r="1550" spans="2:29">
      <c r="B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X1550"/>
      <c r="Y1550"/>
      <c r="Z1550"/>
      <c r="AA1550"/>
      <c r="AB1550"/>
      <c r="AC1550"/>
    </row>
    <row r="1551" spans="2:29">
      <c r="B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X1551"/>
      <c r="Y1551"/>
      <c r="Z1551"/>
      <c r="AA1551"/>
      <c r="AB1551"/>
      <c r="AC1551"/>
    </row>
    <row r="1552" spans="2:29">
      <c r="B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X1552"/>
      <c r="Y1552"/>
      <c r="Z1552"/>
      <c r="AA1552"/>
      <c r="AB1552"/>
      <c r="AC1552"/>
    </row>
    <row r="1553" spans="2:29">
      <c r="B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X1553"/>
      <c r="Y1553"/>
      <c r="Z1553"/>
      <c r="AA1553"/>
      <c r="AB1553"/>
      <c r="AC1553"/>
    </row>
    <row r="1554" spans="2:29">
      <c r="B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X1554"/>
      <c r="Y1554"/>
      <c r="Z1554"/>
      <c r="AA1554"/>
      <c r="AB1554"/>
      <c r="AC1554"/>
    </row>
    <row r="1555" spans="2:29">
      <c r="B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X1555"/>
      <c r="Y1555"/>
      <c r="Z1555"/>
      <c r="AA1555"/>
      <c r="AB1555"/>
      <c r="AC1555"/>
    </row>
    <row r="1556" spans="2:29">
      <c r="B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X1556"/>
      <c r="Y1556"/>
      <c r="Z1556"/>
      <c r="AA1556"/>
      <c r="AB1556"/>
      <c r="AC1556"/>
    </row>
    <row r="1557" spans="2:29">
      <c r="B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X1557"/>
      <c r="Y1557"/>
      <c r="Z1557"/>
      <c r="AA1557"/>
      <c r="AB1557"/>
      <c r="AC1557"/>
    </row>
    <row r="1558" spans="2:29">
      <c r="B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X1558"/>
      <c r="Y1558"/>
      <c r="Z1558"/>
      <c r="AA1558"/>
      <c r="AB1558"/>
      <c r="AC1558"/>
    </row>
    <row r="1559" spans="2:29">
      <c r="B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X1559"/>
      <c r="Y1559"/>
      <c r="Z1559"/>
      <c r="AA1559"/>
      <c r="AB1559"/>
      <c r="AC1559"/>
    </row>
    <row r="1560" spans="2:29">
      <c r="B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X1560"/>
      <c r="Y1560"/>
      <c r="Z1560"/>
      <c r="AA1560"/>
      <c r="AB1560"/>
      <c r="AC1560"/>
    </row>
    <row r="1561" spans="2:29">
      <c r="B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X1561"/>
      <c r="Y1561"/>
      <c r="Z1561"/>
      <c r="AA1561"/>
      <c r="AB1561"/>
      <c r="AC1561"/>
    </row>
    <row r="1562" spans="2:29">
      <c r="B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X1562"/>
      <c r="Y1562"/>
      <c r="Z1562"/>
      <c r="AA1562"/>
      <c r="AB1562"/>
      <c r="AC1562"/>
    </row>
    <row r="1563" spans="2:29">
      <c r="B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X1563"/>
      <c r="Y1563"/>
      <c r="Z1563"/>
      <c r="AA1563"/>
      <c r="AB1563"/>
      <c r="AC1563"/>
    </row>
    <row r="1564" spans="2:29">
      <c r="B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X1564"/>
      <c r="Y1564"/>
      <c r="Z1564"/>
      <c r="AA1564"/>
      <c r="AB1564"/>
      <c r="AC1564"/>
    </row>
    <row r="1565" spans="2:29">
      <c r="B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X1565"/>
      <c r="Y1565"/>
      <c r="Z1565"/>
      <c r="AA1565"/>
      <c r="AB1565"/>
      <c r="AC1565"/>
    </row>
    <row r="1566" spans="2:29">
      <c r="B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X1566"/>
      <c r="Y1566"/>
      <c r="Z1566"/>
      <c r="AA1566"/>
      <c r="AB1566"/>
      <c r="AC1566"/>
    </row>
    <row r="1567" spans="2:29">
      <c r="B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X1567"/>
      <c r="Y1567"/>
      <c r="Z1567"/>
      <c r="AA1567"/>
      <c r="AB1567"/>
      <c r="AC1567"/>
    </row>
    <row r="1568" spans="2:29">
      <c r="B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X1568"/>
      <c r="Y1568"/>
      <c r="Z1568"/>
      <c r="AA1568"/>
      <c r="AB1568"/>
      <c r="AC1568"/>
    </row>
    <row r="1569" spans="2:29">
      <c r="B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X1569"/>
      <c r="Y1569"/>
      <c r="Z1569"/>
      <c r="AA1569"/>
      <c r="AB1569"/>
      <c r="AC1569"/>
    </row>
    <row r="1570" spans="2:29">
      <c r="B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X1570"/>
      <c r="Y1570"/>
      <c r="Z1570"/>
      <c r="AA1570"/>
      <c r="AB1570"/>
      <c r="AC1570"/>
    </row>
    <row r="1571" spans="2:29">
      <c r="B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X1571"/>
      <c r="Y1571"/>
      <c r="Z1571"/>
      <c r="AA1571"/>
      <c r="AB1571"/>
      <c r="AC1571"/>
    </row>
    <row r="1572" spans="2:29">
      <c r="B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X1572"/>
      <c r="Y1572"/>
      <c r="Z1572"/>
      <c r="AA1572"/>
      <c r="AB1572"/>
      <c r="AC1572"/>
    </row>
    <row r="1573" spans="2:29">
      <c r="B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X1573"/>
      <c r="Y1573"/>
      <c r="Z1573"/>
      <c r="AA1573"/>
      <c r="AB1573"/>
      <c r="AC1573"/>
    </row>
    <row r="1574" spans="2:29">
      <c r="B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X1574"/>
      <c r="Y1574"/>
      <c r="Z1574"/>
      <c r="AA1574"/>
      <c r="AB1574"/>
      <c r="AC1574"/>
    </row>
    <row r="1575" spans="2:29">
      <c r="B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X1575"/>
      <c r="Y1575"/>
      <c r="Z1575"/>
      <c r="AA1575"/>
      <c r="AB1575"/>
      <c r="AC1575"/>
    </row>
    <row r="1576" spans="2:29">
      <c r="B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X1576"/>
      <c r="Y1576"/>
      <c r="Z1576"/>
      <c r="AA1576"/>
      <c r="AB1576"/>
      <c r="AC1576"/>
    </row>
    <row r="1577" spans="2:29">
      <c r="B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X1577"/>
      <c r="Y1577"/>
      <c r="Z1577"/>
      <c r="AA1577"/>
      <c r="AB1577"/>
      <c r="AC1577"/>
    </row>
    <row r="1578" spans="2:29">
      <c r="B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X1578"/>
      <c r="Y1578"/>
      <c r="Z1578"/>
      <c r="AA1578"/>
      <c r="AB1578"/>
      <c r="AC1578"/>
    </row>
    <row r="1579" spans="2:29">
      <c r="B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X1579"/>
      <c r="Y1579"/>
      <c r="Z1579"/>
      <c r="AA1579"/>
      <c r="AB1579"/>
      <c r="AC1579"/>
    </row>
    <row r="1580" spans="2:29">
      <c r="B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X1580"/>
      <c r="Y1580"/>
      <c r="Z1580"/>
      <c r="AA1580"/>
      <c r="AB1580"/>
      <c r="AC1580"/>
    </row>
    <row r="1581" spans="2:29">
      <c r="B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X1581"/>
      <c r="Y1581"/>
      <c r="Z1581"/>
      <c r="AA1581"/>
      <c r="AB1581"/>
      <c r="AC1581"/>
    </row>
    <row r="1582" spans="2:29">
      <c r="B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X1582"/>
      <c r="Y1582"/>
      <c r="Z1582"/>
      <c r="AA1582"/>
      <c r="AB1582"/>
      <c r="AC1582"/>
    </row>
    <row r="1583" spans="2:29">
      <c r="B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X1583"/>
      <c r="Y1583"/>
      <c r="Z1583"/>
      <c r="AA1583"/>
      <c r="AB1583"/>
      <c r="AC1583"/>
    </row>
    <row r="1584" spans="2:29">
      <c r="B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X1584"/>
      <c r="Y1584"/>
      <c r="Z1584"/>
      <c r="AA1584"/>
      <c r="AB1584"/>
      <c r="AC1584"/>
    </row>
    <row r="1585" spans="2:29">
      <c r="B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X1585"/>
      <c r="Y1585"/>
      <c r="Z1585"/>
      <c r="AA1585"/>
      <c r="AB1585"/>
      <c r="AC1585"/>
    </row>
    <row r="1586" spans="2:29">
      <c r="B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X1586"/>
      <c r="Y1586"/>
      <c r="Z1586"/>
      <c r="AA1586"/>
      <c r="AB1586"/>
      <c r="AC1586"/>
    </row>
    <row r="1587" spans="2:29">
      <c r="B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X1587"/>
      <c r="Y1587"/>
      <c r="Z1587"/>
      <c r="AA1587"/>
      <c r="AB1587"/>
      <c r="AC1587"/>
    </row>
    <row r="1588" spans="2:29">
      <c r="B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X1588"/>
      <c r="Y1588"/>
      <c r="Z1588"/>
      <c r="AA1588"/>
      <c r="AB1588"/>
      <c r="AC1588"/>
    </row>
    <row r="1589" spans="2:29">
      <c r="B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X1589"/>
      <c r="Y1589"/>
      <c r="Z1589"/>
      <c r="AA1589"/>
      <c r="AB1589"/>
      <c r="AC1589"/>
    </row>
    <row r="1590" spans="2:29">
      <c r="B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X1590"/>
      <c r="Y1590"/>
      <c r="Z1590"/>
      <c r="AA1590"/>
      <c r="AB1590"/>
      <c r="AC1590"/>
    </row>
    <row r="1591" spans="2:29">
      <c r="B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X1591"/>
      <c r="Y1591"/>
      <c r="Z1591"/>
      <c r="AA1591"/>
      <c r="AB1591"/>
      <c r="AC1591"/>
    </row>
    <row r="1592" spans="2:29">
      <c r="B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X1592"/>
      <c r="Y1592"/>
      <c r="Z1592"/>
      <c r="AA1592"/>
      <c r="AB1592"/>
      <c r="AC1592"/>
    </row>
    <row r="1593" spans="2:29">
      <c r="B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X1593"/>
      <c r="Y1593"/>
      <c r="Z1593"/>
      <c r="AA1593"/>
      <c r="AB1593"/>
      <c r="AC1593"/>
    </row>
    <row r="1594" spans="2:29">
      <c r="B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X1594"/>
      <c r="Y1594"/>
      <c r="Z1594"/>
      <c r="AA1594"/>
      <c r="AB1594"/>
      <c r="AC1594"/>
    </row>
    <row r="1595" spans="2:29">
      <c r="B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X1595"/>
      <c r="Y1595"/>
      <c r="Z1595"/>
      <c r="AA1595"/>
      <c r="AB1595"/>
      <c r="AC1595"/>
    </row>
    <row r="1596" spans="2:29">
      <c r="B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X1596"/>
      <c r="Y1596"/>
      <c r="Z1596"/>
      <c r="AA1596"/>
      <c r="AB1596"/>
      <c r="AC1596"/>
    </row>
    <row r="1597" spans="2:29">
      <c r="B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X1597"/>
      <c r="Y1597"/>
      <c r="Z1597"/>
      <c r="AA1597"/>
      <c r="AB1597"/>
      <c r="AC1597"/>
    </row>
    <row r="1598" spans="2:29">
      <c r="B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X1598"/>
      <c r="Y1598"/>
      <c r="Z1598"/>
      <c r="AA1598"/>
      <c r="AB1598"/>
      <c r="AC1598"/>
    </row>
    <row r="1599" spans="2:29">
      <c r="B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X1599"/>
      <c r="Y1599"/>
      <c r="Z1599"/>
      <c r="AA1599"/>
      <c r="AB1599"/>
      <c r="AC1599"/>
    </row>
    <row r="1600" spans="2:29">
      <c r="B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X1600"/>
      <c r="Y1600"/>
      <c r="Z1600"/>
      <c r="AA1600"/>
      <c r="AB1600"/>
      <c r="AC1600"/>
    </row>
    <row r="1601" spans="2:29">
      <c r="B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X1601"/>
      <c r="Y1601"/>
      <c r="Z1601"/>
      <c r="AA1601"/>
      <c r="AB1601"/>
      <c r="AC1601"/>
    </row>
    <row r="1602" spans="2:29">
      <c r="B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X1602"/>
      <c r="Y1602"/>
      <c r="Z1602"/>
      <c r="AA1602"/>
      <c r="AB1602"/>
      <c r="AC1602"/>
    </row>
    <row r="1603" spans="2:29">
      <c r="B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X1603"/>
      <c r="Y1603"/>
      <c r="Z1603"/>
      <c r="AA1603"/>
      <c r="AB1603"/>
      <c r="AC1603"/>
    </row>
    <row r="1604" spans="2:29">
      <c r="B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X1604"/>
      <c r="Y1604"/>
      <c r="Z1604"/>
      <c r="AA1604"/>
      <c r="AB1604"/>
      <c r="AC1604"/>
    </row>
    <row r="1605" spans="2:29">
      <c r="B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X1605"/>
      <c r="Y1605"/>
      <c r="Z1605"/>
      <c r="AA1605"/>
      <c r="AB1605"/>
      <c r="AC1605"/>
    </row>
    <row r="1606" spans="2:29">
      <c r="B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X1606"/>
      <c r="Y1606"/>
      <c r="Z1606"/>
      <c r="AA1606"/>
      <c r="AB1606"/>
      <c r="AC1606"/>
    </row>
    <row r="1607" spans="2:29">
      <c r="B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X1607"/>
      <c r="Y1607"/>
      <c r="Z1607"/>
      <c r="AA1607"/>
      <c r="AB1607"/>
      <c r="AC1607"/>
    </row>
    <row r="1608" spans="2:29">
      <c r="B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X1608"/>
      <c r="Y1608"/>
      <c r="Z1608"/>
      <c r="AA1608"/>
      <c r="AB1608"/>
      <c r="AC1608"/>
    </row>
    <row r="1609" spans="2:29">
      <c r="B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X1609"/>
      <c r="Y1609"/>
      <c r="Z1609"/>
      <c r="AA1609"/>
      <c r="AB1609"/>
      <c r="AC1609"/>
    </row>
    <row r="1610" spans="2:29">
      <c r="B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X1610"/>
      <c r="Y1610"/>
      <c r="Z1610"/>
      <c r="AA1610"/>
      <c r="AB1610"/>
      <c r="AC1610"/>
    </row>
    <row r="1611" spans="2:29">
      <c r="B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X1611"/>
      <c r="Y1611"/>
      <c r="Z1611"/>
      <c r="AA1611"/>
      <c r="AB1611"/>
      <c r="AC1611"/>
    </row>
    <row r="1612" spans="2:29">
      <c r="B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X1612"/>
      <c r="Y1612"/>
      <c r="Z1612"/>
      <c r="AA1612"/>
      <c r="AB1612"/>
      <c r="AC1612"/>
    </row>
    <row r="1613" spans="2:29">
      <c r="B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X1613"/>
      <c r="Y1613"/>
      <c r="Z1613"/>
      <c r="AA1613"/>
      <c r="AB1613"/>
      <c r="AC1613"/>
    </row>
    <row r="1614" spans="2:29">
      <c r="B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X1614"/>
      <c r="Y1614"/>
      <c r="Z1614"/>
      <c r="AA1614"/>
      <c r="AB1614"/>
      <c r="AC1614"/>
    </row>
    <row r="1615" spans="2:29">
      <c r="B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X1615"/>
      <c r="Y1615"/>
      <c r="Z1615"/>
      <c r="AA1615"/>
      <c r="AB1615"/>
      <c r="AC1615"/>
    </row>
    <row r="1616" spans="2:29">
      <c r="B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X1616"/>
      <c r="Y1616"/>
      <c r="Z1616"/>
      <c r="AA1616"/>
      <c r="AB1616"/>
      <c r="AC1616"/>
    </row>
    <row r="1617" spans="2:29">
      <c r="B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X1617"/>
      <c r="Y1617"/>
      <c r="Z1617"/>
      <c r="AA1617"/>
      <c r="AB1617"/>
      <c r="AC1617"/>
    </row>
    <row r="1618" spans="2:29">
      <c r="B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X1618"/>
      <c r="Y1618"/>
      <c r="Z1618"/>
      <c r="AA1618"/>
      <c r="AB1618"/>
      <c r="AC1618"/>
    </row>
    <row r="1619" spans="2:29">
      <c r="B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X1619"/>
      <c r="Y1619"/>
      <c r="Z1619"/>
      <c r="AA1619"/>
      <c r="AB1619"/>
      <c r="AC1619"/>
    </row>
    <row r="1620" spans="2:29">
      <c r="B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X1620"/>
      <c r="Y1620"/>
      <c r="Z1620"/>
      <c r="AA1620"/>
      <c r="AB1620"/>
      <c r="AC1620"/>
    </row>
    <row r="1621" spans="2:29">
      <c r="B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X1621"/>
      <c r="Y1621"/>
      <c r="Z1621"/>
      <c r="AA1621"/>
      <c r="AB1621"/>
      <c r="AC1621"/>
    </row>
    <row r="1622" spans="2:29">
      <c r="B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X1622"/>
      <c r="Y1622"/>
      <c r="Z1622"/>
      <c r="AA1622"/>
      <c r="AB1622"/>
      <c r="AC1622"/>
    </row>
    <row r="1623" spans="2:29">
      <c r="B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X1623"/>
      <c r="Y1623"/>
      <c r="Z1623"/>
      <c r="AA1623"/>
      <c r="AB1623"/>
      <c r="AC1623"/>
    </row>
    <row r="1624" spans="2:29">
      <c r="B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X1624"/>
      <c r="Y1624"/>
      <c r="Z1624"/>
      <c r="AA1624"/>
      <c r="AB1624"/>
      <c r="AC1624"/>
    </row>
    <row r="1625" spans="2:29">
      <c r="B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X1625"/>
      <c r="Y1625"/>
      <c r="Z1625"/>
      <c r="AA1625"/>
      <c r="AB1625"/>
      <c r="AC1625"/>
    </row>
    <row r="1626" spans="2:29">
      <c r="B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X1626"/>
      <c r="Y1626"/>
      <c r="Z1626"/>
      <c r="AA1626"/>
      <c r="AB1626"/>
      <c r="AC1626"/>
    </row>
    <row r="1627" spans="2:29">
      <c r="B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X1627"/>
      <c r="Y1627"/>
      <c r="Z1627"/>
      <c r="AA1627"/>
      <c r="AB1627"/>
      <c r="AC1627"/>
    </row>
    <row r="1628" spans="2:29">
      <c r="B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X1628"/>
      <c r="Y1628"/>
      <c r="Z1628"/>
      <c r="AA1628"/>
      <c r="AB1628"/>
      <c r="AC1628"/>
    </row>
    <row r="1629" spans="2:29">
      <c r="B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X1629"/>
      <c r="Y1629"/>
      <c r="Z1629"/>
      <c r="AA1629"/>
      <c r="AB1629"/>
      <c r="AC1629"/>
    </row>
    <row r="1630" spans="2:29">
      <c r="B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X1630"/>
      <c r="Y1630"/>
      <c r="Z1630"/>
      <c r="AA1630"/>
      <c r="AB1630"/>
      <c r="AC1630"/>
    </row>
    <row r="1631" spans="2:29">
      <c r="B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X1631"/>
      <c r="Y1631"/>
      <c r="Z1631"/>
      <c r="AA1631"/>
      <c r="AB1631"/>
      <c r="AC1631"/>
    </row>
    <row r="1632" spans="2:29">
      <c r="B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X1632"/>
      <c r="Y1632"/>
      <c r="Z1632"/>
      <c r="AA1632"/>
      <c r="AB1632"/>
      <c r="AC1632"/>
    </row>
    <row r="1633" spans="2:29">
      <c r="B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X1633"/>
      <c r="Y1633"/>
      <c r="Z1633"/>
      <c r="AA1633"/>
      <c r="AB1633"/>
      <c r="AC1633"/>
    </row>
    <row r="1634" spans="2:29">
      <c r="B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X1634"/>
      <c r="Y1634"/>
      <c r="Z1634"/>
      <c r="AA1634"/>
      <c r="AB1634"/>
      <c r="AC1634"/>
    </row>
    <row r="1635" spans="2:29">
      <c r="B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X1635"/>
      <c r="Y1635"/>
      <c r="Z1635"/>
      <c r="AA1635"/>
      <c r="AB1635"/>
      <c r="AC1635"/>
    </row>
    <row r="1636" spans="2:29">
      <c r="B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X1636"/>
      <c r="Y1636"/>
      <c r="Z1636"/>
      <c r="AA1636"/>
      <c r="AB1636"/>
      <c r="AC1636"/>
    </row>
    <row r="1637" spans="2:29">
      <c r="B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X1637"/>
      <c r="Y1637"/>
      <c r="Z1637"/>
      <c r="AA1637"/>
      <c r="AB1637"/>
      <c r="AC1637"/>
    </row>
    <row r="1638" spans="2:29">
      <c r="B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X1638"/>
      <c r="Y1638"/>
      <c r="Z1638"/>
      <c r="AA1638"/>
      <c r="AB1638"/>
      <c r="AC1638"/>
    </row>
    <row r="1639" spans="2:29">
      <c r="B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X1639"/>
      <c r="Y1639"/>
      <c r="Z1639"/>
      <c r="AA1639"/>
      <c r="AB1639"/>
      <c r="AC1639"/>
    </row>
    <row r="1640" spans="2:29">
      <c r="B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X1640"/>
      <c r="Y1640"/>
      <c r="Z1640"/>
      <c r="AA1640"/>
      <c r="AB1640"/>
      <c r="AC1640"/>
    </row>
    <row r="1641" spans="2:29">
      <c r="B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X1641"/>
      <c r="Y1641"/>
      <c r="Z1641"/>
      <c r="AA1641"/>
      <c r="AB1641"/>
      <c r="AC1641"/>
    </row>
    <row r="1642" spans="2:29">
      <c r="B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X1642"/>
      <c r="Y1642"/>
      <c r="Z1642"/>
      <c r="AA1642"/>
      <c r="AB1642"/>
      <c r="AC1642"/>
    </row>
    <row r="1643" spans="2:29">
      <c r="B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X1643"/>
      <c r="Y1643"/>
      <c r="Z1643"/>
      <c r="AA1643"/>
      <c r="AB1643"/>
      <c r="AC1643"/>
    </row>
    <row r="1644" spans="2:29">
      <c r="B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X1644"/>
      <c r="Y1644"/>
      <c r="Z1644"/>
      <c r="AA1644"/>
      <c r="AB1644"/>
      <c r="AC1644"/>
    </row>
    <row r="1645" spans="2:29">
      <c r="B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X1645"/>
      <c r="Y1645"/>
      <c r="Z1645"/>
      <c r="AA1645"/>
      <c r="AB1645"/>
      <c r="AC1645"/>
    </row>
    <row r="1646" spans="2:29">
      <c r="B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X1646"/>
      <c r="Y1646"/>
      <c r="Z1646"/>
      <c r="AA1646"/>
      <c r="AB1646"/>
      <c r="AC1646"/>
    </row>
    <row r="1647" spans="2:29">
      <c r="B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X1647"/>
      <c r="Y1647"/>
      <c r="Z1647"/>
      <c r="AA1647"/>
      <c r="AB1647"/>
      <c r="AC1647"/>
    </row>
    <row r="1648" spans="2:29">
      <c r="B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X1648"/>
      <c r="Y1648"/>
      <c r="Z1648"/>
      <c r="AA1648"/>
      <c r="AB1648"/>
      <c r="AC1648"/>
    </row>
    <row r="1649" spans="2:29">
      <c r="B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X1649"/>
      <c r="Y1649"/>
      <c r="Z1649"/>
      <c r="AA1649"/>
      <c r="AB1649"/>
      <c r="AC1649"/>
    </row>
    <row r="1650" spans="2:29">
      <c r="B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X1650"/>
      <c r="Y1650"/>
      <c r="Z1650"/>
      <c r="AA1650"/>
      <c r="AB1650"/>
      <c r="AC1650"/>
    </row>
    <row r="1651" spans="2:29">
      <c r="B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X1651"/>
      <c r="Y1651"/>
      <c r="Z1651"/>
      <c r="AA1651"/>
      <c r="AB1651"/>
      <c r="AC1651"/>
    </row>
    <row r="1652" spans="2:29">
      <c r="B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X1652"/>
      <c r="Y1652"/>
      <c r="Z1652"/>
      <c r="AA1652"/>
      <c r="AB1652"/>
      <c r="AC1652"/>
    </row>
    <row r="1653" spans="2:29">
      <c r="B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X1653"/>
      <c r="Y1653"/>
      <c r="Z1653"/>
      <c r="AA1653"/>
      <c r="AB1653"/>
      <c r="AC1653"/>
    </row>
    <row r="1654" spans="2:29">
      <c r="B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X1654"/>
      <c r="Y1654"/>
      <c r="Z1654"/>
      <c r="AA1654"/>
      <c r="AB1654"/>
      <c r="AC1654"/>
    </row>
    <row r="1655" spans="2:29">
      <c r="B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X1655"/>
      <c r="Y1655"/>
      <c r="Z1655"/>
      <c r="AA1655"/>
      <c r="AB1655"/>
      <c r="AC1655"/>
    </row>
    <row r="1656" spans="2:29">
      <c r="B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X1656"/>
      <c r="Y1656"/>
      <c r="Z1656"/>
      <c r="AA1656"/>
      <c r="AB1656"/>
      <c r="AC1656"/>
    </row>
    <row r="1657" spans="2:29">
      <c r="B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X1657"/>
      <c r="Y1657"/>
      <c r="Z1657"/>
      <c r="AA1657"/>
      <c r="AB1657"/>
      <c r="AC1657"/>
    </row>
    <row r="1658" spans="2:29">
      <c r="B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X1658"/>
      <c r="Y1658"/>
      <c r="Z1658"/>
      <c r="AA1658"/>
      <c r="AB1658"/>
      <c r="AC1658"/>
    </row>
    <row r="1659" spans="2:29">
      <c r="B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X1659"/>
      <c r="Y1659"/>
      <c r="Z1659"/>
      <c r="AA1659"/>
      <c r="AB1659"/>
      <c r="AC1659"/>
    </row>
    <row r="1660" spans="2:29">
      <c r="B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X1660"/>
      <c r="Y1660"/>
      <c r="Z1660"/>
      <c r="AA1660"/>
      <c r="AB1660"/>
      <c r="AC1660"/>
    </row>
    <row r="1661" spans="2:29">
      <c r="B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X1661"/>
      <c r="Y1661"/>
      <c r="Z1661"/>
      <c r="AA1661"/>
      <c r="AB1661"/>
      <c r="AC1661"/>
    </row>
    <row r="1662" spans="2:29">
      <c r="B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X1662"/>
      <c r="Y1662"/>
      <c r="Z1662"/>
      <c r="AA1662"/>
      <c r="AB1662"/>
      <c r="AC1662"/>
    </row>
    <row r="1663" spans="2:29">
      <c r="B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X1663"/>
      <c r="Y1663"/>
      <c r="Z1663"/>
      <c r="AA1663"/>
      <c r="AB1663"/>
      <c r="AC1663"/>
    </row>
    <row r="1664" spans="2:29">
      <c r="B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X1664"/>
      <c r="Y1664"/>
      <c r="Z1664"/>
      <c r="AA1664"/>
      <c r="AB1664"/>
      <c r="AC1664"/>
    </row>
    <row r="1665" spans="2:29">
      <c r="B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X1665"/>
      <c r="Y1665"/>
      <c r="Z1665"/>
      <c r="AA1665"/>
      <c r="AB1665"/>
      <c r="AC1665"/>
    </row>
    <row r="1666" spans="2:29">
      <c r="B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X1666"/>
      <c r="Y1666"/>
      <c r="Z1666"/>
      <c r="AA1666"/>
      <c r="AB1666"/>
      <c r="AC1666"/>
    </row>
    <row r="1667" spans="2:29">
      <c r="B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X1667"/>
      <c r="Y1667"/>
      <c r="Z1667"/>
      <c r="AA1667"/>
      <c r="AB1667"/>
      <c r="AC1667"/>
    </row>
    <row r="1668" spans="2:29">
      <c r="B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X1668"/>
      <c r="Y1668"/>
      <c r="Z1668"/>
      <c r="AA1668"/>
      <c r="AB1668"/>
      <c r="AC1668"/>
    </row>
    <row r="1669" spans="2:29">
      <c r="B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X1669"/>
      <c r="Y1669"/>
      <c r="Z1669"/>
      <c r="AA1669"/>
      <c r="AB1669"/>
      <c r="AC1669"/>
    </row>
    <row r="1670" spans="2:29">
      <c r="B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X1670"/>
      <c r="Y1670"/>
      <c r="Z1670"/>
      <c r="AA1670"/>
      <c r="AB1670"/>
      <c r="AC1670"/>
    </row>
    <row r="1671" spans="2:29">
      <c r="B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X1671"/>
      <c r="Y1671"/>
      <c r="Z1671"/>
      <c r="AA1671"/>
      <c r="AB1671"/>
      <c r="AC1671"/>
    </row>
    <row r="1672" spans="2:29">
      <c r="B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X1672"/>
      <c r="Y1672"/>
      <c r="Z1672"/>
      <c r="AA1672"/>
      <c r="AB1672"/>
      <c r="AC1672"/>
    </row>
    <row r="1673" spans="2:29">
      <c r="B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X1673"/>
      <c r="Y1673"/>
      <c r="Z1673"/>
      <c r="AA1673"/>
      <c r="AB1673"/>
      <c r="AC1673"/>
    </row>
    <row r="1674" spans="2:29">
      <c r="B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X1674"/>
      <c r="Y1674"/>
      <c r="Z1674"/>
      <c r="AA1674"/>
      <c r="AB1674"/>
      <c r="AC1674"/>
    </row>
    <row r="1675" spans="2:29">
      <c r="B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X1675"/>
      <c r="Y1675"/>
      <c r="Z1675"/>
      <c r="AA1675"/>
      <c r="AB1675"/>
      <c r="AC1675"/>
    </row>
    <row r="1676" spans="2:29">
      <c r="B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X1676"/>
      <c r="Y1676"/>
      <c r="Z1676"/>
      <c r="AA1676"/>
      <c r="AB1676"/>
      <c r="AC1676"/>
    </row>
    <row r="1677" spans="2:29">
      <c r="B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X1677"/>
      <c r="Y1677"/>
      <c r="Z1677"/>
      <c r="AA1677"/>
      <c r="AB1677"/>
      <c r="AC1677"/>
    </row>
    <row r="1678" spans="2:29">
      <c r="B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X1678"/>
      <c r="Y1678"/>
      <c r="Z1678"/>
      <c r="AA1678"/>
      <c r="AB1678"/>
      <c r="AC1678"/>
    </row>
    <row r="1679" spans="2:29">
      <c r="B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X1679"/>
      <c r="Y1679"/>
      <c r="Z1679"/>
      <c r="AA1679"/>
      <c r="AB1679"/>
      <c r="AC1679"/>
    </row>
    <row r="1680" spans="2:29">
      <c r="B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X1680"/>
      <c r="Y1680"/>
      <c r="Z1680"/>
      <c r="AA1680"/>
      <c r="AB1680"/>
      <c r="AC1680"/>
    </row>
    <row r="1681" spans="2:29">
      <c r="B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X1681"/>
      <c r="Y1681"/>
      <c r="Z1681"/>
      <c r="AA1681"/>
      <c r="AB1681"/>
      <c r="AC1681"/>
    </row>
    <row r="1682" spans="2:29">
      <c r="B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X1682"/>
      <c r="Y1682"/>
      <c r="Z1682"/>
      <c r="AA1682"/>
      <c r="AB1682"/>
      <c r="AC1682"/>
    </row>
    <row r="1683" spans="2:29">
      <c r="B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X1683"/>
      <c r="Y1683"/>
      <c r="Z1683"/>
      <c r="AA1683"/>
      <c r="AB1683"/>
      <c r="AC1683"/>
    </row>
    <row r="1684" spans="2:29">
      <c r="B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X1684"/>
      <c r="Y1684"/>
      <c r="Z1684"/>
      <c r="AA1684"/>
      <c r="AB1684"/>
      <c r="AC1684"/>
    </row>
    <row r="1685" spans="2:29">
      <c r="B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X1685"/>
      <c r="Y1685"/>
      <c r="Z1685"/>
      <c r="AA1685"/>
      <c r="AB1685"/>
      <c r="AC1685"/>
    </row>
    <row r="1686" spans="2:29">
      <c r="B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X1686"/>
      <c r="Y1686"/>
      <c r="Z1686"/>
      <c r="AA1686"/>
      <c r="AB1686"/>
      <c r="AC1686"/>
    </row>
    <row r="1687" spans="2:29">
      <c r="B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X1687"/>
      <c r="Y1687"/>
      <c r="Z1687"/>
      <c r="AA1687"/>
      <c r="AB1687"/>
      <c r="AC1687"/>
    </row>
    <row r="1688" spans="2:29">
      <c r="B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X1688"/>
      <c r="Y1688"/>
      <c r="Z1688"/>
      <c r="AA1688"/>
      <c r="AB1688"/>
      <c r="AC1688"/>
    </row>
    <row r="1689" spans="2:29">
      <c r="B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X1689"/>
      <c r="Y1689"/>
      <c r="Z1689"/>
      <c r="AA1689"/>
      <c r="AB1689"/>
      <c r="AC1689"/>
    </row>
    <row r="1690" spans="2:29">
      <c r="B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X1690"/>
      <c r="Y1690"/>
      <c r="Z1690"/>
      <c r="AA1690"/>
      <c r="AB1690"/>
      <c r="AC1690"/>
    </row>
    <row r="1691" spans="2:29">
      <c r="B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X1691"/>
      <c r="Y1691"/>
      <c r="Z1691"/>
      <c r="AA1691"/>
      <c r="AB1691"/>
      <c r="AC1691"/>
    </row>
    <row r="1692" spans="2:29">
      <c r="B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X1692"/>
      <c r="Y1692"/>
      <c r="Z1692"/>
      <c r="AA1692"/>
      <c r="AB1692"/>
      <c r="AC1692"/>
    </row>
    <row r="1693" spans="2:29">
      <c r="B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X1693"/>
      <c r="Y1693"/>
      <c r="Z1693"/>
      <c r="AA1693"/>
      <c r="AB1693"/>
      <c r="AC1693"/>
    </row>
    <row r="1694" spans="2:29">
      <c r="B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X1694"/>
      <c r="Y1694"/>
      <c r="Z1694"/>
      <c r="AA1694"/>
      <c r="AB1694"/>
      <c r="AC1694"/>
    </row>
    <row r="1695" spans="2:29">
      <c r="B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X1695"/>
      <c r="Y1695"/>
      <c r="Z1695"/>
      <c r="AA1695"/>
      <c r="AB1695"/>
      <c r="AC1695"/>
    </row>
    <row r="1696" spans="2:29">
      <c r="B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X1696"/>
      <c r="Y1696"/>
      <c r="Z1696"/>
      <c r="AA1696"/>
      <c r="AB1696"/>
      <c r="AC1696"/>
    </row>
    <row r="1697" spans="2:29">
      <c r="B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X1697"/>
      <c r="Y1697"/>
      <c r="Z1697"/>
      <c r="AA1697"/>
      <c r="AB1697"/>
      <c r="AC1697"/>
    </row>
    <row r="1698" spans="2:29">
      <c r="B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X1698"/>
      <c r="Y1698"/>
      <c r="Z1698"/>
      <c r="AA1698"/>
      <c r="AB1698"/>
      <c r="AC1698"/>
    </row>
    <row r="1699" spans="2:29">
      <c r="B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X1699"/>
      <c r="Y1699"/>
      <c r="Z1699"/>
      <c r="AA1699"/>
      <c r="AB1699"/>
      <c r="AC1699"/>
    </row>
    <row r="1700" spans="2:29">
      <c r="B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X1700"/>
      <c r="Y1700"/>
      <c r="Z1700"/>
      <c r="AA1700"/>
      <c r="AB1700"/>
      <c r="AC1700"/>
    </row>
    <row r="1701" spans="2:29">
      <c r="B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X1701"/>
      <c r="Y1701"/>
      <c r="Z1701"/>
      <c r="AA1701"/>
      <c r="AB1701"/>
      <c r="AC1701"/>
    </row>
    <row r="1702" spans="2:29">
      <c r="B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X1702"/>
      <c r="Y1702"/>
      <c r="Z1702"/>
      <c r="AA1702"/>
      <c r="AB1702"/>
      <c r="AC1702"/>
    </row>
    <row r="1703" spans="2:29">
      <c r="B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X1703"/>
      <c r="Y1703"/>
      <c r="Z1703"/>
      <c r="AA1703"/>
      <c r="AB1703"/>
      <c r="AC1703"/>
    </row>
    <row r="1704" spans="2:29">
      <c r="B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X1704"/>
      <c r="Y1704"/>
      <c r="Z1704"/>
      <c r="AA1704"/>
      <c r="AB1704"/>
      <c r="AC1704"/>
    </row>
    <row r="1705" spans="2:29">
      <c r="B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X1705"/>
      <c r="Y1705"/>
      <c r="Z1705"/>
      <c r="AA1705"/>
      <c r="AB1705"/>
      <c r="AC1705"/>
    </row>
    <row r="1706" spans="2:29">
      <c r="B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X1706"/>
      <c r="Y1706"/>
      <c r="Z1706"/>
      <c r="AA1706"/>
      <c r="AB1706"/>
      <c r="AC1706"/>
    </row>
    <row r="1707" spans="2:29">
      <c r="B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X1707"/>
      <c r="Y1707"/>
      <c r="Z1707"/>
      <c r="AA1707"/>
      <c r="AB1707"/>
      <c r="AC1707"/>
    </row>
    <row r="1708" spans="2:29">
      <c r="B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X1708"/>
      <c r="Y1708"/>
      <c r="Z1708"/>
      <c r="AA1708"/>
      <c r="AB1708"/>
      <c r="AC1708"/>
    </row>
    <row r="1709" spans="2:29">
      <c r="B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X1709"/>
      <c r="Y1709"/>
      <c r="Z1709"/>
      <c r="AA1709"/>
      <c r="AB1709"/>
      <c r="AC1709"/>
    </row>
    <row r="1710" spans="2:29">
      <c r="B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X1710"/>
      <c r="Y1710"/>
      <c r="Z1710"/>
      <c r="AA1710"/>
      <c r="AB1710"/>
      <c r="AC1710"/>
    </row>
    <row r="1711" spans="2:29">
      <c r="B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X1711"/>
      <c r="Y1711"/>
      <c r="Z1711"/>
      <c r="AA1711"/>
      <c r="AB1711"/>
      <c r="AC1711"/>
    </row>
    <row r="1712" spans="2:29">
      <c r="B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X1712"/>
      <c r="Y1712"/>
      <c r="Z1712"/>
      <c r="AA1712"/>
      <c r="AB1712"/>
      <c r="AC1712"/>
    </row>
    <row r="1713" spans="2:29">
      <c r="B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X1713"/>
      <c r="Y1713"/>
      <c r="Z1713"/>
      <c r="AA1713"/>
      <c r="AB1713"/>
      <c r="AC1713"/>
    </row>
    <row r="1714" spans="2:29">
      <c r="B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X1714"/>
      <c r="Y1714"/>
      <c r="Z1714"/>
      <c r="AA1714"/>
      <c r="AB1714"/>
      <c r="AC1714"/>
    </row>
    <row r="1715" spans="2:29">
      <c r="B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X1715"/>
      <c r="Y1715"/>
      <c r="Z1715"/>
      <c r="AA1715"/>
      <c r="AB1715"/>
      <c r="AC1715"/>
    </row>
    <row r="1716" spans="2:29">
      <c r="B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X1716"/>
      <c r="Y1716"/>
      <c r="Z1716"/>
      <c r="AA1716"/>
      <c r="AB1716"/>
      <c r="AC1716"/>
    </row>
    <row r="1717" spans="2:29">
      <c r="B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X1717"/>
      <c r="Y1717"/>
      <c r="Z1717"/>
      <c r="AA1717"/>
      <c r="AB1717"/>
      <c r="AC1717"/>
    </row>
    <row r="1718" spans="2:29">
      <c r="B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X1718"/>
      <c r="Y1718"/>
      <c r="Z1718"/>
      <c r="AA1718"/>
      <c r="AB1718"/>
      <c r="AC1718"/>
    </row>
    <row r="1719" spans="2:29">
      <c r="B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X1719"/>
      <c r="Y1719"/>
      <c r="Z1719"/>
      <c r="AA1719"/>
      <c r="AB1719"/>
      <c r="AC1719"/>
    </row>
    <row r="1720" spans="2:29">
      <c r="B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X1720"/>
      <c r="Y1720"/>
      <c r="Z1720"/>
      <c r="AA1720"/>
      <c r="AB1720"/>
      <c r="AC1720"/>
    </row>
    <row r="1721" spans="2:29">
      <c r="B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X1721"/>
      <c r="Y1721"/>
      <c r="Z1721"/>
      <c r="AA1721"/>
      <c r="AB1721"/>
      <c r="AC1721"/>
    </row>
    <row r="1722" spans="2:29">
      <c r="B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X1722"/>
      <c r="Y1722"/>
      <c r="Z1722"/>
      <c r="AA1722"/>
      <c r="AB1722"/>
      <c r="AC1722"/>
    </row>
    <row r="1723" spans="2:29">
      <c r="B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X1723"/>
      <c r="Y1723"/>
      <c r="Z1723"/>
      <c r="AA1723"/>
      <c r="AB1723"/>
      <c r="AC1723"/>
    </row>
    <row r="1724" spans="2:29">
      <c r="B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X1724"/>
      <c r="Y1724"/>
      <c r="Z1724"/>
      <c r="AA1724"/>
      <c r="AB1724"/>
      <c r="AC1724"/>
    </row>
    <row r="1725" spans="2:29">
      <c r="B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X1725"/>
      <c r="Y1725"/>
      <c r="Z1725"/>
      <c r="AA1725"/>
      <c r="AB1725"/>
      <c r="AC1725"/>
    </row>
    <row r="1726" spans="2:29">
      <c r="B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X1726"/>
      <c r="Y1726"/>
      <c r="Z1726"/>
      <c r="AA1726"/>
      <c r="AB1726"/>
      <c r="AC1726"/>
    </row>
    <row r="1727" spans="2:29">
      <c r="B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X1727"/>
      <c r="Y1727"/>
      <c r="Z1727"/>
      <c r="AA1727"/>
      <c r="AB1727"/>
      <c r="AC1727"/>
    </row>
    <row r="1728" spans="2:29">
      <c r="B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X1728"/>
      <c r="Y1728"/>
      <c r="Z1728"/>
      <c r="AA1728"/>
      <c r="AB1728"/>
      <c r="AC1728"/>
    </row>
    <row r="1729" spans="2:29">
      <c r="B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X1729"/>
      <c r="Y1729"/>
      <c r="Z1729"/>
      <c r="AA1729"/>
      <c r="AB1729"/>
      <c r="AC1729"/>
    </row>
    <row r="1730" spans="2:29">
      <c r="B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X1730"/>
      <c r="Y1730"/>
      <c r="Z1730"/>
      <c r="AA1730"/>
      <c r="AB1730"/>
      <c r="AC1730"/>
    </row>
    <row r="1731" spans="2:29">
      <c r="B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X1731"/>
      <c r="Y1731"/>
      <c r="Z1731"/>
      <c r="AA1731"/>
      <c r="AB1731"/>
      <c r="AC1731"/>
    </row>
    <row r="1732" spans="2:29">
      <c r="B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X1732"/>
      <c r="Y1732"/>
      <c r="Z1732"/>
      <c r="AA1732"/>
      <c r="AB1732"/>
      <c r="AC1732"/>
    </row>
    <row r="1733" spans="2:29">
      <c r="B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X1733"/>
      <c r="Y1733"/>
      <c r="Z1733"/>
      <c r="AA1733"/>
      <c r="AB1733"/>
      <c r="AC1733"/>
    </row>
    <row r="1734" spans="2:29">
      <c r="B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X1734"/>
      <c r="Y1734"/>
      <c r="Z1734"/>
      <c r="AA1734"/>
      <c r="AB1734"/>
      <c r="AC1734"/>
    </row>
    <row r="1735" spans="2:29">
      <c r="B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X1735"/>
      <c r="Y1735"/>
      <c r="Z1735"/>
      <c r="AA1735"/>
      <c r="AB1735"/>
      <c r="AC1735"/>
    </row>
    <row r="1736" spans="2:29">
      <c r="B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X1736"/>
      <c r="Y1736"/>
      <c r="Z1736"/>
      <c r="AA1736"/>
      <c r="AB1736"/>
      <c r="AC1736"/>
    </row>
    <row r="1737" spans="2:29">
      <c r="B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X1737"/>
      <c r="Y1737"/>
      <c r="Z1737"/>
      <c r="AA1737"/>
      <c r="AB1737"/>
      <c r="AC1737"/>
    </row>
    <row r="1738" spans="2:29">
      <c r="B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X1738"/>
      <c r="Y1738"/>
      <c r="Z1738"/>
      <c r="AA1738"/>
      <c r="AB1738"/>
      <c r="AC1738"/>
    </row>
    <row r="1739" spans="2:29">
      <c r="B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X1739"/>
      <c r="Y1739"/>
      <c r="Z1739"/>
      <c r="AA1739"/>
      <c r="AB1739"/>
      <c r="AC1739"/>
    </row>
    <row r="1740" spans="2:29">
      <c r="B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X1740"/>
      <c r="Y1740"/>
      <c r="Z1740"/>
      <c r="AA1740"/>
      <c r="AB1740"/>
      <c r="AC1740"/>
    </row>
    <row r="1741" spans="2:29">
      <c r="B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X1741"/>
      <c r="Y1741"/>
      <c r="Z1741"/>
      <c r="AA1741"/>
      <c r="AB1741"/>
      <c r="AC1741"/>
    </row>
    <row r="1742" spans="2:29">
      <c r="B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X1742"/>
      <c r="Y1742"/>
      <c r="Z1742"/>
      <c r="AA1742"/>
      <c r="AB1742"/>
      <c r="AC1742"/>
    </row>
    <row r="1743" spans="2:29">
      <c r="B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X1743"/>
      <c r="Y1743"/>
      <c r="Z1743"/>
      <c r="AA1743"/>
      <c r="AB1743"/>
      <c r="AC1743"/>
    </row>
    <row r="1744" spans="2:29">
      <c r="B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X1744"/>
      <c r="Y1744"/>
      <c r="Z1744"/>
      <c r="AA1744"/>
      <c r="AB1744"/>
      <c r="AC1744"/>
    </row>
    <row r="1745" spans="2:29">
      <c r="B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X1745"/>
      <c r="Y1745"/>
      <c r="Z1745"/>
      <c r="AA1745"/>
      <c r="AB1745"/>
      <c r="AC1745"/>
    </row>
    <row r="1746" spans="2:29">
      <c r="B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X1746"/>
      <c r="Y1746"/>
      <c r="Z1746"/>
      <c r="AA1746"/>
      <c r="AB1746"/>
      <c r="AC1746"/>
    </row>
    <row r="1747" spans="2:29">
      <c r="B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X1747"/>
      <c r="Y1747"/>
      <c r="Z1747"/>
      <c r="AA1747"/>
      <c r="AB1747"/>
      <c r="AC1747"/>
    </row>
    <row r="1748" spans="2:29">
      <c r="B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X1748"/>
      <c r="Y1748"/>
      <c r="Z1748"/>
      <c r="AA1748"/>
      <c r="AB1748"/>
      <c r="AC1748"/>
    </row>
    <row r="1749" spans="2:29">
      <c r="B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X1749"/>
      <c r="Y1749"/>
      <c r="Z1749"/>
      <c r="AA1749"/>
      <c r="AB1749"/>
      <c r="AC1749"/>
    </row>
    <row r="1750" spans="2:29">
      <c r="B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X1750"/>
      <c r="Y1750"/>
      <c r="Z1750"/>
      <c r="AA1750"/>
      <c r="AB1750"/>
      <c r="AC1750"/>
    </row>
    <row r="1751" spans="2:29">
      <c r="B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X1751"/>
      <c r="Y1751"/>
      <c r="Z1751"/>
      <c r="AA1751"/>
      <c r="AB1751"/>
      <c r="AC1751"/>
    </row>
    <row r="1752" spans="2:29">
      <c r="B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X1752"/>
      <c r="Y1752"/>
      <c r="Z1752"/>
      <c r="AA1752"/>
      <c r="AB1752"/>
      <c r="AC1752"/>
    </row>
    <row r="1753" spans="2:29">
      <c r="B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X1753"/>
      <c r="Y1753"/>
      <c r="Z1753"/>
      <c r="AA1753"/>
      <c r="AB1753"/>
      <c r="AC1753"/>
    </row>
    <row r="1754" spans="2:29">
      <c r="B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X1754"/>
      <c r="Y1754"/>
      <c r="Z1754"/>
      <c r="AA1754"/>
      <c r="AB1754"/>
      <c r="AC1754"/>
    </row>
    <row r="1755" spans="2:29">
      <c r="B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X1755"/>
      <c r="Y1755"/>
      <c r="Z1755"/>
      <c r="AA1755"/>
      <c r="AB1755"/>
      <c r="AC1755"/>
    </row>
    <row r="1756" spans="2:29">
      <c r="B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X1756"/>
      <c r="Y1756"/>
      <c r="Z1756"/>
      <c r="AA1756"/>
      <c r="AB1756"/>
      <c r="AC1756"/>
    </row>
    <row r="1757" spans="2:29">
      <c r="B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X1757"/>
      <c r="Y1757"/>
      <c r="Z1757"/>
      <c r="AA1757"/>
      <c r="AB1757"/>
      <c r="AC1757"/>
    </row>
    <row r="1758" spans="2:29">
      <c r="B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X1758"/>
      <c r="Y1758"/>
      <c r="Z1758"/>
      <c r="AA1758"/>
      <c r="AB1758"/>
      <c r="AC1758"/>
    </row>
    <row r="1759" spans="2:29">
      <c r="B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X1759"/>
      <c r="Y1759"/>
      <c r="Z1759"/>
      <c r="AA1759"/>
      <c r="AB1759"/>
      <c r="AC1759"/>
    </row>
    <row r="1760" spans="2:29">
      <c r="B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X1760"/>
      <c r="Y1760"/>
      <c r="Z1760"/>
      <c r="AA1760"/>
      <c r="AB1760"/>
      <c r="AC1760"/>
    </row>
    <row r="1761" spans="2:29">
      <c r="B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X1761"/>
      <c r="Y1761"/>
      <c r="Z1761"/>
      <c r="AA1761"/>
      <c r="AB1761"/>
      <c r="AC1761"/>
    </row>
    <row r="1762" spans="2:29">
      <c r="B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X1762"/>
      <c r="Y1762"/>
      <c r="Z1762"/>
      <c r="AA1762"/>
      <c r="AB1762"/>
      <c r="AC1762"/>
    </row>
    <row r="1763" spans="2:29">
      <c r="B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X1763"/>
      <c r="Y1763"/>
      <c r="Z1763"/>
      <c r="AA1763"/>
      <c r="AB1763"/>
      <c r="AC1763"/>
    </row>
    <row r="1764" spans="2:29">
      <c r="B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X1764"/>
      <c r="Y1764"/>
      <c r="Z1764"/>
      <c r="AA1764"/>
      <c r="AB1764"/>
      <c r="AC1764"/>
    </row>
    <row r="1765" spans="2:29">
      <c r="B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X1765"/>
      <c r="Y1765"/>
      <c r="Z1765"/>
      <c r="AA1765"/>
      <c r="AB1765"/>
      <c r="AC1765"/>
    </row>
    <row r="1766" spans="2:29">
      <c r="B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X1766"/>
      <c r="Y1766"/>
      <c r="Z1766"/>
      <c r="AA1766"/>
      <c r="AB1766"/>
      <c r="AC1766"/>
    </row>
    <row r="1767" spans="2:29">
      <c r="B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X1767"/>
      <c r="Y1767"/>
      <c r="Z1767"/>
      <c r="AA1767"/>
      <c r="AB1767"/>
      <c r="AC1767"/>
    </row>
    <row r="1768" spans="2:29">
      <c r="B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X1768"/>
      <c r="Y1768"/>
      <c r="Z1768"/>
      <c r="AA1768"/>
      <c r="AB1768"/>
      <c r="AC1768"/>
    </row>
    <row r="1769" spans="2:29">
      <c r="B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X1769"/>
      <c r="Y1769"/>
      <c r="Z1769"/>
      <c r="AA1769"/>
      <c r="AB1769"/>
      <c r="AC1769"/>
    </row>
    <row r="1770" spans="2:29">
      <c r="B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X1770"/>
      <c r="Y1770"/>
      <c r="Z1770"/>
      <c r="AA1770"/>
      <c r="AB1770"/>
      <c r="AC1770"/>
    </row>
    <row r="1771" spans="2:29">
      <c r="B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X1771"/>
      <c r="Y1771"/>
      <c r="Z1771"/>
      <c r="AA1771"/>
      <c r="AB1771"/>
      <c r="AC1771"/>
    </row>
    <row r="1772" spans="2:29">
      <c r="B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X1772"/>
      <c r="Y1772"/>
      <c r="Z1772"/>
      <c r="AA1772"/>
      <c r="AB1772"/>
      <c r="AC1772"/>
    </row>
    <row r="1773" spans="2:29">
      <c r="B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X1773"/>
      <c r="Y1773"/>
      <c r="Z1773"/>
      <c r="AA1773"/>
      <c r="AB1773"/>
      <c r="AC1773"/>
    </row>
    <row r="1774" spans="2:29">
      <c r="B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X1774"/>
      <c r="Y1774"/>
      <c r="Z1774"/>
      <c r="AA1774"/>
      <c r="AB1774"/>
      <c r="AC1774"/>
    </row>
    <row r="1775" spans="2:29">
      <c r="B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X1775"/>
      <c r="Y1775"/>
      <c r="Z1775"/>
      <c r="AA1775"/>
      <c r="AB1775"/>
      <c r="AC1775"/>
    </row>
    <row r="1776" spans="2:29">
      <c r="B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X1776"/>
      <c r="Y1776"/>
      <c r="Z1776"/>
      <c r="AA1776"/>
      <c r="AB1776"/>
      <c r="AC1776"/>
    </row>
    <row r="1777" spans="2:29">
      <c r="B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X1777"/>
      <c r="Y1777"/>
      <c r="Z1777"/>
      <c r="AA1777"/>
      <c r="AB1777"/>
      <c r="AC1777"/>
    </row>
    <row r="1778" spans="2:29">
      <c r="B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X1778"/>
      <c r="Y1778"/>
      <c r="Z1778"/>
      <c r="AA1778"/>
      <c r="AB1778"/>
      <c r="AC1778"/>
    </row>
    <row r="1779" spans="2:29">
      <c r="B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X1779"/>
      <c r="Y1779"/>
      <c r="Z1779"/>
      <c r="AA1779"/>
      <c r="AB1779"/>
      <c r="AC1779"/>
    </row>
    <row r="1780" spans="2:29">
      <c r="B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X1780"/>
      <c r="Y1780"/>
      <c r="Z1780"/>
      <c r="AA1780"/>
      <c r="AB1780"/>
      <c r="AC1780"/>
    </row>
    <row r="1781" spans="2:29">
      <c r="B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X1781"/>
      <c r="Y1781"/>
      <c r="Z1781"/>
      <c r="AA1781"/>
      <c r="AB1781"/>
      <c r="AC1781"/>
    </row>
    <row r="1782" spans="2:29">
      <c r="B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X1782"/>
      <c r="Y1782"/>
      <c r="Z1782"/>
      <c r="AA1782"/>
      <c r="AB1782"/>
      <c r="AC1782"/>
    </row>
    <row r="1783" spans="2:29">
      <c r="B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X1783"/>
      <c r="Y1783"/>
      <c r="Z1783"/>
      <c r="AA1783"/>
      <c r="AB1783"/>
      <c r="AC1783"/>
    </row>
    <row r="1784" spans="2:29">
      <c r="B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X1784"/>
      <c r="Y1784"/>
      <c r="Z1784"/>
      <c r="AA1784"/>
      <c r="AB1784"/>
      <c r="AC1784"/>
    </row>
    <row r="1785" spans="2:29">
      <c r="B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X1785"/>
      <c r="Y1785"/>
      <c r="Z1785"/>
      <c r="AA1785"/>
      <c r="AB1785"/>
      <c r="AC1785"/>
    </row>
    <row r="1786" spans="2:29">
      <c r="B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X1786"/>
      <c r="Y1786"/>
      <c r="Z1786"/>
      <c r="AA1786"/>
      <c r="AB1786"/>
      <c r="AC1786"/>
    </row>
    <row r="1787" spans="2:29">
      <c r="B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X1787"/>
      <c r="Y1787"/>
      <c r="Z1787"/>
      <c r="AA1787"/>
      <c r="AB1787"/>
      <c r="AC1787"/>
    </row>
    <row r="1788" spans="2:29">
      <c r="B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X1788"/>
      <c r="Y1788"/>
      <c r="Z1788"/>
      <c r="AA1788"/>
      <c r="AB1788"/>
      <c r="AC1788"/>
    </row>
    <row r="1789" spans="2:29">
      <c r="B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X1789"/>
      <c r="Y1789"/>
      <c r="Z1789"/>
      <c r="AA1789"/>
      <c r="AB1789"/>
      <c r="AC1789"/>
    </row>
    <row r="1790" spans="2:29">
      <c r="B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X1790"/>
      <c r="Y1790"/>
      <c r="Z1790"/>
      <c r="AA1790"/>
      <c r="AB1790"/>
      <c r="AC1790"/>
    </row>
    <row r="1791" spans="2:29">
      <c r="B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X1791"/>
      <c r="Y1791"/>
      <c r="Z1791"/>
      <c r="AA1791"/>
      <c r="AB1791"/>
      <c r="AC1791"/>
    </row>
    <row r="1792" spans="2:29">
      <c r="B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X1792"/>
      <c r="Y1792"/>
      <c r="Z1792"/>
      <c r="AA1792"/>
      <c r="AB1792"/>
      <c r="AC1792"/>
    </row>
    <row r="1793" spans="2:29">
      <c r="B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X1793"/>
      <c r="Y1793"/>
      <c r="Z1793"/>
      <c r="AA1793"/>
      <c r="AB1793"/>
      <c r="AC1793"/>
    </row>
    <row r="1794" spans="2:29">
      <c r="B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X1794"/>
      <c r="Y1794"/>
      <c r="Z1794"/>
      <c r="AA1794"/>
      <c r="AB1794"/>
      <c r="AC1794"/>
    </row>
    <row r="1795" spans="2:29">
      <c r="B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X1795"/>
      <c r="Y1795"/>
      <c r="Z1795"/>
      <c r="AA1795"/>
      <c r="AB1795"/>
      <c r="AC1795"/>
    </row>
    <row r="1796" spans="2:29">
      <c r="B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X1796"/>
      <c r="Y1796"/>
      <c r="Z1796"/>
      <c r="AA1796"/>
      <c r="AB1796"/>
      <c r="AC1796"/>
    </row>
    <row r="1797" spans="2:29">
      <c r="B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X1797"/>
      <c r="Y1797"/>
      <c r="Z1797"/>
      <c r="AA1797"/>
      <c r="AB1797"/>
      <c r="AC1797"/>
    </row>
    <row r="1798" spans="2:29">
      <c r="B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X1798"/>
      <c r="Y1798"/>
      <c r="Z1798"/>
      <c r="AA1798"/>
      <c r="AB1798"/>
      <c r="AC1798"/>
    </row>
    <row r="1799" spans="2:29">
      <c r="B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X1799"/>
      <c r="Y1799"/>
      <c r="Z1799"/>
      <c r="AA1799"/>
      <c r="AB1799"/>
      <c r="AC1799"/>
    </row>
    <row r="1800" spans="2:29">
      <c r="B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X1800"/>
      <c r="Y1800"/>
      <c r="Z1800"/>
      <c r="AA1800"/>
      <c r="AB1800"/>
      <c r="AC1800"/>
    </row>
    <row r="1801" spans="2:29">
      <c r="B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X1801"/>
      <c r="Y1801"/>
      <c r="Z1801"/>
      <c r="AA1801"/>
      <c r="AB1801"/>
      <c r="AC1801"/>
    </row>
    <row r="1802" spans="2:29">
      <c r="B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X1802"/>
      <c r="Y1802"/>
      <c r="Z1802"/>
      <c r="AA1802"/>
      <c r="AB1802"/>
      <c r="AC1802"/>
    </row>
    <row r="1803" spans="2:29">
      <c r="B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X1803"/>
      <c r="Y1803"/>
      <c r="Z1803"/>
      <c r="AA1803"/>
      <c r="AB1803"/>
      <c r="AC1803"/>
    </row>
    <row r="1804" spans="2:29">
      <c r="B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X1804"/>
      <c r="Y1804"/>
      <c r="Z1804"/>
      <c r="AA1804"/>
      <c r="AB1804"/>
      <c r="AC1804"/>
    </row>
    <row r="1805" spans="2:29">
      <c r="B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X1805"/>
      <c r="Y1805"/>
      <c r="Z1805"/>
      <c r="AA1805"/>
      <c r="AB1805"/>
      <c r="AC1805"/>
    </row>
    <row r="1806" spans="2:29">
      <c r="B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X1806"/>
      <c r="Y1806"/>
      <c r="Z1806"/>
      <c r="AA1806"/>
      <c r="AB1806"/>
      <c r="AC1806"/>
    </row>
    <row r="1807" spans="2:29">
      <c r="B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X1807"/>
      <c r="Y1807"/>
      <c r="Z1807"/>
      <c r="AA1807"/>
      <c r="AB1807"/>
      <c r="AC1807"/>
    </row>
    <row r="1808" spans="2:29">
      <c r="B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X1808"/>
      <c r="Y1808"/>
      <c r="Z1808"/>
      <c r="AA1808"/>
      <c r="AB1808"/>
      <c r="AC1808"/>
    </row>
    <row r="1809" spans="2:29">
      <c r="B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X1809"/>
      <c r="Y1809"/>
      <c r="Z1809"/>
      <c r="AA1809"/>
      <c r="AB1809"/>
      <c r="AC1809"/>
    </row>
    <row r="1810" spans="2:29">
      <c r="B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X1810"/>
      <c r="Y1810"/>
      <c r="Z1810"/>
      <c r="AA1810"/>
      <c r="AB1810"/>
      <c r="AC1810"/>
    </row>
    <row r="1811" spans="2:29">
      <c r="B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X1811"/>
      <c r="Y1811"/>
      <c r="Z1811"/>
      <c r="AA1811"/>
      <c r="AB1811"/>
      <c r="AC1811"/>
    </row>
    <row r="1812" spans="2:29">
      <c r="B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X1812"/>
      <c r="Y1812"/>
      <c r="Z1812"/>
      <c r="AA1812"/>
      <c r="AB1812"/>
      <c r="AC1812"/>
    </row>
    <row r="1813" spans="2:29">
      <c r="B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X1813"/>
      <c r="Y1813"/>
      <c r="Z1813"/>
      <c r="AA1813"/>
      <c r="AB1813"/>
      <c r="AC1813"/>
    </row>
    <row r="1814" spans="2:29">
      <c r="B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X1814"/>
      <c r="Y1814"/>
      <c r="Z1814"/>
      <c r="AA1814"/>
      <c r="AB1814"/>
      <c r="AC1814"/>
    </row>
    <row r="1815" spans="2:29">
      <c r="B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X1815"/>
      <c r="Y1815"/>
      <c r="Z1815"/>
      <c r="AA1815"/>
      <c r="AB1815"/>
      <c r="AC1815"/>
    </row>
    <row r="1816" spans="2:29">
      <c r="B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X1816"/>
      <c r="Y1816"/>
      <c r="Z1816"/>
      <c r="AA1816"/>
      <c r="AB1816"/>
      <c r="AC1816"/>
    </row>
    <row r="1817" spans="2:29">
      <c r="B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X1817"/>
      <c r="Y1817"/>
      <c r="Z1817"/>
      <c r="AA1817"/>
      <c r="AB1817"/>
      <c r="AC1817"/>
    </row>
    <row r="1818" spans="2:29">
      <c r="B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X1818"/>
      <c r="Y1818"/>
      <c r="Z1818"/>
      <c r="AA1818"/>
      <c r="AB1818"/>
      <c r="AC1818"/>
    </row>
    <row r="1819" spans="2:29">
      <c r="B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X1819"/>
      <c r="Y1819"/>
      <c r="Z1819"/>
      <c r="AA1819"/>
      <c r="AB1819"/>
      <c r="AC1819"/>
    </row>
    <row r="1820" spans="2:29">
      <c r="B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X1820"/>
      <c r="Y1820"/>
      <c r="Z1820"/>
      <c r="AA1820"/>
      <c r="AB1820"/>
      <c r="AC1820"/>
    </row>
    <row r="1821" spans="2:29">
      <c r="B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X1821"/>
      <c r="Y1821"/>
      <c r="Z1821"/>
      <c r="AA1821"/>
      <c r="AB1821"/>
      <c r="AC1821"/>
    </row>
    <row r="1822" spans="2:29">
      <c r="B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X1822"/>
      <c r="Y1822"/>
      <c r="Z1822"/>
      <c r="AA1822"/>
      <c r="AB1822"/>
      <c r="AC1822"/>
    </row>
    <row r="1823" spans="2:29">
      <c r="B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X1823"/>
      <c r="Y1823"/>
      <c r="Z1823"/>
      <c r="AA1823"/>
      <c r="AB1823"/>
      <c r="AC1823"/>
    </row>
    <row r="1824" spans="2:29">
      <c r="B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X1824"/>
      <c r="Y1824"/>
      <c r="Z1824"/>
      <c r="AA1824"/>
      <c r="AB1824"/>
      <c r="AC1824"/>
    </row>
    <row r="1825" spans="2:29">
      <c r="B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X1825"/>
      <c r="Y1825"/>
      <c r="Z1825"/>
      <c r="AA1825"/>
      <c r="AB1825"/>
      <c r="AC1825"/>
    </row>
    <row r="1826" spans="2:29">
      <c r="B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X1826"/>
      <c r="Y1826"/>
      <c r="Z1826"/>
      <c r="AA1826"/>
      <c r="AB1826"/>
      <c r="AC1826"/>
    </row>
    <row r="1827" spans="2:29">
      <c r="B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X1827"/>
      <c r="Y1827"/>
      <c r="Z1827"/>
      <c r="AA1827"/>
      <c r="AB1827"/>
      <c r="AC1827"/>
    </row>
    <row r="1828" spans="2:29">
      <c r="B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X1828"/>
      <c r="Y1828"/>
      <c r="Z1828"/>
      <c r="AA1828"/>
      <c r="AB1828"/>
      <c r="AC1828"/>
    </row>
    <row r="1829" spans="2:29">
      <c r="B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X1829"/>
      <c r="Y1829"/>
      <c r="Z1829"/>
      <c r="AA1829"/>
      <c r="AB1829"/>
      <c r="AC1829"/>
    </row>
    <row r="1830" spans="2:29">
      <c r="B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X1830"/>
      <c r="Y1830"/>
      <c r="Z1830"/>
      <c r="AA1830"/>
      <c r="AB1830"/>
      <c r="AC1830"/>
    </row>
    <row r="1831" spans="2:29">
      <c r="B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X1831"/>
      <c r="Y1831"/>
      <c r="Z1831"/>
      <c r="AA1831"/>
      <c r="AB1831"/>
      <c r="AC1831"/>
    </row>
    <row r="1832" spans="2:29">
      <c r="B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X1832"/>
      <c r="Y1832"/>
      <c r="Z1832"/>
      <c r="AA1832"/>
      <c r="AB1832"/>
      <c r="AC1832"/>
    </row>
    <row r="1833" spans="2:29">
      <c r="B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X1833"/>
      <c r="Y1833"/>
      <c r="Z1833"/>
      <c r="AA1833"/>
      <c r="AB1833"/>
      <c r="AC1833"/>
    </row>
    <row r="1834" spans="2:29">
      <c r="B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X1834"/>
      <c r="Y1834"/>
      <c r="Z1834"/>
      <c r="AA1834"/>
      <c r="AB1834"/>
      <c r="AC1834"/>
    </row>
    <row r="1835" spans="2:29">
      <c r="B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X1835"/>
      <c r="Y1835"/>
      <c r="Z1835"/>
      <c r="AA1835"/>
      <c r="AB1835"/>
      <c r="AC1835"/>
    </row>
    <row r="1836" spans="2:29">
      <c r="B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X1836"/>
      <c r="Y1836"/>
      <c r="Z1836"/>
      <c r="AA1836"/>
      <c r="AB1836"/>
      <c r="AC1836"/>
    </row>
    <row r="1837" spans="2:29">
      <c r="B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X1837"/>
      <c r="Y1837"/>
      <c r="Z1837"/>
      <c r="AA1837"/>
      <c r="AB1837"/>
      <c r="AC1837"/>
    </row>
    <row r="1838" spans="2:29">
      <c r="B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X1838"/>
      <c r="Y1838"/>
      <c r="Z1838"/>
      <c r="AA1838"/>
      <c r="AB1838"/>
      <c r="AC1838"/>
    </row>
    <row r="1839" spans="2:29">
      <c r="B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X1839"/>
      <c r="Y1839"/>
      <c r="Z1839"/>
      <c r="AA1839"/>
      <c r="AB1839"/>
      <c r="AC1839"/>
    </row>
    <row r="1840" spans="2:29">
      <c r="B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X1840"/>
      <c r="Y1840"/>
      <c r="Z1840"/>
      <c r="AA1840"/>
      <c r="AB1840"/>
      <c r="AC1840"/>
    </row>
    <row r="1841" spans="2:29">
      <c r="B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X1841"/>
      <c r="Y1841"/>
      <c r="Z1841"/>
      <c r="AA1841"/>
      <c r="AB1841"/>
      <c r="AC1841"/>
    </row>
    <row r="1842" spans="2:29">
      <c r="B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X1842"/>
      <c r="Y1842"/>
      <c r="Z1842"/>
      <c r="AA1842"/>
      <c r="AB1842"/>
      <c r="AC1842"/>
    </row>
    <row r="1843" spans="2:29">
      <c r="B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X1843"/>
      <c r="Y1843"/>
      <c r="Z1843"/>
      <c r="AA1843"/>
      <c r="AB1843"/>
      <c r="AC1843"/>
    </row>
    <row r="1844" spans="2:29">
      <c r="B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X1844"/>
      <c r="Y1844"/>
      <c r="Z1844"/>
      <c r="AA1844"/>
      <c r="AB1844"/>
      <c r="AC1844"/>
    </row>
    <row r="1845" spans="2:29">
      <c r="B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X1845"/>
      <c r="Y1845"/>
      <c r="Z1845"/>
      <c r="AA1845"/>
      <c r="AB1845"/>
      <c r="AC1845"/>
    </row>
    <row r="1846" spans="2:29">
      <c r="B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X1846"/>
      <c r="Y1846"/>
      <c r="Z1846"/>
      <c r="AA1846"/>
      <c r="AB1846"/>
      <c r="AC1846"/>
    </row>
    <row r="1847" spans="2:29">
      <c r="B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X1847"/>
      <c r="Y1847"/>
      <c r="Z1847"/>
      <c r="AA1847"/>
      <c r="AB1847"/>
      <c r="AC1847"/>
    </row>
    <row r="1848" spans="2:29">
      <c r="B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X1848"/>
      <c r="Y1848"/>
      <c r="Z1848"/>
      <c r="AA1848"/>
      <c r="AB1848"/>
      <c r="AC1848"/>
    </row>
    <row r="1849" spans="2:29">
      <c r="B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X1849"/>
      <c r="Y1849"/>
      <c r="Z1849"/>
      <c r="AA1849"/>
      <c r="AB1849"/>
      <c r="AC1849"/>
    </row>
    <row r="1850" spans="2:29">
      <c r="B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X1850"/>
      <c r="Y1850"/>
      <c r="Z1850"/>
      <c r="AA1850"/>
      <c r="AB1850"/>
      <c r="AC1850"/>
    </row>
    <row r="1851" spans="2:29">
      <c r="B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X1851"/>
      <c r="Y1851"/>
      <c r="Z1851"/>
      <c r="AA1851"/>
      <c r="AB1851"/>
      <c r="AC1851"/>
    </row>
    <row r="1852" spans="2:29">
      <c r="B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X1852"/>
      <c r="Y1852"/>
      <c r="Z1852"/>
      <c r="AA1852"/>
      <c r="AB1852"/>
      <c r="AC1852"/>
    </row>
    <row r="1853" spans="2:29">
      <c r="B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X1853"/>
      <c r="Y1853"/>
      <c r="Z1853"/>
      <c r="AA1853"/>
      <c r="AB1853"/>
      <c r="AC1853"/>
    </row>
    <row r="1854" spans="2:29">
      <c r="B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X1854"/>
      <c r="Y1854"/>
      <c r="Z1854"/>
      <c r="AA1854"/>
      <c r="AB1854"/>
      <c r="AC1854"/>
    </row>
    <row r="1855" spans="2:29">
      <c r="B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X1855"/>
      <c r="Y1855"/>
      <c r="Z1855"/>
      <c r="AA1855"/>
      <c r="AB1855"/>
      <c r="AC1855"/>
    </row>
    <row r="1856" spans="2:29">
      <c r="B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X1856"/>
      <c r="Y1856"/>
      <c r="Z1856"/>
      <c r="AA1856"/>
      <c r="AB1856"/>
      <c r="AC1856"/>
    </row>
    <row r="1857" spans="2:29">
      <c r="B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X1857"/>
      <c r="Y1857"/>
      <c r="Z1857"/>
      <c r="AA1857"/>
      <c r="AB1857"/>
      <c r="AC1857"/>
    </row>
    <row r="1858" spans="2:29">
      <c r="B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X1858"/>
      <c r="Y1858"/>
      <c r="Z1858"/>
      <c r="AA1858"/>
      <c r="AB1858"/>
      <c r="AC1858"/>
    </row>
    <row r="1859" spans="2:29">
      <c r="B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X1859"/>
      <c r="Y1859"/>
      <c r="Z1859"/>
      <c r="AA1859"/>
      <c r="AB1859"/>
      <c r="AC1859"/>
    </row>
    <row r="1860" spans="2:29">
      <c r="B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X1860"/>
      <c r="Y1860"/>
      <c r="Z1860"/>
      <c r="AA1860"/>
      <c r="AB1860"/>
      <c r="AC1860"/>
    </row>
    <row r="1861" spans="2:29">
      <c r="B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X1861"/>
      <c r="Y1861"/>
      <c r="Z1861"/>
      <c r="AA1861"/>
      <c r="AB1861"/>
      <c r="AC1861"/>
    </row>
    <row r="1862" spans="2:29">
      <c r="B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X1862"/>
      <c r="Y1862"/>
      <c r="Z1862"/>
      <c r="AA1862"/>
      <c r="AB1862"/>
      <c r="AC1862"/>
    </row>
    <row r="1863" spans="2:29">
      <c r="B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X1863"/>
      <c r="Y1863"/>
      <c r="Z1863"/>
      <c r="AA1863"/>
      <c r="AB1863"/>
      <c r="AC1863"/>
    </row>
    <row r="1864" spans="2:29">
      <c r="B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X1864"/>
      <c r="Y1864"/>
      <c r="Z1864"/>
      <c r="AA1864"/>
      <c r="AB1864"/>
      <c r="AC1864"/>
    </row>
    <row r="1865" spans="2:29">
      <c r="B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X1865"/>
      <c r="Y1865"/>
      <c r="Z1865"/>
      <c r="AA1865"/>
      <c r="AB1865"/>
      <c r="AC1865"/>
    </row>
    <row r="1866" spans="2:29">
      <c r="B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X1866"/>
      <c r="Y1866"/>
      <c r="Z1866"/>
      <c r="AA1866"/>
      <c r="AB1866"/>
      <c r="AC1866"/>
    </row>
    <row r="1867" spans="2:29">
      <c r="B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X1867"/>
      <c r="Y1867"/>
      <c r="Z1867"/>
      <c r="AA1867"/>
      <c r="AB1867"/>
      <c r="AC1867"/>
    </row>
    <row r="1868" spans="2:29">
      <c r="B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X1868"/>
      <c r="Y1868"/>
      <c r="Z1868"/>
      <c r="AA1868"/>
      <c r="AB1868"/>
      <c r="AC1868"/>
    </row>
    <row r="1869" spans="2:29">
      <c r="B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X1869"/>
      <c r="Y1869"/>
      <c r="Z1869"/>
      <c r="AA1869"/>
      <c r="AB1869"/>
      <c r="AC1869"/>
    </row>
    <row r="1870" spans="2:29">
      <c r="B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X1870"/>
      <c r="Y1870"/>
      <c r="Z1870"/>
      <c r="AA1870"/>
      <c r="AB1870"/>
      <c r="AC1870"/>
    </row>
    <row r="1871" spans="2:29">
      <c r="B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X1871"/>
      <c r="Y1871"/>
      <c r="Z1871"/>
      <c r="AA1871"/>
      <c r="AB1871"/>
      <c r="AC1871"/>
    </row>
    <row r="1872" spans="2:29">
      <c r="B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X1872"/>
      <c r="Y1872"/>
      <c r="Z1872"/>
      <c r="AA1872"/>
      <c r="AB1872"/>
      <c r="AC1872"/>
    </row>
    <row r="1873" spans="2:29">
      <c r="B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X1873"/>
      <c r="Y1873"/>
      <c r="Z1873"/>
      <c r="AA1873"/>
      <c r="AB1873"/>
      <c r="AC1873"/>
    </row>
    <row r="1874" spans="2:29">
      <c r="B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X1874"/>
      <c r="Y1874"/>
      <c r="Z1874"/>
      <c r="AA1874"/>
      <c r="AB1874"/>
      <c r="AC1874"/>
    </row>
    <row r="1875" spans="2:29">
      <c r="B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X1875"/>
      <c r="Y1875"/>
      <c r="Z1875"/>
      <c r="AA1875"/>
      <c r="AB1875"/>
      <c r="AC1875"/>
    </row>
    <row r="1876" spans="2:29">
      <c r="B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X1876"/>
      <c r="Y1876"/>
      <c r="Z1876"/>
      <c r="AA1876"/>
      <c r="AB1876"/>
      <c r="AC1876"/>
    </row>
    <row r="1877" spans="2:29">
      <c r="B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X1877"/>
      <c r="Y1877"/>
      <c r="Z1877"/>
      <c r="AA1877"/>
      <c r="AB1877"/>
      <c r="AC1877"/>
    </row>
    <row r="1878" spans="2:29">
      <c r="B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X1878"/>
      <c r="Y1878"/>
      <c r="Z1878"/>
      <c r="AA1878"/>
      <c r="AB1878"/>
      <c r="AC1878"/>
    </row>
    <row r="1879" spans="2:29">
      <c r="B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X1879"/>
      <c r="Y1879"/>
      <c r="Z1879"/>
      <c r="AA1879"/>
      <c r="AB1879"/>
      <c r="AC1879"/>
    </row>
    <row r="1880" spans="2:29">
      <c r="B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X1880"/>
      <c r="Y1880"/>
      <c r="Z1880"/>
      <c r="AA1880"/>
      <c r="AB1880"/>
      <c r="AC1880"/>
    </row>
    <row r="1881" spans="2:29">
      <c r="B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X1881"/>
      <c r="Y1881"/>
      <c r="Z1881"/>
      <c r="AA1881"/>
      <c r="AB1881"/>
      <c r="AC1881"/>
    </row>
    <row r="1882" spans="2:29">
      <c r="B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X1882"/>
      <c r="Y1882"/>
      <c r="Z1882"/>
      <c r="AA1882"/>
      <c r="AB1882"/>
      <c r="AC1882"/>
    </row>
    <row r="1883" spans="2:29">
      <c r="B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X1883"/>
      <c r="Y1883"/>
      <c r="Z1883"/>
      <c r="AA1883"/>
      <c r="AB1883"/>
      <c r="AC1883"/>
    </row>
    <row r="1884" spans="2:29">
      <c r="B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X1884"/>
      <c r="Y1884"/>
      <c r="Z1884"/>
      <c r="AA1884"/>
      <c r="AB1884"/>
      <c r="AC1884"/>
    </row>
    <row r="1885" spans="2:29">
      <c r="B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X1885"/>
      <c r="Y1885"/>
      <c r="Z1885"/>
      <c r="AA1885"/>
      <c r="AB1885"/>
      <c r="AC1885"/>
    </row>
    <row r="1886" spans="2:29">
      <c r="B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X1886"/>
      <c r="Y1886"/>
      <c r="Z1886"/>
      <c r="AA1886"/>
      <c r="AB1886"/>
      <c r="AC1886"/>
    </row>
    <row r="1887" spans="2:29">
      <c r="B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X1887"/>
      <c r="Y1887"/>
      <c r="Z1887"/>
      <c r="AA1887"/>
      <c r="AB1887"/>
      <c r="AC1887"/>
    </row>
    <row r="1888" spans="2:29">
      <c r="B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X1888"/>
      <c r="Y1888"/>
      <c r="Z1888"/>
      <c r="AA1888"/>
      <c r="AB1888"/>
      <c r="AC1888"/>
    </row>
    <row r="1889" spans="2:29">
      <c r="B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X1889"/>
      <c r="Y1889"/>
      <c r="Z1889"/>
      <c r="AA1889"/>
      <c r="AB1889"/>
      <c r="AC1889"/>
    </row>
    <row r="1890" spans="2:29">
      <c r="B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X1890"/>
      <c r="Y1890"/>
      <c r="Z1890"/>
      <c r="AA1890"/>
      <c r="AB1890"/>
      <c r="AC1890"/>
    </row>
    <row r="1891" spans="2:29">
      <c r="B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X1891"/>
      <c r="Y1891"/>
      <c r="Z1891"/>
      <c r="AA1891"/>
      <c r="AB1891"/>
      <c r="AC1891"/>
    </row>
    <row r="1892" spans="2:29">
      <c r="B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X1892"/>
      <c r="Y1892"/>
      <c r="Z1892"/>
      <c r="AA1892"/>
      <c r="AB1892"/>
      <c r="AC1892"/>
    </row>
    <row r="1893" spans="2:29">
      <c r="B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X1893"/>
      <c r="Y1893"/>
      <c r="Z1893"/>
      <c r="AA1893"/>
      <c r="AB1893"/>
      <c r="AC1893"/>
    </row>
    <row r="1894" spans="2:29">
      <c r="B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X1894"/>
      <c r="Y1894"/>
      <c r="Z1894"/>
      <c r="AA1894"/>
      <c r="AB1894"/>
      <c r="AC1894"/>
    </row>
    <row r="1895" spans="2:29">
      <c r="B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X1895"/>
      <c r="Y1895"/>
      <c r="Z1895"/>
      <c r="AA1895"/>
      <c r="AB1895"/>
      <c r="AC1895"/>
    </row>
    <row r="1896" spans="2:29">
      <c r="B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X1896"/>
      <c r="Y1896"/>
      <c r="Z1896"/>
      <c r="AA1896"/>
      <c r="AB1896"/>
      <c r="AC1896"/>
    </row>
    <row r="1897" spans="2:29">
      <c r="B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X1897"/>
      <c r="Y1897"/>
      <c r="Z1897"/>
      <c r="AA1897"/>
      <c r="AB1897"/>
      <c r="AC1897"/>
    </row>
    <row r="1898" spans="2:29">
      <c r="B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X1898"/>
      <c r="Y1898"/>
      <c r="Z1898"/>
      <c r="AA1898"/>
      <c r="AB1898"/>
      <c r="AC1898"/>
    </row>
    <row r="1899" spans="2:29">
      <c r="B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X1899"/>
      <c r="Y1899"/>
      <c r="Z1899"/>
      <c r="AA1899"/>
      <c r="AB1899"/>
      <c r="AC1899"/>
    </row>
    <row r="1900" spans="2:29">
      <c r="B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X1900"/>
      <c r="Y1900"/>
      <c r="Z1900"/>
      <c r="AA1900"/>
      <c r="AB1900"/>
      <c r="AC1900"/>
    </row>
    <row r="1901" spans="2:29">
      <c r="B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X1901"/>
      <c r="Y1901"/>
      <c r="Z1901"/>
      <c r="AA1901"/>
      <c r="AB1901"/>
      <c r="AC1901"/>
    </row>
    <row r="1902" spans="2:29">
      <c r="B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X1902"/>
      <c r="Y1902"/>
      <c r="Z1902"/>
      <c r="AA1902"/>
      <c r="AB1902"/>
      <c r="AC1902"/>
    </row>
    <row r="1903" spans="2:29">
      <c r="B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X1903"/>
      <c r="Y1903"/>
      <c r="Z1903"/>
      <c r="AA1903"/>
      <c r="AB1903"/>
      <c r="AC1903"/>
    </row>
    <row r="1904" spans="2:29">
      <c r="B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X1904"/>
      <c r="Y1904"/>
      <c r="Z1904"/>
      <c r="AA1904"/>
      <c r="AB1904"/>
      <c r="AC1904"/>
    </row>
    <row r="1905" spans="2:29">
      <c r="B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X1905"/>
      <c r="Y1905"/>
      <c r="Z1905"/>
      <c r="AA1905"/>
      <c r="AB1905"/>
      <c r="AC1905"/>
    </row>
    <row r="1906" spans="2:29">
      <c r="B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X1906"/>
      <c r="Y1906"/>
      <c r="Z1906"/>
      <c r="AA1906"/>
      <c r="AB1906"/>
      <c r="AC1906"/>
    </row>
    <row r="1907" spans="2:29">
      <c r="B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X1907"/>
      <c r="Y1907"/>
      <c r="Z1907"/>
      <c r="AA1907"/>
      <c r="AB1907"/>
      <c r="AC1907"/>
    </row>
    <row r="1908" spans="2:29">
      <c r="B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X1908"/>
      <c r="Y1908"/>
      <c r="Z1908"/>
      <c r="AA1908"/>
      <c r="AB1908"/>
      <c r="AC1908"/>
    </row>
    <row r="1909" spans="2:29">
      <c r="B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X1909"/>
      <c r="Y1909"/>
      <c r="Z1909"/>
      <c r="AA1909"/>
      <c r="AB1909"/>
      <c r="AC1909"/>
    </row>
    <row r="1910" spans="2:29">
      <c r="B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X1910"/>
      <c r="Y1910"/>
      <c r="Z1910"/>
      <c r="AA1910"/>
      <c r="AB1910"/>
      <c r="AC1910"/>
    </row>
    <row r="1911" spans="2:29">
      <c r="B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X1911"/>
      <c r="Y1911"/>
      <c r="Z1911"/>
      <c r="AA1911"/>
      <c r="AB1911"/>
      <c r="AC1911"/>
    </row>
    <row r="1912" spans="2:29">
      <c r="B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X1912"/>
      <c r="Y1912"/>
      <c r="Z1912"/>
      <c r="AA1912"/>
      <c r="AB1912"/>
      <c r="AC1912"/>
    </row>
    <row r="1913" spans="2:29">
      <c r="B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X1913"/>
      <c r="Y1913"/>
      <c r="Z1913"/>
      <c r="AA1913"/>
      <c r="AB1913"/>
      <c r="AC1913"/>
    </row>
    <row r="1914" spans="2:29">
      <c r="B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X1914"/>
      <c r="Y1914"/>
      <c r="Z1914"/>
      <c r="AA1914"/>
      <c r="AB1914"/>
      <c r="AC1914"/>
    </row>
    <row r="1915" spans="2:29">
      <c r="B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X1915"/>
      <c r="Y1915"/>
      <c r="Z1915"/>
      <c r="AA1915"/>
      <c r="AB1915"/>
      <c r="AC1915"/>
    </row>
    <row r="1916" spans="2:29">
      <c r="B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X1916"/>
      <c r="Y1916"/>
      <c r="Z1916"/>
      <c r="AA1916"/>
      <c r="AB1916"/>
      <c r="AC1916"/>
    </row>
    <row r="1917" spans="2:29">
      <c r="B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X1917"/>
      <c r="Y1917"/>
      <c r="Z1917"/>
      <c r="AA1917"/>
      <c r="AB1917"/>
      <c r="AC1917"/>
    </row>
    <row r="1918" spans="2:29">
      <c r="B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X1918"/>
      <c r="Y1918"/>
      <c r="Z1918"/>
      <c r="AA1918"/>
      <c r="AB1918"/>
      <c r="AC1918"/>
    </row>
    <row r="1919" spans="2:29">
      <c r="B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X1919"/>
      <c r="Y1919"/>
      <c r="Z1919"/>
      <c r="AA1919"/>
      <c r="AB1919"/>
      <c r="AC1919"/>
    </row>
    <row r="1920" spans="2:29">
      <c r="B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X1920"/>
      <c r="Y1920"/>
      <c r="Z1920"/>
      <c r="AA1920"/>
      <c r="AB1920"/>
      <c r="AC1920"/>
    </row>
    <row r="1921" spans="2:29">
      <c r="B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X1921"/>
      <c r="Y1921"/>
      <c r="Z1921"/>
      <c r="AA1921"/>
      <c r="AB1921"/>
      <c r="AC1921"/>
    </row>
    <row r="1922" spans="2:29">
      <c r="B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X1922"/>
      <c r="Y1922"/>
      <c r="Z1922"/>
      <c r="AA1922"/>
      <c r="AB1922"/>
      <c r="AC1922"/>
    </row>
    <row r="1923" spans="2:29">
      <c r="B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X1923"/>
      <c r="Y1923"/>
      <c r="Z1923"/>
      <c r="AA1923"/>
      <c r="AB1923"/>
      <c r="AC1923"/>
    </row>
    <row r="1924" spans="2:29">
      <c r="B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X1924"/>
      <c r="Y1924"/>
      <c r="Z1924"/>
      <c r="AA1924"/>
      <c r="AB1924"/>
      <c r="AC1924"/>
    </row>
    <row r="1925" spans="2:29">
      <c r="B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X1925"/>
      <c r="Y1925"/>
      <c r="Z1925"/>
      <c r="AA1925"/>
      <c r="AB1925"/>
      <c r="AC1925"/>
    </row>
    <row r="1926" spans="2:29">
      <c r="B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X1926"/>
      <c r="Y1926"/>
      <c r="Z1926"/>
      <c r="AA1926"/>
      <c r="AB1926"/>
      <c r="AC1926"/>
    </row>
    <row r="1927" spans="2:29">
      <c r="B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X1927"/>
      <c r="Y1927"/>
      <c r="Z1927"/>
      <c r="AA1927"/>
      <c r="AB1927"/>
      <c r="AC1927"/>
    </row>
    <row r="1928" spans="2:29">
      <c r="B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X1928"/>
      <c r="Y1928"/>
      <c r="Z1928"/>
      <c r="AA1928"/>
      <c r="AB1928"/>
      <c r="AC1928"/>
    </row>
    <row r="1929" spans="2:29">
      <c r="B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X1929"/>
      <c r="Y1929"/>
      <c r="Z1929"/>
      <c r="AA1929"/>
      <c r="AB1929"/>
      <c r="AC1929"/>
    </row>
    <row r="1930" spans="2:29">
      <c r="B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X1930"/>
      <c r="Y1930"/>
      <c r="Z1930"/>
      <c r="AA1930"/>
      <c r="AB1930"/>
      <c r="AC1930"/>
    </row>
    <row r="1931" spans="2:29">
      <c r="B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X1931"/>
      <c r="Y1931"/>
      <c r="Z1931"/>
      <c r="AA1931"/>
      <c r="AB1931"/>
      <c r="AC1931"/>
    </row>
    <row r="1932" spans="2:29">
      <c r="B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X1932"/>
      <c r="Y1932"/>
      <c r="Z1932"/>
      <c r="AA1932"/>
      <c r="AB1932"/>
      <c r="AC1932"/>
    </row>
    <row r="1933" spans="2:29">
      <c r="B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X1933"/>
      <c r="Y1933"/>
      <c r="Z1933"/>
      <c r="AA1933"/>
      <c r="AB1933"/>
      <c r="AC1933"/>
    </row>
    <row r="1934" spans="2:29">
      <c r="B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X1934"/>
      <c r="Y1934"/>
      <c r="Z1934"/>
      <c r="AA1934"/>
      <c r="AB1934"/>
      <c r="AC1934"/>
    </row>
    <row r="1935" spans="2:29">
      <c r="B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X1935"/>
      <c r="Y1935"/>
      <c r="Z1935"/>
      <c r="AA1935"/>
      <c r="AB1935"/>
      <c r="AC1935"/>
    </row>
    <row r="1936" spans="2:29">
      <c r="B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X1936"/>
      <c r="Y1936"/>
      <c r="Z1936"/>
      <c r="AA1936"/>
      <c r="AB1936"/>
      <c r="AC1936"/>
    </row>
    <row r="1937" spans="2:29">
      <c r="B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X1937"/>
      <c r="Y1937"/>
      <c r="Z1937"/>
      <c r="AA1937"/>
      <c r="AB1937"/>
      <c r="AC1937"/>
    </row>
    <row r="1938" spans="2:29">
      <c r="B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X1938"/>
      <c r="Y1938"/>
      <c r="Z1938"/>
      <c r="AA1938"/>
      <c r="AB1938"/>
      <c r="AC1938"/>
    </row>
    <row r="1939" spans="2:29">
      <c r="B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X1939"/>
      <c r="Y1939"/>
      <c r="Z1939"/>
      <c r="AA1939"/>
      <c r="AB1939"/>
      <c r="AC1939"/>
    </row>
    <row r="1940" spans="2:29">
      <c r="B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X1940"/>
      <c r="Y1940"/>
      <c r="Z1940"/>
      <c r="AA1940"/>
      <c r="AB1940"/>
      <c r="AC1940"/>
    </row>
    <row r="1941" spans="2:29">
      <c r="B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X1941"/>
      <c r="Y1941"/>
      <c r="Z1941"/>
      <c r="AA1941"/>
      <c r="AB1941"/>
      <c r="AC1941"/>
    </row>
    <row r="1942" spans="2:29">
      <c r="B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X1942"/>
      <c r="Y1942"/>
      <c r="Z1942"/>
      <c r="AA1942"/>
      <c r="AB1942"/>
      <c r="AC1942"/>
    </row>
    <row r="1943" spans="2:29">
      <c r="B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X1943"/>
      <c r="Y1943"/>
      <c r="Z1943"/>
      <c r="AA1943"/>
      <c r="AB1943"/>
      <c r="AC1943"/>
    </row>
    <row r="1944" spans="2:29">
      <c r="B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X1944"/>
      <c r="Y1944"/>
      <c r="Z1944"/>
      <c r="AA1944"/>
      <c r="AB1944"/>
      <c r="AC1944"/>
    </row>
    <row r="1945" spans="2:29">
      <c r="B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X1945"/>
      <c r="Y1945"/>
      <c r="Z1945"/>
      <c r="AA1945"/>
      <c r="AB1945"/>
      <c r="AC1945"/>
    </row>
    <row r="1946" spans="2:29">
      <c r="B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X1946"/>
      <c r="Y1946"/>
      <c r="Z1946"/>
      <c r="AA1946"/>
      <c r="AB1946"/>
      <c r="AC1946"/>
    </row>
    <row r="1947" spans="2:29">
      <c r="B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X1947"/>
      <c r="Y1947"/>
      <c r="Z1947"/>
      <c r="AA1947"/>
      <c r="AB1947"/>
      <c r="AC1947"/>
    </row>
    <row r="1948" spans="2:29">
      <c r="B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X1948"/>
      <c r="Y1948"/>
      <c r="Z1948"/>
      <c r="AA1948"/>
      <c r="AB1948"/>
      <c r="AC1948"/>
    </row>
    <row r="1949" spans="2:29">
      <c r="B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X1949"/>
      <c r="Y1949"/>
      <c r="Z1949"/>
      <c r="AA1949"/>
      <c r="AB1949"/>
      <c r="AC1949"/>
    </row>
    <row r="1950" spans="2:29">
      <c r="B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X1950"/>
      <c r="Y1950"/>
      <c r="Z1950"/>
      <c r="AA1950"/>
      <c r="AB1950"/>
      <c r="AC1950"/>
    </row>
    <row r="1951" spans="2:29">
      <c r="B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X1951"/>
      <c r="Y1951"/>
      <c r="Z1951"/>
      <c r="AA1951"/>
      <c r="AB1951"/>
      <c r="AC1951"/>
    </row>
    <row r="1952" spans="2:29">
      <c r="B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X1952"/>
      <c r="Y1952"/>
      <c r="Z1952"/>
      <c r="AA1952"/>
      <c r="AB1952"/>
      <c r="AC1952"/>
    </row>
    <row r="1953" spans="2:29">
      <c r="B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X1953"/>
      <c r="Y1953"/>
      <c r="Z1953"/>
      <c r="AA1953"/>
      <c r="AB1953"/>
      <c r="AC1953"/>
    </row>
    <row r="1954" spans="2:29">
      <c r="B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X1954"/>
      <c r="Y1954"/>
      <c r="Z1954"/>
      <c r="AA1954"/>
      <c r="AB1954"/>
      <c r="AC1954"/>
    </row>
    <row r="1955" spans="2:29">
      <c r="B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X1955"/>
      <c r="Y1955"/>
      <c r="Z1955"/>
      <c r="AA1955"/>
      <c r="AB1955"/>
      <c r="AC1955"/>
    </row>
    <row r="1956" spans="2:29">
      <c r="B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X1956"/>
      <c r="Y1956"/>
      <c r="Z1956"/>
      <c r="AA1956"/>
      <c r="AB1956"/>
      <c r="AC1956"/>
    </row>
    <row r="1957" spans="2:29">
      <c r="B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X1957"/>
      <c r="Y1957"/>
      <c r="Z1957"/>
      <c r="AA1957"/>
      <c r="AB1957"/>
      <c r="AC1957"/>
    </row>
  </sheetData>
  <mergeCells count="15">
    <mergeCell ref="G3:G4"/>
    <mergeCell ref="B3:B4"/>
    <mergeCell ref="C3:C4"/>
    <mergeCell ref="D3:D4"/>
    <mergeCell ref="E3:E4"/>
    <mergeCell ref="F3:F4"/>
    <mergeCell ref="N3:N4"/>
    <mergeCell ref="O3:V3"/>
    <mergeCell ref="X3:AC3"/>
    <mergeCell ref="H3:H4"/>
    <mergeCell ref="I3:I4"/>
    <mergeCell ref="J3:J4"/>
    <mergeCell ref="K3:K4"/>
    <mergeCell ref="L3:L4"/>
    <mergeCell ref="M3:M4"/>
  </mergeCells>
  <phoneticPr fontId="1" type="noConversion"/>
  <conditionalFormatting sqref="O5:V5 X5:AC5">
    <cfRule type="expression" dxfId="11" priority="4">
      <formula>AND($N5&gt;0, VALUE($N5)=VALUE(O$4))</formula>
    </cfRule>
    <cfRule type="expression" dxfId="10" priority="5">
      <formula>AND($N5&gt;0, VALUE(O$4)&lt;VALUE($N5))</formula>
    </cfRule>
    <cfRule type="expression" dxfId="9" priority="6">
      <formula>AND($N5&gt;0, VALUE($N5)&lt;VALUE(O$4))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53FA-91AE-4811-BE10-4270F4A5603A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588B-36A9-4C30-9F19-EF485F9F3FD2}">
  <dimension ref="B1:U1997"/>
  <sheetViews>
    <sheetView showGridLines="0" zoomScale="90" zoomScaleNormal="90" workbookViewId="0">
      <selection activeCell="N6" sqref="N6"/>
    </sheetView>
  </sheetViews>
  <sheetFormatPr defaultRowHeight="114" outlineLevelCol="1"/>
  <cols>
    <col min="1" max="1" width="2.75" style="1" customWidth="1"/>
    <col min="2" max="2" width="15.875" style="1" customWidth="1"/>
    <col min="3" max="4" width="17" style="64" customWidth="1"/>
    <col min="5" max="11" width="20" style="1" customWidth="1" outlineLevel="1"/>
    <col min="12" max="13" width="10.625" style="1" customWidth="1" outlineLevel="1"/>
    <col min="14" max="21" width="10.625" style="1" customWidth="1"/>
    <col min="22" max="16384" width="9" style="1"/>
  </cols>
  <sheetData>
    <row r="1" spans="2:21" s="71" customFormat="1" ht="30">
      <c r="B1" s="71" t="s">
        <v>283</v>
      </c>
      <c r="C1" s="72" t="s">
        <v>324</v>
      </c>
      <c r="D1" s="72"/>
      <c r="H1" s="71" t="s">
        <v>1022</v>
      </c>
      <c r="I1" s="71" t="s">
        <v>458</v>
      </c>
    </row>
    <row r="2" spans="2:21" ht="21.75" customHeight="1">
      <c r="C2" s="63"/>
      <c r="D2" s="63"/>
    </row>
    <row r="3" spans="2:21" ht="39" customHeight="1">
      <c r="B3" s="210" t="s">
        <v>4</v>
      </c>
      <c r="C3" s="210" t="s">
        <v>285</v>
      </c>
      <c r="D3" s="209" t="s">
        <v>319</v>
      </c>
      <c r="E3" s="210" t="s">
        <v>1021</v>
      </c>
      <c r="F3" s="210" t="s">
        <v>283</v>
      </c>
      <c r="G3" s="210" t="s">
        <v>1005</v>
      </c>
      <c r="H3" s="210" t="s">
        <v>1016</v>
      </c>
      <c r="I3" s="210" t="s">
        <v>8</v>
      </c>
      <c r="J3" s="210" t="s">
        <v>484</v>
      </c>
      <c r="K3" s="209" t="s">
        <v>1013</v>
      </c>
      <c r="L3" s="210" t="s">
        <v>1014</v>
      </c>
      <c r="M3" s="209" t="s">
        <v>1015</v>
      </c>
      <c r="N3" s="210" t="s">
        <v>34</v>
      </c>
      <c r="O3" s="210"/>
      <c r="P3" s="210"/>
      <c r="Q3" s="210"/>
      <c r="R3" s="210"/>
      <c r="S3" s="210"/>
      <c r="T3" s="210"/>
      <c r="U3" s="210"/>
    </row>
    <row r="4" spans="2:21" s="2" customFormat="1" ht="30"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09"/>
      <c r="N4" s="65">
        <v>1</v>
      </c>
      <c r="O4" s="65">
        <v>2</v>
      </c>
      <c r="P4" s="65">
        <v>3</v>
      </c>
      <c r="Q4" s="65">
        <v>4</v>
      </c>
      <c r="R4" s="65">
        <v>5</v>
      </c>
      <c r="S4" s="65">
        <v>6</v>
      </c>
      <c r="T4" s="65">
        <v>7</v>
      </c>
      <c r="U4" s="65">
        <v>8</v>
      </c>
    </row>
    <row r="5" spans="2:21" ht="77.25">
      <c r="B5" s="201" t="s">
        <v>120</v>
      </c>
      <c r="C5" s="66"/>
      <c r="D5" s="66" t="str">
        <f xml:space="preserve"> IF(LEFT($E5)="Ø",SUBSTITUTE($E5, "Ø", ""), $E5)</f>
        <v/>
      </c>
      <c r="E5" s="200" t="str">
        <f xml:space="preserve"> IF($C5="","", _xlfn.CONCAT($F5, $J5, _xlfn.XLOOKUP($G5, 音調表[台羅調號], 音調表[方音符號聲調符號])))</f>
        <v/>
      </c>
      <c r="F5" s="200" t="str">
        <f xml:space="preserve"> IFERROR( _xlfn.XLOOKUP(RIGHT($C5), 十五音聲母表[十八音],十五音聲母表[方音符號]), "" )</f>
        <v/>
      </c>
      <c r="G5" s="200" t="str">
        <f xml:space="preserve"> IF($C5="", "", _xlfn.XLOOKUP(MID(C5,2,1), 音調表[八音調號], 音調表[台羅調號]) )</f>
        <v/>
      </c>
      <c r="H5" s="200" t="str">
        <f xml:space="preserve"> IF($C5="", "", _xlfn.XLOOKUP(MID($C5,2,1), 音調表[八音調號], 音調表[方音符號聲調按鍵]) )</f>
        <v/>
      </c>
      <c r="I5" s="200" t="str">
        <f xml:space="preserve"> IF($C5="", "",  IF(OR($G5=4,$G5=8), _xlfn.CONCAT(LEFT($C5),"（促）"), _xlfn.CONCAT(LEFT($C5),"（舒）")))</f>
        <v/>
      </c>
      <c r="J5" s="200" t="str">
        <f xml:space="preserve"> IF($C5="", "", _xlfn.XLOOKUP($I5, 十五音韻母表[十五音],十五音韻母表[方音符號]) )</f>
        <v/>
      </c>
      <c r="K5" s="69" t="str">
        <f xml:space="preserve"> IF($C5="","",_xlfn.CONCAT(J5,H5,F5))</f>
        <v/>
      </c>
      <c r="L5" s="70" t="str">
        <f xml:space="preserve"> IF($C5="", "", LEN($E5))</f>
        <v/>
      </c>
      <c r="M5" s="70" t="str">
        <f xml:space="preserve"> IF($C5="", "", LEN($J5)+1)</f>
        <v/>
      </c>
      <c r="N5" s="199" t="str">
        <f t="shared" ref="N5:U14" si="0" xml:space="preserve"> IF($M5="","", IF(MID($K5,N$4,1)="Ø", 零聲母, MID($K5,N$4,1)))</f>
        <v/>
      </c>
      <c r="O5" s="199" t="str">
        <f t="shared" si="0"/>
        <v/>
      </c>
      <c r="P5" s="199" t="str">
        <f t="shared" si="0"/>
        <v/>
      </c>
      <c r="Q5" s="199" t="str">
        <f t="shared" si="0"/>
        <v/>
      </c>
      <c r="R5" s="199" t="str">
        <f t="shared" si="0"/>
        <v/>
      </c>
      <c r="S5" s="199" t="str">
        <f t="shared" si="0"/>
        <v/>
      </c>
      <c r="T5" s="199" t="str">
        <f t="shared" si="0"/>
        <v/>
      </c>
      <c r="U5" s="199" t="str">
        <f t="shared" si="0"/>
        <v/>
      </c>
    </row>
    <row r="6" spans="2:21" ht="77.25">
      <c r="B6" s="201" t="s">
        <v>121</v>
      </c>
      <c r="C6" s="67" t="s">
        <v>286</v>
      </c>
      <c r="D6" s="66" t="str">
        <f xml:space="preserve"> IF(LEFT($E6)="Ø",SUBSTITUTE($E6, "Ø", ""), $E6)</f>
        <v>ㄌㄧㄤˊ</v>
      </c>
      <c r="E6" s="200" t="str">
        <f xml:space="preserve"> IF($C6="","", _xlfn.CONCAT($F6, $J6, _xlfn.XLOOKUP($G6, 音調表[台羅調號], 音調表[方音符號聲調符號])))</f>
        <v>ㄌㄧㄤˊ</v>
      </c>
      <c r="F6" s="200" t="str">
        <f xml:space="preserve"> IFERROR( _xlfn.XLOOKUP(RIGHT($C6), 十五音聲母表[十八音],十五音聲母表[方音符號]), "" )</f>
        <v>ㄌ</v>
      </c>
      <c r="G6" s="200">
        <f xml:space="preserve"> IF($C6="", "", _xlfn.XLOOKUP(MID(C6,2,1), 音調表[八音調號], 音調表[台羅調號]) )</f>
        <v>5</v>
      </c>
      <c r="H6" s="200">
        <f xml:space="preserve"> IF($C6="", "", _xlfn.XLOOKUP(MID($C6,2,1), 音調表[八音調號], 音調表[方音符號聲調按鍵]) )</f>
        <v>6</v>
      </c>
      <c r="I6" s="200" t="str">
        <f xml:space="preserve"> IF($C6="", "",  IF(OR($G6=4,$G6=8), _xlfn.CONCAT(LEFT($C6),"（促）"), _xlfn.CONCAT(LEFT($C6),"（舒）")))</f>
        <v>姜（舒）</v>
      </c>
      <c r="J6" s="200" t="str">
        <f xml:space="preserve"> IF($C6="", "", _xlfn.XLOOKUP($I6, 十五音韻母表[十五音],十五音韻母表[方音符號]) )</f>
        <v>ㄧㄤ</v>
      </c>
      <c r="K6" s="69" t="str">
        <f xml:space="preserve"> IF($C6="","",_xlfn.CONCAT(J6,H6,F6))</f>
        <v>ㄧㄤ6ㄌ</v>
      </c>
      <c r="L6" s="70">
        <f xml:space="preserve"> IF($C6="", "", LEN($E6))</f>
        <v>4</v>
      </c>
      <c r="M6" s="70">
        <f xml:space="preserve"> IF($C6="", "", LEN($J6)+1)</f>
        <v>3</v>
      </c>
      <c r="N6" s="199" t="str">
        <f t="shared" si="0"/>
        <v>ㄧ</v>
      </c>
      <c r="O6" s="199" t="str">
        <f t="shared" si="0"/>
        <v>ㄤ</v>
      </c>
      <c r="P6" s="199" t="str">
        <f t="shared" si="0"/>
        <v>6</v>
      </c>
      <c r="Q6" s="199" t="str">
        <f t="shared" si="0"/>
        <v>ㄌ</v>
      </c>
      <c r="R6" s="199" t="str">
        <f t="shared" si="0"/>
        <v/>
      </c>
      <c r="S6" s="199" t="str">
        <f t="shared" si="0"/>
        <v/>
      </c>
      <c r="T6" s="199" t="str">
        <f t="shared" si="0"/>
        <v/>
      </c>
      <c r="U6" s="199" t="str">
        <f t="shared" si="0"/>
        <v/>
      </c>
    </row>
    <row r="7" spans="2:21" ht="77.25">
      <c r="B7" s="201" t="s">
        <v>1</v>
      </c>
      <c r="C7" s="68" t="s">
        <v>287</v>
      </c>
      <c r="D7" s="66" t="str">
        <f t="shared" ref="D7:D45" si="1" xml:space="preserve"> IF(LEFT($E7)="Ø",SUBSTITUTE($E7, "Ø", ""), $E7)</f>
        <v>ㄗㄧㄨ一</v>
      </c>
      <c r="E7" s="200" t="str">
        <f xml:space="preserve"> IF($C7="","", _xlfn.CONCAT($F7, $J7, _xlfn.XLOOKUP($G7, 音調表[台羅調號], 音調表[方音符號聲調符號])))</f>
        <v>ㄗㄧㄨ一</v>
      </c>
      <c r="F7" s="200" t="str">
        <f xml:space="preserve"> IFERROR( _xlfn.XLOOKUP(RIGHT($C7), 十五音聲母表[十八音],十五音聲母表[方音符號]), "" )</f>
        <v>ㄗ</v>
      </c>
      <c r="G7" s="200">
        <f xml:space="preserve"> IF($C7="", "", _xlfn.XLOOKUP(MID(C7,2,1), 音調表[八音調號], 音調表[台羅調號]) )</f>
        <v>1</v>
      </c>
      <c r="H7" s="200" t="str">
        <f xml:space="preserve"> IF($C7="", "", _xlfn.XLOOKUP(MID($C7,2,1), 音調表[八音調號], 音調表[方音符號聲調按鍵]) )</f>
        <v>"</v>
      </c>
      <c r="I7" s="200" t="str">
        <f t="shared" ref="I7:I45" si="2" xml:space="preserve"> IF($C7="", "",  IF(OR($G7=4,$G7=8), _xlfn.CONCAT(LEFT($C7),"（促）"), _xlfn.CONCAT(LEFT($C7),"（舒）")))</f>
        <v>丩（舒）</v>
      </c>
      <c r="J7" s="200" t="str">
        <f xml:space="preserve"> IF($C7="", "", _xlfn.XLOOKUP($I7, 十五音韻母表[十五音],十五音韻母表[方音符號]) )</f>
        <v>ㄧㄨ</v>
      </c>
      <c r="K7" s="69" t="str">
        <f t="shared" ref="K7:K45" si="3" xml:space="preserve"> IF($C7="","",_xlfn.CONCAT(J7,H7,F7))</f>
        <v>ㄧㄨ"ㄗ</v>
      </c>
      <c r="L7" s="70">
        <f t="shared" ref="L7:L45" si="4" xml:space="preserve"> IF($C7="", "", LEN($E7))</f>
        <v>4</v>
      </c>
      <c r="M7" s="70">
        <f t="shared" ref="M7:M45" si="5" xml:space="preserve"> IF($C7="", "", LEN($J7)+1)</f>
        <v>3</v>
      </c>
      <c r="N7" s="199" t="str">
        <f t="shared" si="0"/>
        <v>ㄧ</v>
      </c>
      <c r="O7" s="199" t="str">
        <f t="shared" si="0"/>
        <v>ㄨ</v>
      </c>
      <c r="P7" s="199" t="str">
        <f t="shared" si="0"/>
        <v>"</v>
      </c>
      <c r="Q7" s="199" t="str">
        <f t="shared" si="0"/>
        <v>ㄗ</v>
      </c>
      <c r="R7" s="199" t="str">
        <f t="shared" si="0"/>
        <v/>
      </c>
      <c r="S7" s="199" t="str">
        <f t="shared" si="0"/>
        <v/>
      </c>
      <c r="T7" s="199" t="str">
        <f t="shared" si="0"/>
        <v/>
      </c>
      <c r="U7" s="199" t="str">
        <f t="shared" si="0"/>
        <v/>
      </c>
    </row>
    <row r="8" spans="2:21" ht="77.25">
      <c r="B8" s="201" t="s">
        <v>2</v>
      </c>
      <c r="C8" s="68" t="s">
        <v>288</v>
      </c>
      <c r="D8" s="66" t="str">
        <f t="shared" si="1"/>
        <v>ㄙㄨˊ</v>
      </c>
      <c r="E8" s="200" t="str">
        <f xml:space="preserve"> IF($C8="","", _xlfn.CONCAT($F8, $J8, _xlfn.XLOOKUP($G8, 音調表[台羅調號], 音調表[方音符號聲調符號])))</f>
        <v>ㄙㄨˊ</v>
      </c>
      <c r="F8" s="200" t="str">
        <f xml:space="preserve"> IFERROR( _xlfn.XLOOKUP(RIGHT($C8), 十五音聲母表[十八音],十五音聲母表[方音符號]), "" )</f>
        <v>ㄙ</v>
      </c>
      <c r="G8" s="200">
        <f xml:space="preserve"> IF($C8="", "", _xlfn.XLOOKUP(MID(C8,2,1), 音調表[八音調號], 音調表[台羅調號]) )</f>
        <v>5</v>
      </c>
      <c r="H8" s="200">
        <f xml:space="preserve"> IF($C8="", "", _xlfn.XLOOKUP(MID($C8,2,1), 音調表[八音調號], 音調表[方音符號聲調按鍵]) )</f>
        <v>6</v>
      </c>
      <c r="I8" s="200" t="str">
        <f t="shared" si="2"/>
        <v>艍（舒）</v>
      </c>
      <c r="J8" s="200" t="str">
        <f xml:space="preserve"> IF($C8="", "", _xlfn.XLOOKUP($I8, 十五音韻母表[十五音],十五音韻母表[方音符號]) )</f>
        <v>ㄨ</v>
      </c>
      <c r="K8" s="69" t="str">
        <f t="shared" si="3"/>
        <v>ㄨ6ㄙ</v>
      </c>
      <c r="L8" s="70">
        <f t="shared" si="4"/>
        <v>3</v>
      </c>
      <c r="M8" s="70">
        <f t="shared" si="5"/>
        <v>2</v>
      </c>
      <c r="N8" s="199" t="str">
        <f t="shared" si="0"/>
        <v>ㄨ</v>
      </c>
      <c r="O8" s="199" t="str">
        <f t="shared" si="0"/>
        <v>6</v>
      </c>
      <c r="P8" s="199" t="str">
        <f t="shared" si="0"/>
        <v>ㄙ</v>
      </c>
      <c r="Q8" s="199" t="str">
        <f t="shared" si="0"/>
        <v/>
      </c>
      <c r="R8" s="199" t="str">
        <f t="shared" si="0"/>
        <v/>
      </c>
      <c r="S8" s="199" t="str">
        <f t="shared" si="0"/>
        <v/>
      </c>
      <c r="T8" s="199" t="str">
        <f t="shared" si="0"/>
        <v/>
      </c>
      <c r="U8" s="199" t="str">
        <f t="shared" si="0"/>
        <v/>
      </c>
    </row>
    <row r="9" spans="2:21" ht="77.25">
      <c r="B9" s="201" t="s">
        <v>122</v>
      </c>
      <c r="C9" s="67"/>
      <c r="D9" s="66" t="str">
        <f t="shared" si="1"/>
        <v/>
      </c>
      <c r="E9" s="200" t="str">
        <f xml:space="preserve"> IF($C9="","", _xlfn.CONCAT($F9, $J9, _xlfn.XLOOKUP($G9, 音調表[台羅調號], 音調表[方音符號聲調符號])))</f>
        <v/>
      </c>
      <c r="F9" s="200" t="str">
        <f xml:space="preserve"> IFERROR( _xlfn.XLOOKUP(RIGHT($C9), 十五音聲母表[十八音],十五音聲母表[方音符號]), "" )</f>
        <v/>
      </c>
      <c r="G9" s="200" t="str">
        <f xml:space="preserve"> IF($C9="", "", _xlfn.XLOOKUP(MID(C9,2,1), 音調表[八音調號], 音調表[台羅調號]) )</f>
        <v/>
      </c>
      <c r="H9" s="200" t="str">
        <f xml:space="preserve"> IF($C9="", "", _xlfn.XLOOKUP(MID($C9,2,1), 音調表[八音調號], 音調表[方音符號聲調按鍵]) )</f>
        <v/>
      </c>
      <c r="I9" s="200" t="str">
        <f t="shared" si="2"/>
        <v/>
      </c>
      <c r="J9" s="200" t="str">
        <f xml:space="preserve"> IF($C9="", "", _xlfn.XLOOKUP($I9, 十五音韻母表[十五音],十五音韻母表[方音符號]) )</f>
        <v/>
      </c>
      <c r="K9" s="69" t="str">
        <f t="shared" si="3"/>
        <v/>
      </c>
      <c r="L9" s="70" t="str">
        <f t="shared" si="4"/>
        <v/>
      </c>
      <c r="M9" s="70" t="str">
        <f t="shared" si="5"/>
        <v/>
      </c>
      <c r="N9" s="199" t="str">
        <f t="shared" si="0"/>
        <v/>
      </c>
      <c r="O9" s="199" t="str">
        <f t="shared" si="0"/>
        <v/>
      </c>
      <c r="P9" s="199" t="str">
        <f t="shared" si="0"/>
        <v/>
      </c>
      <c r="Q9" s="199" t="str">
        <f t="shared" si="0"/>
        <v/>
      </c>
      <c r="R9" s="199" t="str">
        <f t="shared" si="0"/>
        <v/>
      </c>
      <c r="S9" s="199" t="str">
        <f t="shared" si="0"/>
        <v/>
      </c>
      <c r="T9" s="199" t="str">
        <f t="shared" si="0"/>
        <v/>
      </c>
      <c r="U9" s="199" t="str">
        <f t="shared" si="0"/>
        <v/>
      </c>
    </row>
    <row r="10" spans="2:21" ht="77.25">
      <c r="B10" s="201" t="s">
        <v>123</v>
      </c>
      <c r="C10" s="67" t="s">
        <v>289</v>
      </c>
      <c r="D10" s="66" t="str">
        <f t="shared" si="1"/>
        <v>ㆲˊ</v>
      </c>
      <c r="E10" s="200" t="str">
        <f xml:space="preserve"> IF($C10="","", _xlfn.CONCAT($F10, $J10, _xlfn.XLOOKUP($G10, 音調表[台羅調號], 音調表[方音符號聲調符號])))</f>
        <v>Øㆲˊ</v>
      </c>
      <c r="F10" s="200" t="str">
        <f xml:space="preserve"> IFERROR( _xlfn.XLOOKUP(RIGHT($C10), 十五音聲母表[十八音],十五音聲母表[方音符號]), "" )</f>
        <v>Ø</v>
      </c>
      <c r="G10" s="200">
        <f xml:space="preserve"> IF($C10="", "", _xlfn.XLOOKUP(MID(C10,2,1), 音調表[八音調號], 音調表[台羅調號]) )</f>
        <v>5</v>
      </c>
      <c r="H10" s="200">
        <f xml:space="preserve"> IF($C10="", "", _xlfn.XLOOKUP(MID($C10,2,1), 音調表[八音調號], 音調表[方音符號聲調按鍵]) )</f>
        <v>6</v>
      </c>
      <c r="I10" s="200" t="str">
        <f t="shared" si="2"/>
        <v>公（舒）</v>
      </c>
      <c r="J10" s="200" t="str">
        <f xml:space="preserve"> IF($C10="", "", _xlfn.XLOOKUP($I10, 十五音韻母表[十五音],十五音韻母表[方音符號]) )</f>
        <v>ㆲ</v>
      </c>
      <c r="K10" s="69" t="str">
        <f t="shared" si="3"/>
        <v>ㆲ6Ø</v>
      </c>
      <c r="L10" s="70">
        <f t="shared" si="4"/>
        <v>3</v>
      </c>
      <c r="M10" s="70">
        <f t="shared" si="5"/>
        <v>2</v>
      </c>
      <c r="N10" s="199" t="str">
        <f t="shared" si="0"/>
        <v>ㆲ</v>
      </c>
      <c r="O10" s="199" t="str">
        <f t="shared" si="0"/>
        <v>6</v>
      </c>
      <c r="P10" s="199" t="str">
        <f t="shared" si="0"/>
        <v>=</v>
      </c>
      <c r="Q10" s="199" t="str">
        <f t="shared" si="0"/>
        <v/>
      </c>
      <c r="R10" s="199" t="str">
        <f t="shared" si="0"/>
        <v/>
      </c>
      <c r="S10" s="199" t="str">
        <f t="shared" si="0"/>
        <v/>
      </c>
      <c r="T10" s="199" t="str">
        <f t="shared" si="0"/>
        <v/>
      </c>
      <c r="U10" s="199" t="str">
        <f t="shared" si="0"/>
        <v/>
      </c>
    </row>
    <row r="11" spans="2:21" ht="77.25">
      <c r="B11" s="201" t="s">
        <v>124</v>
      </c>
      <c r="C11" s="67" t="s">
        <v>290</v>
      </c>
      <c r="D11" s="66" t="str">
        <f t="shared" si="1"/>
        <v>ㄗㄧ一</v>
      </c>
      <c r="E11" s="200" t="str">
        <f xml:space="preserve"> IF($C11="","", _xlfn.CONCAT($F11, $J11, _xlfn.XLOOKUP($G11, 音調表[台羅調號], 音調表[方音符號聲調符號])))</f>
        <v>ㄗㄧ一</v>
      </c>
      <c r="F11" s="200" t="str">
        <f xml:space="preserve"> IFERROR( _xlfn.XLOOKUP(RIGHT($C11), 十五音聲母表[十八音],十五音聲母表[方音符號]), "" )</f>
        <v>ㄗ</v>
      </c>
      <c r="G11" s="200">
        <f xml:space="preserve"> IF($C11="", "", _xlfn.XLOOKUP(MID(C11,2,1), 音調表[八音調號], 音調表[台羅調號]) )</f>
        <v>1</v>
      </c>
      <c r="H11" s="200" t="str">
        <f xml:space="preserve"> IF($C11="", "", _xlfn.XLOOKUP(MID($C11,2,1), 音調表[八音調號], 音調表[方音符號聲調按鍵]) )</f>
        <v>"</v>
      </c>
      <c r="I11" s="200" t="str">
        <f t="shared" si="2"/>
        <v>居（舒）</v>
      </c>
      <c r="J11" s="200" t="str">
        <f xml:space="preserve"> IF($C11="", "", _xlfn.XLOOKUP($I11, 十五音韻母表[十五音],十五音韻母表[方音符號]) )</f>
        <v>ㄧ</v>
      </c>
      <c r="K11" s="69" t="str">
        <f t="shared" si="3"/>
        <v>ㄧ"ㄗ</v>
      </c>
      <c r="L11" s="70">
        <f t="shared" si="4"/>
        <v>3</v>
      </c>
      <c r="M11" s="70">
        <f t="shared" si="5"/>
        <v>2</v>
      </c>
      <c r="N11" s="199" t="str">
        <f t="shared" si="0"/>
        <v>ㄧ</v>
      </c>
      <c r="O11" s="199" t="str">
        <f t="shared" si="0"/>
        <v>"</v>
      </c>
      <c r="P11" s="199" t="str">
        <f t="shared" si="0"/>
        <v>ㄗ</v>
      </c>
      <c r="Q11" s="199" t="str">
        <f t="shared" si="0"/>
        <v/>
      </c>
      <c r="R11" s="199" t="str">
        <f t="shared" si="0"/>
        <v/>
      </c>
      <c r="S11" s="199" t="str">
        <f t="shared" si="0"/>
        <v/>
      </c>
      <c r="T11" s="199" t="str">
        <f t="shared" si="0"/>
        <v/>
      </c>
      <c r="U11" s="199" t="str">
        <f t="shared" si="0"/>
        <v/>
      </c>
    </row>
    <row r="12" spans="2:21" ht="77.25">
      <c r="B12" s="201" t="s">
        <v>125</v>
      </c>
      <c r="C12" s="67" t="s">
        <v>291</v>
      </c>
      <c r="D12" s="66" t="str">
        <f t="shared" si="1"/>
        <v>ㄏㄨㄢ˪</v>
      </c>
      <c r="E12" s="200" t="str">
        <f xml:space="preserve"> IF($C12="","", _xlfn.CONCAT($F12, $J12, _xlfn.XLOOKUP($G12, 音調表[台羅調號], 音調表[方音符號聲調符號])))</f>
        <v>ㄏㄨㄢ˪</v>
      </c>
      <c r="F12" s="200" t="str">
        <f xml:space="preserve"> IFERROR( _xlfn.XLOOKUP(RIGHT($C12), 十五音聲母表[十八音],十五音聲母表[方音符號]), "" )</f>
        <v>ㄏ</v>
      </c>
      <c r="G12" s="200">
        <f xml:space="preserve"> IF($C12="", "", _xlfn.XLOOKUP(MID(C12,2,1), 音調表[八音調號], 音調表[台羅調號]) )</f>
        <v>3</v>
      </c>
      <c r="H12" s="200">
        <f xml:space="preserve"> IF($C12="", "", _xlfn.XLOOKUP(MID($C12,2,1), 音調表[八音調號], 音調表[方音符號聲調按鍵]) )</f>
        <v>3</v>
      </c>
      <c r="I12" s="200" t="str">
        <f t="shared" si="2"/>
        <v>觀（舒）</v>
      </c>
      <c r="J12" s="200" t="str">
        <f xml:space="preserve"> IF($C12="", "", _xlfn.XLOOKUP($I12, 十五音韻母表[十五音],十五音韻母表[方音符號]) )</f>
        <v>ㄨㄢ</v>
      </c>
      <c r="K12" s="69" t="str">
        <f t="shared" si="3"/>
        <v>ㄨㄢ3ㄏ</v>
      </c>
      <c r="L12" s="70">
        <f t="shared" si="4"/>
        <v>4</v>
      </c>
      <c r="M12" s="70">
        <f t="shared" si="5"/>
        <v>3</v>
      </c>
      <c r="N12" s="199" t="str">
        <f t="shared" si="0"/>
        <v>ㄨ</v>
      </c>
      <c r="O12" s="199" t="str">
        <f t="shared" si="0"/>
        <v>ㄢ</v>
      </c>
      <c r="P12" s="199" t="str">
        <f t="shared" si="0"/>
        <v>3</v>
      </c>
      <c r="Q12" s="199" t="str">
        <f t="shared" si="0"/>
        <v>ㄏ</v>
      </c>
      <c r="R12" s="199" t="str">
        <f t="shared" si="0"/>
        <v/>
      </c>
      <c r="S12" s="199" t="str">
        <f t="shared" si="0"/>
        <v/>
      </c>
      <c r="T12" s="199" t="str">
        <f t="shared" si="0"/>
        <v/>
      </c>
      <c r="U12" s="199" t="str">
        <f t="shared" si="0"/>
        <v/>
      </c>
    </row>
    <row r="13" spans="2:21" ht="77.25">
      <c r="B13" s="201"/>
      <c r="C13" s="67"/>
      <c r="D13" s="66" t="str">
        <f t="shared" si="1"/>
        <v/>
      </c>
      <c r="E13" s="200" t="str">
        <f xml:space="preserve"> IF($C13="","", _xlfn.CONCAT($F13, $J13, _xlfn.XLOOKUP($G13, 音調表[台羅調號], 音調表[方音符號聲調符號])))</f>
        <v/>
      </c>
      <c r="F13" s="200" t="str">
        <f xml:space="preserve"> IFERROR( _xlfn.XLOOKUP(RIGHT($C13), 十五音聲母表[十八音],十五音聲母表[方音符號]), "" )</f>
        <v/>
      </c>
      <c r="G13" s="200" t="str">
        <f xml:space="preserve"> IF($C13="", "", _xlfn.XLOOKUP(MID(C13,2,1), 音調表[八音調號], 音調表[台羅調號]) )</f>
        <v/>
      </c>
      <c r="H13" s="200" t="str">
        <f xml:space="preserve"> IF($C13="", "", _xlfn.XLOOKUP(MID($C13,2,1), 音調表[八音調號], 音調表[方音符號聲調按鍵]) )</f>
        <v/>
      </c>
      <c r="I13" s="200" t="str">
        <f t="shared" si="2"/>
        <v/>
      </c>
      <c r="J13" s="200" t="str">
        <f xml:space="preserve"> IF($C13="", "", _xlfn.XLOOKUP($I13, 十五音韻母表[十五音],十五音韻母表[方音符號]) )</f>
        <v/>
      </c>
      <c r="K13" s="69" t="str">
        <f t="shared" si="3"/>
        <v/>
      </c>
      <c r="L13" s="70" t="str">
        <f t="shared" si="4"/>
        <v/>
      </c>
      <c r="M13" s="70" t="str">
        <f t="shared" si="5"/>
        <v/>
      </c>
      <c r="N13" s="199" t="str">
        <f t="shared" si="0"/>
        <v/>
      </c>
      <c r="O13" s="199" t="str">
        <f t="shared" si="0"/>
        <v/>
      </c>
      <c r="P13" s="199" t="str">
        <f t="shared" si="0"/>
        <v/>
      </c>
      <c r="Q13" s="199" t="str">
        <f t="shared" si="0"/>
        <v/>
      </c>
      <c r="R13" s="199" t="str">
        <f t="shared" si="0"/>
        <v/>
      </c>
      <c r="S13" s="199" t="str">
        <f t="shared" si="0"/>
        <v/>
      </c>
      <c r="T13" s="199" t="str">
        <f t="shared" si="0"/>
        <v/>
      </c>
      <c r="U13" s="199" t="str">
        <f t="shared" si="0"/>
        <v/>
      </c>
    </row>
    <row r="14" spans="2:21" ht="77.25">
      <c r="B14" s="201" t="s">
        <v>132</v>
      </c>
      <c r="C14" s="67" t="s">
        <v>292</v>
      </c>
      <c r="D14" s="66" t="str">
        <f t="shared" si="1"/>
        <v>ㄏㆲˊ</v>
      </c>
      <c r="E14" s="200" t="str">
        <f xml:space="preserve"> IF($C14="","", _xlfn.CONCAT($F14, $J14, _xlfn.XLOOKUP($G14, 音調表[台羅調號], 音調表[方音符號聲調符號])))</f>
        <v>ㄏㆲˊ</v>
      </c>
      <c r="F14" s="200" t="str">
        <f xml:space="preserve"> IFERROR( _xlfn.XLOOKUP(RIGHT($C14), 十五音聲母表[十八音],十五音聲母表[方音符號]), "" )</f>
        <v>ㄏ</v>
      </c>
      <c r="G14" s="200">
        <f xml:space="preserve"> IF($C14="", "", _xlfn.XLOOKUP(MID(C14,2,1), 音調表[八音調號], 音調表[台羅調號]) )</f>
        <v>5</v>
      </c>
      <c r="H14" s="200">
        <f xml:space="preserve"> IF($C14="", "", _xlfn.XLOOKUP(MID($C14,2,1), 音調表[八音調號], 音調表[方音符號聲調按鍵]) )</f>
        <v>6</v>
      </c>
      <c r="I14" s="200" t="str">
        <f t="shared" si="2"/>
        <v>公（舒）</v>
      </c>
      <c r="J14" s="200" t="str">
        <f xml:space="preserve"> IF($C14="", "", _xlfn.XLOOKUP($I14, 十五音韻母表[十五音],十五音韻母表[方音符號]) )</f>
        <v>ㆲ</v>
      </c>
      <c r="K14" s="69" t="str">
        <f t="shared" si="3"/>
        <v>ㆲ6ㄏ</v>
      </c>
      <c r="L14" s="70">
        <f t="shared" si="4"/>
        <v>3</v>
      </c>
      <c r="M14" s="70">
        <f t="shared" si="5"/>
        <v>2</v>
      </c>
      <c r="N14" s="199" t="str">
        <f t="shared" si="0"/>
        <v>ㆲ</v>
      </c>
      <c r="O14" s="199" t="str">
        <f t="shared" si="0"/>
        <v>6</v>
      </c>
      <c r="P14" s="199" t="str">
        <f t="shared" si="0"/>
        <v>ㄏ</v>
      </c>
      <c r="Q14" s="199" t="str">
        <f t="shared" si="0"/>
        <v/>
      </c>
      <c r="R14" s="199" t="str">
        <f t="shared" si="0"/>
        <v/>
      </c>
      <c r="S14" s="199" t="str">
        <f t="shared" si="0"/>
        <v/>
      </c>
      <c r="T14" s="199" t="str">
        <f t="shared" si="0"/>
        <v/>
      </c>
      <c r="U14" s="199" t="str">
        <f t="shared" si="0"/>
        <v/>
      </c>
    </row>
    <row r="15" spans="2:21" ht="77.25">
      <c r="B15" s="201" t="s">
        <v>133</v>
      </c>
      <c r="C15" s="67" t="s">
        <v>293</v>
      </c>
      <c r="D15" s="66" t="str">
        <f t="shared" si="1"/>
        <v>ㄏㄜˊ</v>
      </c>
      <c r="E15" s="200" t="str">
        <f xml:space="preserve"> IF($C15="","", _xlfn.CONCAT($F15, $J15, _xlfn.XLOOKUP($G15, 音調表[台羅調號], 音調表[方音符號聲調符號])))</f>
        <v>ㄏㄜˊ</v>
      </c>
      <c r="F15" s="200" t="str">
        <f xml:space="preserve"> IFERROR( _xlfn.XLOOKUP(RIGHT($C15), 十五音聲母表[十八音],十五音聲母表[方音符號]), "" )</f>
        <v>ㄏ</v>
      </c>
      <c r="G15" s="200">
        <f xml:space="preserve"> IF($C15="", "", _xlfn.XLOOKUP(MID(C15,2,1), 音調表[八音調號], 音調表[台羅調號]) )</f>
        <v>5</v>
      </c>
      <c r="H15" s="200">
        <f xml:space="preserve"> IF($C15="", "", _xlfn.XLOOKUP(MID($C15,2,1), 音調表[八音調號], 音調表[方音符號聲調按鍵]) )</f>
        <v>6</v>
      </c>
      <c r="I15" s="200" t="str">
        <f t="shared" si="2"/>
        <v>高（舒）</v>
      </c>
      <c r="J15" s="200" t="str">
        <f xml:space="preserve"> IF($C15="", "", _xlfn.XLOOKUP($I15, 十五音韻母表[十五音],十五音韻母表[方音符號]) )</f>
        <v>ㄜ</v>
      </c>
      <c r="K15" s="69" t="str">
        <f t="shared" si="3"/>
        <v>ㄜ6ㄏ</v>
      </c>
      <c r="L15" s="70">
        <f t="shared" si="4"/>
        <v>3</v>
      </c>
      <c r="M15" s="70">
        <f t="shared" si="5"/>
        <v>2</v>
      </c>
      <c r="N15" s="199" t="str">
        <f t="shared" ref="N15:U24" si="6" xml:space="preserve"> IF($M15="","", IF(MID($K15,N$4,1)="Ø", 零聲母, MID($K15,N$4,1)))</f>
        <v>ㄜ</v>
      </c>
      <c r="O15" s="199" t="str">
        <f t="shared" si="6"/>
        <v>6</v>
      </c>
      <c r="P15" s="199" t="str">
        <f t="shared" si="6"/>
        <v>ㄏ</v>
      </c>
      <c r="Q15" s="199" t="str">
        <f t="shared" si="6"/>
        <v/>
      </c>
      <c r="R15" s="199" t="str">
        <f t="shared" si="6"/>
        <v/>
      </c>
      <c r="S15" s="199" t="str">
        <f t="shared" si="6"/>
        <v/>
      </c>
      <c r="T15" s="199" t="str">
        <f t="shared" si="6"/>
        <v/>
      </c>
      <c r="U15" s="199" t="str">
        <f t="shared" si="6"/>
        <v/>
      </c>
    </row>
    <row r="16" spans="2:21" ht="77.25">
      <c r="B16" s="201" t="s">
        <v>134</v>
      </c>
      <c r="C16" s="67" t="s">
        <v>294</v>
      </c>
      <c r="D16" s="66" t="str">
        <f t="shared" si="1"/>
        <v>ㄨㄢˋ</v>
      </c>
      <c r="E16" s="200" t="str">
        <f xml:space="preserve"> IF($C16="","", _xlfn.CONCAT($F16, $J16, _xlfn.XLOOKUP($G16, 音調表[台羅調號], 音調表[方音符號聲調符號])))</f>
        <v>Øㄨㄢˋ</v>
      </c>
      <c r="F16" s="200" t="str">
        <f xml:space="preserve"> IFERROR( _xlfn.XLOOKUP(RIGHT($C16), 十五音聲母表[十八音],十五音聲母表[方音符號]), "" )</f>
        <v>Ø</v>
      </c>
      <c r="G16" s="200">
        <f xml:space="preserve"> IF($C16="", "", _xlfn.XLOOKUP(MID(C16,2,1), 音調表[八音調號], 音調表[台羅調號]) )</f>
        <v>2</v>
      </c>
      <c r="H16" s="200">
        <f xml:space="preserve"> IF($C16="", "", _xlfn.XLOOKUP(MID($C16,2,1), 音調表[八音調號], 音調表[方音符號聲調按鍵]) )</f>
        <v>4</v>
      </c>
      <c r="I16" s="200" t="str">
        <f t="shared" si="2"/>
        <v>觀（舒）</v>
      </c>
      <c r="J16" s="200" t="str">
        <f xml:space="preserve"> IF($C16="", "", _xlfn.XLOOKUP($I16, 十五音韻母表[十五音],十五音韻母表[方音符號]) )</f>
        <v>ㄨㄢ</v>
      </c>
      <c r="K16" s="69" t="str">
        <f t="shared" si="3"/>
        <v>ㄨㄢ4Ø</v>
      </c>
      <c r="L16" s="70">
        <f t="shared" si="4"/>
        <v>4</v>
      </c>
      <c r="M16" s="70">
        <f t="shared" si="5"/>
        <v>3</v>
      </c>
      <c r="N16" s="199" t="str">
        <f t="shared" si="6"/>
        <v>ㄨ</v>
      </c>
      <c r="O16" s="199" t="str">
        <f t="shared" si="6"/>
        <v>ㄢ</v>
      </c>
      <c r="P16" s="199" t="str">
        <f t="shared" si="6"/>
        <v>4</v>
      </c>
      <c r="Q16" s="199" t="str">
        <f t="shared" si="6"/>
        <v>=</v>
      </c>
      <c r="R16" s="199" t="str">
        <f t="shared" si="6"/>
        <v/>
      </c>
      <c r="S16" s="199" t="str">
        <f t="shared" si="6"/>
        <v/>
      </c>
      <c r="T16" s="199" t="str">
        <f t="shared" si="6"/>
        <v/>
      </c>
      <c r="U16" s="199" t="str">
        <f t="shared" si="6"/>
        <v/>
      </c>
    </row>
    <row r="17" spans="2:21" ht="77.25">
      <c r="B17" s="201" t="s">
        <v>135</v>
      </c>
      <c r="C17" s="67" t="s">
        <v>295</v>
      </c>
      <c r="D17" s="66" t="str">
        <f t="shared" si="1"/>
        <v>ㄙㄧㆲˋ</v>
      </c>
      <c r="E17" s="200" t="str">
        <f xml:space="preserve"> IF($C17="","", _xlfn.CONCAT($F17, $J17, _xlfn.XLOOKUP($G17, 音調表[台羅調號], 音調表[方音符號聲調符號])))</f>
        <v>ㄙㄧㆲˋ</v>
      </c>
      <c r="F17" s="200" t="str">
        <f xml:space="preserve"> IFERROR( _xlfn.XLOOKUP(RIGHT($C17), 十五音聲母表[十八音],十五音聲母表[方音符號]), "" )</f>
        <v>ㄙ</v>
      </c>
      <c r="G17" s="200">
        <f xml:space="preserve"> IF($C17="", "", _xlfn.XLOOKUP(MID(C17,2,1), 音調表[八音調號], 音調表[台羅調號]) )</f>
        <v>2</v>
      </c>
      <c r="H17" s="200">
        <f xml:space="preserve"> IF($C17="", "", _xlfn.XLOOKUP(MID($C17,2,1), 音調表[八音調號], 音調表[方音符號聲調按鍵]) )</f>
        <v>4</v>
      </c>
      <c r="I17" s="200" t="str">
        <f t="shared" si="2"/>
        <v>恭（舒）</v>
      </c>
      <c r="J17" s="200" t="str">
        <f xml:space="preserve"> IF($C17="", "", _xlfn.XLOOKUP($I17, 十五音韻母表[十五音],十五音韻母表[方音符號]) )</f>
        <v>ㄧㆲ</v>
      </c>
      <c r="K17" s="69" t="str">
        <f t="shared" si="3"/>
        <v>ㄧㆲ4ㄙ</v>
      </c>
      <c r="L17" s="70">
        <f t="shared" si="4"/>
        <v>4</v>
      </c>
      <c r="M17" s="70">
        <f t="shared" si="5"/>
        <v>3</v>
      </c>
      <c r="N17" s="199" t="str">
        <f t="shared" si="6"/>
        <v>ㄧ</v>
      </c>
      <c r="O17" s="199" t="str">
        <f t="shared" si="6"/>
        <v>ㆲ</v>
      </c>
      <c r="P17" s="199" t="str">
        <f t="shared" si="6"/>
        <v>4</v>
      </c>
      <c r="Q17" s="199" t="str">
        <f t="shared" si="6"/>
        <v>ㄙ</v>
      </c>
      <c r="R17" s="199" t="str">
        <f t="shared" si="6"/>
        <v/>
      </c>
      <c r="S17" s="199" t="str">
        <f t="shared" si="6"/>
        <v/>
      </c>
      <c r="T17" s="199" t="str">
        <f t="shared" si="6"/>
        <v/>
      </c>
      <c r="U17" s="199" t="str">
        <f t="shared" si="6"/>
        <v/>
      </c>
    </row>
    <row r="18" spans="2:21" ht="77.25">
      <c r="B18" s="201" t="s">
        <v>136</v>
      </c>
      <c r="C18" s="67" t="s">
        <v>296</v>
      </c>
      <c r="D18" s="66" t="str">
        <f t="shared" si="1"/>
        <v>ㄅㄧㆻ˙</v>
      </c>
      <c r="E18" s="200" t="str">
        <f xml:space="preserve"> IF($C18="","", _xlfn.CONCAT($F18, $J18, _xlfn.XLOOKUP($G18, 音調表[台羅調號], 音調表[方音符號聲調符號])))</f>
        <v>ㄅㄧㆻ˙</v>
      </c>
      <c r="F18" s="200" t="str">
        <f xml:space="preserve"> IFERROR( _xlfn.XLOOKUP(RIGHT($C18), 十五音聲母表[十八音],十五音聲母表[方音符號]), "" )</f>
        <v>ㄅ</v>
      </c>
      <c r="G18" s="200">
        <f xml:space="preserve"> IF($C18="", "", _xlfn.XLOOKUP(MID(C18,2,1), 音調表[八音調號], 音調表[台羅調號]) )</f>
        <v>8</v>
      </c>
      <c r="H18" s="200" t="str">
        <f xml:space="preserve"> IF($C18="", "", _xlfn.XLOOKUP(MID($C18,2,1), 音調表[八音調號], 音調表[方音符號聲調按鍵]) )</f>
        <v>]</v>
      </c>
      <c r="I18" s="200" t="str">
        <f t="shared" si="2"/>
        <v>經（促）</v>
      </c>
      <c r="J18" s="200" t="str">
        <f xml:space="preserve"> IF($C18="", "", _xlfn.XLOOKUP($I18, 十五音韻母表[十五音],十五音韻母表[方音符號]) )</f>
        <v>ㄧㆻ</v>
      </c>
      <c r="K18" s="69" t="str">
        <f t="shared" si="3"/>
        <v>ㄧㆻ]ㄅ</v>
      </c>
      <c r="L18" s="70">
        <f t="shared" si="4"/>
        <v>4</v>
      </c>
      <c r="M18" s="70">
        <f t="shared" si="5"/>
        <v>3</v>
      </c>
      <c r="N18" s="199" t="str">
        <f t="shared" si="6"/>
        <v>ㄧ</v>
      </c>
      <c r="O18" s="199" t="str">
        <f t="shared" si="6"/>
        <v>ㆻ</v>
      </c>
      <c r="P18" s="199" t="str">
        <f t="shared" si="6"/>
        <v>]</v>
      </c>
      <c r="Q18" s="199" t="str">
        <f t="shared" si="6"/>
        <v>ㄅ</v>
      </c>
      <c r="R18" s="199" t="str">
        <f t="shared" si="6"/>
        <v/>
      </c>
      <c r="S18" s="199" t="str">
        <f t="shared" si="6"/>
        <v/>
      </c>
      <c r="T18" s="199" t="str">
        <f t="shared" si="6"/>
        <v/>
      </c>
      <c r="U18" s="199" t="str">
        <f t="shared" si="6"/>
        <v/>
      </c>
    </row>
    <row r="19" spans="2:21" ht="77.25">
      <c r="B19" s="201" t="s">
        <v>137</v>
      </c>
      <c r="C19" s="67" t="s">
        <v>297</v>
      </c>
      <c r="D19" s="66" t="str">
        <f t="shared" si="1"/>
        <v>ㄏㄨㄣˊ</v>
      </c>
      <c r="E19" s="200" t="str">
        <f xml:space="preserve"> IF($C19="","", _xlfn.CONCAT($F19, $J19, _xlfn.XLOOKUP($G19, 音調表[台羅調號], 音調表[方音符號聲調符號])))</f>
        <v>ㄏㄨㄣˊ</v>
      </c>
      <c r="F19" s="200" t="str">
        <f xml:space="preserve"> IFERROR( _xlfn.XLOOKUP(RIGHT($C19), 十五音聲母表[十八音],十五音聲母表[方音符號]), "" )</f>
        <v>ㄏ</v>
      </c>
      <c r="G19" s="200">
        <f xml:space="preserve"> IF($C19="", "", _xlfn.XLOOKUP(MID(C19,2,1), 音調表[八音調號], 音調表[台羅調號]) )</f>
        <v>5</v>
      </c>
      <c r="H19" s="200">
        <f xml:space="preserve"> IF($C19="", "", _xlfn.XLOOKUP(MID($C19,2,1), 音調表[八音調號], 音調表[方音符號聲調按鍵]) )</f>
        <v>6</v>
      </c>
      <c r="I19" s="200" t="str">
        <f t="shared" si="2"/>
        <v>君（舒）</v>
      </c>
      <c r="J19" s="200" t="str">
        <f xml:space="preserve"> IF($C19="", "", _xlfn.XLOOKUP($I19, 十五音韻母表[十五音],十五音韻母表[方音符號]) )</f>
        <v>ㄨㄣ</v>
      </c>
      <c r="K19" s="69" t="str">
        <f t="shared" si="3"/>
        <v>ㄨㄣ6ㄏ</v>
      </c>
      <c r="L19" s="70">
        <f t="shared" si="4"/>
        <v>4</v>
      </c>
      <c r="M19" s="70">
        <f t="shared" si="5"/>
        <v>3</v>
      </c>
      <c r="N19" s="199" t="str">
        <f t="shared" si="6"/>
        <v>ㄨ</v>
      </c>
      <c r="O19" s="199" t="str">
        <f t="shared" si="6"/>
        <v>ㄣ</v>
      </c>
      <c r="P19" s="199" t="str">
        <f t="shared" si="6"/>
        <v>6</v>
      </c>
      <c r="Q19" s="199" t="str">
        <f t="shared" si="6"/>
        <v>ㄏ</v>
      </c>
      <c r="R19" s="199" t="str">
        <f t="shared" si="6"/>
        <v/>
      </c>
      <c r="S19" s="199" t="str">
        <f t="shared" si="6"/>
        <v/>
      </c>
      <c r="T19" s="199" t="str">
        <f t="shared" si="6"/>
        <v/>
      </c>
      <c r="U19" s="199" t="str">
        <f t="shared" si="6"/>
        <v/>
      </c>
    </row>
    <row r="20" spans="2:21" ht="77.25">
      <c r="B20" s="201" t="s">
        <v>138</v>
      </c>
      <c r="C20" s="67" t="s">
        <v>298</v>
      </c>
      <c r="D20" s="66" t="str">
        <f t="shared" si="1"/>
        <v>ㄍㄢ一</v>
      </c>
      <c r="E20" s="200" t="str">
        <f xml:space="preserve"> IF($C20="","", _xlfn.CONCAT($F20, $J20, _xlfn.XLOOKUP($G20, 音調表[台羅調號], 音調表[方音符號聲調符號])))</f>
        <v>ㄍㄢ一</v>
      </c>
      <c r="F20" s="200" t="str">
        <f xml:space="preserve"> IFERROR( _xlfn.XLOOKUP(RIGHT($C20), 十五音聲母表[十八音],十五音聲母表[方音符號]), "" )</f>
        <v>ㄍ</v>
      </c>
      <c r="G20" s="200">
        <f xml:space="preserve"> IF($C20="", "", _xlfn.XLOOKUP(MID(C20,2,1), 音調表[八音調號], 音調表[台羅調號]) )</f>
        <v>1</v>
      </c>
      <c r="H20" s="200" t="str">
        <f xml:space="preserve"> IF($C20="", "", _xlfn.XLOOKUP(MID($C20,2,1), 音調表[八音調號], 音調表[方音符號聲調按鍵]) )</f>
        <v>"</v>
      </c>
      <c r="I20" s="200" t="str">
        <f t="shared" si="2"/>
        <v>干（舒）</v>
      </c>
      <c r="J20" s="200" t="str">
        <f xml:space="preserve"> IF($C20="", "", _xlfn.XLOOKUP($I20, 十五音韻母表[十五音],十五音韻母表[方音符號]) )</f>
        <v>ㄢ</v>
      </c>
      <c r="K20" s="69" t="str">
        <f t="shared" si="3"/>
        <v>ㄢ"ㄍ</v>
      </c>
      <c r="L20" s="70">
        <f t="shared" si="4"/>
        <v>3</v>
      </c>
      <c r="M20" s="70">
        <f t="shared" si="5"/>
        <v>2</v>
      </c>
      <c r="N20" s="199" t="str">
        <f t="shared" si="6"/>
        <v>ㄢ</v>
      </c>
      <c r="O20" s="199" t="str">
        <f t="shared" si="6"/>
        <v>"</v>
      </c>
      <c r="P20" s="199" t="str">
        <f t="shared" si="6"/>
        <v>ㄍ</v>
      </c>
      <c r="Q20" s="199" t="str">
        <f t="shared" si="6"/>
        <v/>
      </c>
      <c r="R20" s="199" t="str">
        <f t="shared" si="6"/>
        <v/>
      </c>
      <c r="S20" s="199" t="str">
        <f t="shared" si="6"/>
        <v/>
      </c>
      <c r="T20" s="199" t="str">
        <f t="shared" si="6"/>
        <v/>
      </c>
      <c r="U20" s="199" t="str">
        <f t="shared" si="6"/>
        <v/>
      </c>
    </row>
    <row r="21" spans="2:21" ht="77.25">
      <c r="B21" s="201" t="s">
        <v>139</v>
      </c>
      <c r="C21" s="67"/>
      <c r="D21" s="66" t="str">
        <f t="shared" si="1"/>
        <v/>
      </c>
      <c r="E21" s="200" t="str">
        <f xml:space="preserve"> IF($C21="","", _xlfn.CONCAT($F21, $J21, _xlfn.XLOOKUP($G21, 音調表[台羅調號], 音調表[方音符號聲調符號])))</f>
        <v/>
      </c>
      <c r="F21" s="200" t="str">
        <f xml:space="preserve"> IFERROR( _xlfn.XLOOKUP(RIGHT($C21), 十五音聲母表[十八音],十五音聲母表[方音符號]), "" )</f>
        <v/>
      </c>
      <c r="G21" s="200" t="str">
        <f xml:space="preserve"> IF($C21="", "", _xlfn.XLOOKUP(MID(C21,2,1), 音調表[八音調號], 音調表[台羅調號]) )</f>
        <v/>
      </c>
      <c r="H21" s="200" t="str">
        <f xml:space="preserve"> IF($C21="", "", _xlfn.XLOOKUP(MID($C21,2,1), 音調表[八音調號], 音調表[方音符號聲調按鍵]) )</f>
        <v/>
      </c>
      <c r="I21" s="200" t="str">
        <f t="shared" si="2"/>
        <v/>
      </c>
      <c r="J21" s="200" t="str">
        <f xml:space="preserve"> IF($C21="", "", _xlfn.XLOOKUP($I21, 十五音韻母表[十五音],十五音韻母表[方音符號]) )</f>
        <v/>
      </c>
      <c r="K21" s="69" t="str">
        <f t="shared" si="3"/>
        <v/>
      </c>
      <c r="L21" s="70" t="str">
        <f t="shared" si="4"/>
        <v/>
      </c>
      <c r="M21" s="70" t="str">
        <f t="shared" si="5"/>
        <v/>
      </c>
      <c r="N21" s="199" t="str">
        <f t="shared" si="6"/>
        <v/>
      </c>
      <c r="O21" s="199" t="str">
        <f t="shared" si="6"/>
        <v/>
      </c>
      <c r="P21" s="199" t="str">
        <f t="shared" si="6"/>
        <v/>
      </c>
      <c r="Q21" s="199" t="str">
        <f t="shared" si="6"/>
        <v/>
      </c>
      <c r="R21" s="199" t="str">
        <f t="shared" si="6"/>
        <v/>
      </c>
      <c r="S21" s="199" t="str">
        <f t="shared" si="6"/>
        <v/>
      </c>
      <c r="T21" s="199" t="str">
        <f t="shared" si="6"/>
        <v/>
      </c>
      <c r="U21" s="199" t="str">
        <f t="shared" si="6"/>
        <v/>
      </c>
    </row>
    <row r="22" spans="2:21" ht="77.25">
      <c r="B22" s="201" t="s">
        <v>147</v>
      </c>
      <c r="C22" s="67" t="s">
        <v>299</v>
      </c>
      <c r="D22" s="66" t="str">
        <f t="shared" si="1"/>
        <v>ㄧㆵ四</v>
      </c>
      <c r="E22" s="200" t="str">
        <f xml:space="preserve"> IF($C22="","", _xlfn.CONCAT($F22, $J22, _xlfn.XLOOKUP($G22, 音調表[台羅調號], 音調表[方音符號聲調符號])))</f>
        <v>Øㄧㆵ四</v>
      </c>
      <c r="F22" s="200" t="str">
        <f xml:space="preserve"> IFERROR( _xlfn.XLOOKUP(RIGHT($C22), 十五音聲母表[十八音],十五音聲母表[方音符號]), "" )</f>
        <v>Ø</v>
      </c>
      <c r="G22" s="200">
        <f xml:space="preserve"> IF($C22="", "", _xlfn.XLOOKUP(MID(C22,2,1), 音調表[八音調號], 音調表[台羅調號]) )</f>
        <v>4</v>
      </c>
      <c r="H22" s="200" t="str">
        <f xml:space="preserve"> IF($C22="", "", _xlfn.XLOOKUP(MID($C22,2,1), 音調表[八音調號], 音調表[方音符號聲調按鍵]) )</f>
        <v>[</v>
      </c>
      <c r="I22" s="200" t="str">
        <f t="shared" si="2"/>
        <v>巾（促）</v>
      </c>
      <c r="J22" s="200" t="str">
        <f xml:space="preserve"> IF($C22="", "", _xlfn.XLOOKUP($I22, 十五音韻母表[十五音],十五音韻母表[方音符號]) )</f>
        <v>ㄧㆵ</v>
      </c>
      <c r="K22" s="69" t="str">
        <f t="shared" si="3"/>
        <v>ㄧㆵ[Ø</v>
      </c>
      <c r="L22" s="70">
        <f t="shared" si="4"/>
        <v>4</v>
      </c>
      <c r="M22" s="70">
        <f t="shared" si="5"/>
        <v>3</v>
      </c>
      <c r="N22" s="199" t="str">
        <f t="shared" si="6"/>
        <v>ㄧ</v>
      </c>
      <c r="O22" s="199" t="str">
        <f t="shared" si="6"/>
        <v>ㆵ</v>
      </c>
      <c r="P22" s="199" t="str">
        <f t="shared" si="6"/>
        <v>[</v>
      </c>
      <c r="Q22" s="199" t="str">
        <f t="shared" si="6"/>
        <v>=</v>
      </c>
      <c r="R22" s="199" t="str">
        <f t="shared" si="6"/>
        <v/>
      </c>
      <c r="S22" s="199" t="str">
        <f t="shared" si="6"/>
        <v/>
      </c>
      <c r="T22" s="199" t="str">
        <f t="shared" si="6"/>
        <v/>
      </c>
      <c r="U22" s="199" t="str">
        <f t="shared" si="6"/>
        <v/>
      </c>
    </row>
    <row r="23" spans="2:21" ht="77.25">
      <c r="B23" s="201" t="s">
        <v>148</v>
      </c>
      <c r="C23" s="67" t="s">
        <v>300</v>
      </c>
      <c r="D23" s="66" t="str">
        <f t="shared" si="1"/>
        <v>ㄆㄧㄢ˪</v>
      </c>
      <c r="E23" s="200" t="str">
        <f xml:space="preserve"> IF($C23="","", _xlfn.CONCAT($F23, $J23, _xlfn.XLOOKUP($G23, 音調表[台羅調號], 音調表[方音符號聲調符號])))</f>
        <v>ㄆㄧㄢ˪</v>
      </c>
      <c r="F23" s="200" t="str">
        <f xml:space="preserve"> IFERROR( _xlfn.XLOOKUP(RIGHT($C23), 十五音聲母表[十八音],十五音聲母表[方音符號]), "" )</f>
        <v>ㄆ</v>
      </c>
      <c r="G23" s="200">
        <f xml:space="preserve"> IF($C23="", "", _xlfn.XLOOKUP(MID(C23,2,1), 音調表[八音調號], 音調表[台羅調號]) )</f>
        <v>3</v>
      </c>
      <c r="H23" s="200">
        <f xml:space="preserve"> IF($C23="", "", _xlfn.XLOOKUP(MID($C23,2,1), 音調表[八音調號], 音調表[方音符號聲調按鍵]) )</f>
        <v>3</v>
      </c>
      <c r="I23" s="200" t="str">
        <f t="shared" si="2"/>
        <v>堅（舒）</v>
      </c>
      <c r="J23" s="200" t="str">
        <f xml:space="preserve"> IF($C23="", "", _xlfn.XLOOKUP($I23, 十五音韻母表[十五音],十五音韻母表[方音符號]) )</f>
        <v>ㄧㄢ</v>
      </c>
      <c r="K23" s="69" t="str">
        <f t="shared" si="3"/>
        <v>ㄧㄢ3ㄆ</v>
      </c>
      <c r="L23" s="70">
        <f t="shared" si="4"/>
        <v>4</v>
      </c>
      <c r="M23" s="70">
        <f t="shared" si="5"/>
        <v>3</v>
      </c>
      <c r="N23" s="199" t="str">
        <f t="shared" si="6"/>
        <v>ㄧ</v>
      </c>
      <c r="O23" s="199" t="str">
        <f t="shared" si="6"/>
        <v>ㄢ</v>
      </c>
      <c r="P23" s="199" t="str">
        <f t="shared" si="6"/>
        <v>3</v>
      </c>
      <c r="Q23" s="199" t="str">
        <f t="shared" si="6"/>
        <v>ㄆ</v>
      </c>
      <c r="R23" s="199" t="str">
        <f t="shared" si="6"/>
        <v/>
      </c>
      <c r="S23" s="199" t="str">
        <f t="shared" si="6"/>
        <v/>
      </c>
      <c r="T23" s="199" t="str">
        <f t="shared" si="6"/>
        <v/>
      </c>
      <c r="U23" s="199" t="str">
        <f t="shared" si="6"/>
        <v/>
      </c>
    </row>
    <row r="24" spans="2:21" ht="77.25">
      <c r="B24" s="201" t="s">
        <v>149</v>
      </c>
      <c r="C24" s="67" t="s">
        <v>301</v>
      </c>
      <c r="D24" s="66" t="str">
        <f t="shared" si="1"/>
        <v>ㄍㆦ一</v>
      </c>
      <c r="E24" s="200" t="str">
        <f xml:space="preserve"> IF($C24="","", _xlfn.CONCAT($F24, $J24, _xlfn.XLOOKUP($G24, 音調表[台羅調號], 音調表[方音符號聲調符號])))</f>
        <v>ㄍㆦ一</v>
      </c>
      <c r="F24" s="200" t="str">
        <f xml:space="preserve"> IFERROR( _xlfn.XLOOKUP(RIGHT($C24), 十五音聲母表[十八音],十五音聲母表[方音符號]), "" )</f>
        <v>ㄍ</v>
      </c>
      <c r="G24" s="200">
        <f xml:space="preserve"> IF($C24="", "", _xlfn.XLOOKUP(MID(C24,2,1), 音調表[八音調號], 音調表[台羅調號]) )</f>
        <v>1</v>
      </c>
      <c r="H24" s="200" t="str">
        <f xml:space="preserve"> IF($C24="", "", _xlfn.XLOOKUP(MID($C24,2,1), 音調表[八音調號], 音調表[方音符號聲調按鍵]) )</f>
        <v>"</v>
      </c>
      <c r="I24" s="200" t="str">
        <f t="shared" si="2"/>
        <v>沽（舒）</v>
      </c>
      <c r="J24" s="200" t="str">
        <f xml:space="preserve"> IF($C24="", "", _xlfn.XLOOKUP($I24, 十五音韻母表[十五音],十五音韻母表[方音符號]) )</f>
        <v>ㆦ</v>
      </c>
      <c r="K24" s="69" t="str">
        <f t="shared" si="3"/>
        <v>ㆦ"ㄍ</v>
      </c>
      <c r="L24" s="70">
        <f t="shared" si="4"/>
        <v>3</v>
      </c>
      <c r="M24" s="70">
        <f t="shared" si="5"/>
        <v>2</v>
      </c>
      <c r="N24" s="199" t="str">
        <f t="shared" si="6"/>
        <v>ㆦ</v>
      </c>
      <c r="O24" s="199" t="str">
        <f t="shared" si="6"/>
        <v>"</v>
      </c>
      <c r="P24" s="199" t="str">
        <f t="shared" si="6"/>
        <v>ㄍ</v>
      </c>
      <c r="Q24" s="199" t="str">
        <f t="shared" si="6"/>
        <v/>
      </c>
      <c r="R24" s="199" t="str">
        <f t="shared" si="6"/>
        <v/>
      </c>
      <c r="S24" s="199" t="str">
        <f t="shared" si="6"/>
        <v/>
      </c>
      <c r="T24" s="199" t="str">
        <f t="shared" si="6"/>
        <v/>
      </c>
      <c r="U24" s="199" t="str">
        <f t="shared" si="6"/>
        <v/>
      </c>
    </row>
    <row r="25" spans="2:21" ht="77.25">
      <c r="B25" s="201" t="s">
        <v>150</v>
      </c>
      <c r="C25" s="67" t="s">
        <v>302</v>
      </c>
      <c r="D25" s="66" t="str">
        <f t="shared" si="1"/>
        <v>ㄙㄧㄥˊ</v>
      </c>
      <c r="E25" s="200" t="str">
        <f xml:space="preserve"> IF($C25="","", _xlfn.CONCAT($F25, $J25, _xlfn.XLOOKUP($G25, 音調表[台羅調號], 音調表[方音符號聲調符號])))</f>
        <v>ㄙㄧㄥˊ</v>
      </c>
      <c r="F25" s="200" t="str">
        <f xml:space="preserve"> IFERROR( _xlfn.XLOOKUP(RIGHT($C25), 十五音聲母表[十八音],十五音聲母表[方音符號]), "" )</f>
        <v>ㄙ</v>
      </c>
      <c r="G25" s="200">
        <f xml:space="preserve"> IF($C25="", "", _xlfn.XLOOKUP(MID(C25,2,1), 音調表[八音調號], 音調表[台羅調號]) )</f>
        <v>5</v>
      </c>
      <c r="H25" s="200">
        <f xml:space="preserve"> IF($C25="", "", _xlfn.XLOOKUP(MID($C25,2,1), 音調表[八音調號], 音調表[方音符號聲調按鍵]) )</f>
        <v>6</v>
      </c>
      <c r="I25" s="200" t="str">
        <f t="shared" si="2"/>
        <v>經（舒）</v>
      </c>
      <c r="J25" s="200" t="str">
        <f xml:space="preserve"> IF($C25="", "", _xlfn.XLOOKUP($I25, 十五音韻母表[十五音],十五音韻母表[方音符號]) )</f>
        <v>ㄧㄥ</v>
      </c>
      <c r="K25" s="69" t="str">
        <f t="shared" si="3"/>
        <v>ㄧㄥ6ㄙ</v>
      </c>
      <c r="L25" s="70">
        <f t="shared" si="4"/>
        <v>4</v>
      </c>
      <c r="M25" s="70">
        <f t="shared" si="5"/>
        <v>3</v>
      </c>
      <c r="N25" s="199" t="str">
        <f t="shared" ref="N25:U34" si="7" xml:space="preserve"> IF($M25="","", IF(MID($K25,N$4,1)="Ø", 零聲母, MID($K25,N$4,1)))</f>
        <v>ㄧ</v>
      </c>
      <c r="O25" s="199" t="str">
        <f t="shared" si="7"/>
        <v>ㄥ</v>
      </c>
      <c r="P25" s="199" t="str">
        <f t="shared" si="7"/>
        <v>6</v>
      </c>
      <c r="Q25" s="199" t="str">
        <f t="shared" si="7"/>
        <v>ㄙ</v>
      </c>
      <c r="R25" s="199" t="str">
        <f t="shared" si="7"/>
        <v/>
      </c>
      <c r="S25" s="199" t="str">
        <f t="shared" si="7"/>
        <v/>
      </c>
      <c r="T25" s="199" t="str">
        <f t="shared" si="7"/>
        <v/>
      </c>
      <c r="U25" s="199" t="str">
        <f t="shared" si="7"/>
        <v/>
      </c>
    </row>
    <row r="26" spans="2:21" ht="77.25">
      <c r="B26" s="201" t="s">
        <v>151</v>
      </c>
      <c r="C26" s="67" t="s">
        <v>303</v>
      </c>
      <c r="D26" s="66" t="str">
        <f t="shared" si="1"/>
        <v>ㆠㄢ˫</v>
      </c>
      <c r="E26" s="200" t="str">
        <f xml:space="preserve"> IF($C26="","", _xlfn.CONCAT($F26, $J26, _xlfn.XLOOKUP($G26, 音調表[台羅調號], 音調表[方音符號聲調符號])))</f>
        <v>ㆠㄢ˫</v>
      </c>
      <c r="F26" s="200" t="str">
        <f xml:space="preserve"> IFERROR( _xlfn.XLOOKUP(RIGHT($C26), 十五音聲母表[十八音],十五音聲母表[方音符號]), "" )</f>
        <v>ㆠ</v>
      </c>
      <c r="G26" s="200">
        <f xml:space="preserve"> IF($C26="", "", _xlfn.XLOOKUP(MID(C26,2,1), 音調表[八音調號], 音調表[台羅調號]) )</f>
        <v>7</v>
      </c>
      <c r="H26" s="200">
        <f xml:space="preserve"> IF($C26="", "", _xlfn.XLOOKUP(MID($C26,2,1), 音調表[八音調號], 音調表[方音符號聲調按鍵]) )</f>
        <v>5</v>
      </c>
      <c r="I26" s="200" t="str">
        <f t="shared" si="2"/>
        <v>干（舒）</v>
      </c>
      <c r="J26" s="200" t="str">
        <f xml:space="preserve"> IF($C26="", "", _xlfn.XLOOKUP($I26, 十五音韻母表[十五音],十五音韻母表[方音符號]) )</f>
        <v>ㄢ</v>
      </c>
      <c r="K26" s="69" t="str">
        <f t="shared" si="3"/>
        <v>ㄢ5ㆠ</v>
      </c>
      <c r="L26" s="70">
        <f t="shared" si="4"/>
        <v>3</v>
      </c>
      <c r="M26" s="70">
        <f t="shared" si="5"/>
        <v>2</v>
      </c>
      <c r="N26" s="199" t="str">
        <f t="shared" si="7"/>
        <v>ㄢ</v>
      </c>
      <c r="O26" s="199" t="str">
        <f t="shared" si="7"/>
        <v>5</v>
      </c>
      <c r="P26" s="199" t="str">
        <f t="shared" si="7"/>
        <v>ㆠ</v>
      </c>
      <c r="Q26" s="199" t="str">
        <f t="shared" si="7"/>
        <v/>
      </c>
      <c r="R26" s="199" t="str">
        <f t="shared" si="7"/>
        <v/>
      </c>
      <c r="S26" s="199" t="str">
        <f t="shared" si="7"/>
        <v/>
      </c>
      <c r="T26" s="199" t="str">
        <f t="shared" si="7"/>
        <v/>
      </c>
      <c r="U26" s="199" t="str">
        <f t="shared" si="7"/>
        <v/>
      </c>
    </row>
    <row r="27" spans="2:21" ht="77.25">
      <c r="B27" s="201" t="s">
        <v>152</v>
      </c>
      <c r="C27" s="67" t="s">
        <v>304</v>
      </c>
      <c r="D27" s="66" t="str">
        <f t="shared" si="1"/>
        <v>ㆡㄧㆬ˫</v>
      </c>
      <c r="E27" s="200" t="str">
        <f xml:space="preserve"> IF($C27="","", _xlfn.CONCAT($F27, $J27, _xlfn.XLOOKUP($G27, 音調表[台羅調號], 音調表[方音符號聲調符號])))</f>
        <v>ㆡㄧㆬ˫</v>
      </c>
      <c r="F27" s="200" t="str">
        <f xml:space="preserve"> IFERROR( _xlfn.XLOOKUP(RIGHT($C27), 十五音聲母表[十八音],十五音聲母表[方音符號]), "" )</f>
        <v>ㆡ</v>
      </c>
      <c r="G27" s="200">
        <f xml:space="preserve"> IF($C27="", "", _xlfn.XLOOKUP(MID(C27,2,1), 音調表[八音調號], 音調表[台羅調號]) )</f>
        <v>7</v>
      </c>
      <c r="H27" s="200">
        <f xml:space="preserve"> IF($C27="", "", _xlfn.XLOOKUP(MID($C27,2,1), 音調表[八音調號], 音調表[方音符號聲調按鍵]) )</f>
        <v>5</v>
      </c>
      <c r="I27" s="200" t="str">
        <f t="shared" si="2"/>
        <v>金（舒）</v>
      </c>
      <c r="J27" s="200" t="str">
        <f xml:space="preserve"> IF($C27="", "", _xlfn.XLOOKUP($I27, 十五音韻母表[十五音],十五音韻母表[方音符號]) )</f>
        <v>ㄧㆬ</v>
      </c>
      <c r="K27" s="69" t="str">
        <f t="shared" si="3"/>
        <v>ㄧㆬ5ㆡ</v>
      </c>
      <c r="L27" s="70">
        <f t="shared" si="4"/>
        <v>4</v>
      </c>
      <c r="M27" s="70">
        <f t="shared" si="5"/>
        <v>3</v>
      </c>
      <c r="N27" s="199" t="str">
        <f t="shared" si="7"/>
        <v>ㄧ</v>
      </c>
      <c r="O27" s="199" t="str">
        <f t="shared" si="7"/>
        <v>ㆬ</v>
      </c>
      <c r="P27" s="199" t="str">
        <f t="shared" si="7"/>
        <v>5</v>
      </c>
      <c r="Q27" s="199" t="str">
        <f t="shared" si="7"/>
        <v>ㆡ</v>
      </c>
      <c r="R27" s="199" t="str">
        <f t="shared" si="7"/>
        <v/>
      </c>
      <c r="S27" s="199" t="str">
        <f t="shared" si="7"/>
        <v/>
      </c>
      <c r="T27" s="199" t="str">
        <f t="shared" si="7"/>
        <v/>
      </c>
      <c r="U27" s="199" t="str">
        <f t="shared" si="7"/>
        <v/>
      </c>
    </row>
    <row r="28" spans="2:21" ht="77.25">
      <c r="B28" s="201" t="s">
        <v>153</v>
      </c>
      <c r="C28" s="67" t="s">
        <v>305</v>
      </c>
      <c r="D28" s="66" t="str">
        <f t="shared" si="1"/>
        <v>ㄙㄢ一</v>
      </c>
      <c r="E28" s="200" t="str">
        <f xml:space="preserve"> IF($C28="","", _xlfn.CONCAT($F28, $J28, _xlfn.XLOOKUP($G28, 音調表[台羅調號], 音調表[方音符號聲調符號])))</f>
        <v>ㄙㄢ一</v>
      </c>
      <c r="F28" s="200" t="str">
        <f xml:space="preserve"> IFERROR( _xlfn.XLOOKUP(RIGHT($C28), 十五音聲母表[十八音],十五音聲母表[方音符號]), "" )</f>
        <v>ㄙ</v>
      </c>
      <c r="G28" s="200">
        <f xml:space="preserve"> IF($C28="", "", _xlfn.XLOOKUP(MID(C28,2,1), 音調表[八音調號], 音調表[台羅調號]) )</f>
        <v>1</v>
      </c>
      <c r="H28" s="200" t="str">
        <f xml:space="preserve"> IF($C28="", "", _xlfn.XLOOKUP(MID($C28,2,1), 音調表[八音調號], 音調表[方音符號聲調按鍵]) )</f>
        <v>"</v>
      </c>
      <c r="I28" s="200" t="str">
        <f t="shared" si="2"/>
        <v>干（舒）</v>
      </c>
      <c r="J28" s="200" t="str">
        <f xml:space="preserve"> IF($C28="", "", _xlfn.XLOOKUP($I28, 十五音韻母表[十五音],十五音韻母表[方音符號]) )</f>
        <v>ㄢ</v>
      </c>
      <c r="K28" s="69" t="str">
        <f t="shared" si="3"/>
        <v>ㄢ"ㄙ</v>
      </c>
      <c r="L28" s="70">
        <f t="shared" si="4"/>
        <v>3</v>
      </c>
      <c r="M28" s="70">
        <f t="shared" si="5"/>
        <v>2</v>
      </c>
      <c r="N28" s="199" t="str">
        <f t="shared" si="7"/>
        <v>ㄢ</v>
      </c>
      <c r="O28" s="199" t="str">
        <f t="shared" si="7"/>
        <v>"</v>
      </c>
      <c r="P28" s="199" t="str">
        <f t="shared" si="7"/>
        <v>ㄙ</v>
      </c>
      <c r="Q28" s="199" t="str">
        <f t="shared" si="7"/>
        <v/>
      </c>
      <c r="R28" s="199" t="str">
        <f t="shared" si="7"/>
        <v/>
      </c>
      <c r="S28" s="199" t="str">
        <f t="shared" si="7"/>
        <v/>
      </c>
      <c r="T28" s="199" t="str">
        <f t="shared" si="7"/>
        <v/>
      </c>
      <c r="U28" s="199" t="str">
        <f t="shared" si="7"/>
        <v/>
      </c>
    </row>
    <row r="29" spans="2:21" ht="77.25">
      <c r="B29" s="201" t="s">
        <v>154</v>
      </c>
      <c r="C29" s="67"/>
      <c r="D29" s="66" t="str">
        <f t="shared" si="1"/>
        <v/>
      </c>
      <c r="E29" s="200" t="str">
        <f xml:space="preserve"> IF($C29="","", _xlfn.CONCAT($F29, $J29, _xlfn.XLOOKUP($G29, 音調表[台羅調號], 音調表[方音符號聲調符號])))</f>
        <v/>
      </c>
      <c r="F29" s="200" t="str">
        <f xml:space="preserve"> IFERROR( _xlfn.XLOOKUP(RIGHT($C29), 十五音聲母表[十八音],十五音聲母表[方音符號]), "" )</f>
        <v/>
      </c>
      <c r="G29" s="200" t="str">
        <f xml:space="preserve"> IF($C29="", "", _xlfn.XLOOKUP(MID(C29,2,1), 音調表[八音調號], 音調表[台羅調號]) )</f>
        <v/>
      </c>
      <c r="H29" s="200" t="str">
        <f xml:space="preserve"> IF($C29="", "", _xlfn.XLOOKUP(MID($C29,2,1), 音調表[八音調號], 音調表[方音符號聲調按鍵]) )</f>
        <v/>
      </c>
      <c r="I29" s="200" t="str">
        <f t="shared" si="2"/>
        <v/>
      </c>
      <c r="J29" s="200" t="str">
        <f xml:space="preserve"> IF($C29="", "", _xlfn.XLOOKUP($I29, 十五音韻母表[十五音],十五音韻母表[方音符號]) )</f>
        <v/>
      </c>
      <c r="K29" s="69" t="str">
        <f t="shared" si="3"/>
        <v/>
      </c>
      <c r="L29" s="70" t="str">
        <f t="shared" si="4"/>
        <v/>
      </c>
      <c r="M29" s="70" t="str">
        <f t="shared" si="5"/>
        <v/>
      </c>
      <c r="N29" s="199" t="str">
        <f t="shared" si="7"/>
        <v/>
      </c>
      <c r="O29" s="199" t="str">
        <f t="shared" si="7"/>
        <v/>
      </c>
      <c r="P29" s="199" t="str">
        <f t="shared" si="7"/>
        <v/>
      </c>
      <c r="Q29" s="199" t="str">
        <f t="shared" si="7"/>
        <v/>
      </c>
      <c r="R29" s="199" t="str">
        <f t="shared" si="7"/>
        <v/>
      </c>
      <c r="S29" s="199" t="str">
        <f t="shared" si="7"/>
        <v/>
      </c>
      <c r="T29" s="199" t="str">
        <f t="shared" si="7"/>
        <v/>
      </c>
      <c r="U29" s="199" t="str">
        <f t="shared" si="7"/>
        <v/>
      </c>
    </row>
    <row r="30" spans="2:21" ht="77.25">
      <c r="B30" s="201" t="s">
        <v>162</v>
      </c>
      <c r="C30" s="67" t="s">
        <v>306</v>
      </c>
      <c r="D30" s="66" t="str">
        <f t="shared" si="1"/>
        <v>ㄎㄧㄤ一</v>
      </c>
      <c r="E30" s="200" t="str">
        <f xml:space="preserve"> IF($C30="","", _xlfn.CONCAT($F30, $J30, _xlfn.XLOOKUP($G30, 音調表[台羅調號], 音調表[方音符號聲調符號])))</f>
        <v>ㄎㄧㄤ一</v>
      </c>
      <c r="F30" s="200" t="str">
        <f xml:space="preserve"> IFERROR( _xlfn.XLOOKUP(RIGHT($C30), 十五音聲母表[十八音],十五音聲母表[方音符號]), "" )</f>
        <v>ㄎ</v>
      </c>
      <c r="G30" s="200">
        <f xml:space="preserve"> IF($C30="", "", _xlfn.XLOOKUP(MID(C30,2,1), 音調表[八音調號], 音調表[台羅調號]) )</f>
        <v>1</v>
      </c>
      <c r="H30" s="200" t="str">
        <f xml:space="preserve"> IF($C30="", "", _xlfn.XLOOKUP(MID($C30,2,1), 音調表[八音調號], 音調表[方音符號聲調按鍵]) )</f>
        <v>"</v>
      </c>
      <c r="I30" s="200" t="str">
        <f t="shared" si="2"/>
        <v>姜（舒）</v>
      </c>
      <c r="J30" s="200" t="str">
        <f xml:space="preserve"> IF($C30="", "", _xlfn.XLOOKUP($I30, 十五音韻母表[十五音],十五音韻母表[方音符號]) )</f>
        <v>ㄧㄤ</v>
      </c>
      <c r="K30" s="69" t="str">
        <f t="shared" si="3"/>
        <v>ㄧㄤ"ㄎ</v>
      </c>
      <c r="L30" s="70">
        <f t="shared" si="4"/>
        <v>4</v>
      </c>
      <c r="M30" s="70">
        <f t="shared" si="5"/>
        <v>3</v>
      </c>
      <c r="N30" s="199" t="str">
        <f t="shared" si="7"/>
        <v>ㄧ</v>
      </c>
      <c r="O30" s="199" t="str">
        <f t="shared" si="7"/>
        <v>ㄤ</v>
      </c>
      <c r="P30" s="199" t="str">
        <f t="shared" si="7"/>
        <v>"</v>
      </c>
      <c r="Q30" s="199" t="str">
        <f t="shared" si="7"/>
        <v>ㄎ</v>
      </c>
      <c r="R30" s="199" t="str">
        <f t="shared" si="7"/>
        <v/>
      </c>
      <c r="S30" s="199" t="str">
        <f t="shared" si="7"/>
        <v/>
      </c>
      <c r="T30" s="199" t="str">
        <f t="shared" si="7"/>
        <v/>
      </c>
      <c r="U30" s="199" t="str">
        <f t="shared" si="7"/>
        <v/>
      </c>
    </row>
    <row r="31" spans="2:21" ht="77.25">
      <c r="B31" s="201" t="s">
        <v>163</v>
      </c>
      <c r="C31" s="67" t="s">
        <v>307</v>
      </c>
      <c r="D31" s="66" t="str">
        <f t="shared" si="1"/>
        <v>ㄉㄧㆻ˙</v>
      </c>
      <c r="E31" s="200" t="str">
        <f xml:space="preserve"> IF($C31="","", _xlfn.CONCAT($F31, $J31, _xlfn.XLOOKUP($G31, 音調表[台羅調號], 音調表[方音符號聲調符號])))</f>
        <v>ㄉㄧㆻ˙</v>
      </c>
      <c r="F31" s="200" t="str">
        <f xml:space="preserve"> IFERROR( _xlfn.XLOOKUP(RIGHT($C31), 十五音聲母表[十八音],十五音聲母表[方音符號]), "" )</f>
        <v>ㄉ</v>
      </c>
      <c r="G31" s="200">
        <f xml:space="preserve"> IF($C31="", "", _xlfn.XLOOKUP(MID(C31,2,1), 音調表[八音調號], 音調表[台羅調號]) )</f>
        <v>8</v>
      </c>
      <c r="H31" s="200" t="str">
        <f xml:space="preserve"> IF($C31="", "", _xlfn.XLOOKUP(MID($C31,2,1), 音調表[八音調號], 音調表[方音符號聲調按鍵]) )</f>
        <v>]</v>
      </c>
      <c r="I31" s="200" t="str">
        <f t="shared" si="2"/>
        <v>經（促）</v>
      </c>
      <c r="J31" s="200" t="str">
        <f xml:space="preserve"> IF($C31="", "", _xlfn.XLOOKUP($I31, 十五音韻母表[十五音],十五音韻母表[方音符號]) )</f>
        <v>ㄧㆻ</v>
      </c>
      <c r="K31" s="69" t="str">
        <f t="shared" si="3"/>
        <v>ㄧㆻ]ㄉ</v>
      </c>
      <c r="L31" s="70">
        <f t="shared" si="4"/>
        <v>4</v>
      </c>
      <c r="M31" s="70">
        <f t="shared" si="5"/>
        <v>3</v>
      </c>
      <c r="N31" s="199" t="str">
        <f t="shared" si="7"/>
        <v>ㄧ</v>
      </c>
      <c r="O31" s="199" t="str">
        <f t="shared" si="7"/>
        <v>ㆻ</v>
      </c>
      <c r="P31" s="199" t="str">
        <f t="shared" si="7"/>
        <v>]</v>
      </c>
      <c r="Q31" s="199" t="str">
        <f t="shared" si="7"/>
        <v>ㄉ</v>
      </c>
      <c r="R31" s="199" t="str">
        <f t="shared" si="7"/>
        <v/>
      </c>
      <c r="S31" s="199" t="str">
        <f t="shared" si="7"/>
        <v/>
      </c>
      <c r="T31" s="199" t="str">
        <f t="shared" si="7"/>
        <v/>
      </c>
      <c r="U31" s="199" t="str">
        <f t="shared" si="7"/>
        <v/>
      </c>
    </row>
    <row r="32" spans="2:21" ht="77.25">
      <c r="B32" s="201" t="s">
        <v>164</v>
      </c>
      <c r="C32" s="67" t="s">
        <v>293</v>
      </c>
      <c r="D32" s="66" t="str">
        <f t="shared" si="1"/>
        <v>ㄏㄜˊ</v>
      </c>
      <c r="E32" s="200" t="str">
        <f xml:space="preserve"> IF($C32="","", _xlfn.CONCAT($F32, $J32, _xlfn.XLOOKUP($G32, 音調表[台羅調號], 音調表[方音符號聲調符號])))</f>
        <v>ㄏㄜˊ</v>
      </c>
      <c r="F32" s="200" t="str">
        <f xml:space="preserve"> IFERROR( _xlfn.XLOOKUP(RIGHT($C32), 十五音聲母表[十八音],十五音聲母表[方音符號]), "" )</f>
        <v>ㄏ</v>
      </c>
      <c r="G32" s="200">
        <f xml:space="preserve"> IF($C32="", "", _xlfn.XLOOKUP(MID(C32,2,1), 音調表[八音調號], 音調表[台羅調號]) )</f>
        <v>5</v>
      </c>
      <c r="H32" s="200">
        <f xml:space="preserve"> IF($C32="", "", _xlfn.XLOOKUP(MID($C32,2,1), 音調表[八音調號], 音調表[方音符號聲調按鍵]) )</f>
        <v>6</v>
      </c>
      <c r="I32" s="200" t="str">
        <f t="shared" si="2"/>
        <v>高（舒）</v>
      </c>
      <c r="J32" s="200" t="str">
        <f xml:space="preserve"> IF($C32="", "", _xlfn.XLOOKUP($I32, 十五音韻母表[十五音],十五音韻母表[方音符號]) )</f>
        <v>ㄜ</v>
      </c>
      <c r="K32" s="69" t="str">
        <f t="shared" si="3"/>
        <v>ㄜ6ㄏ</v>
      </c>
      <c r="L32" s="70">
        <f t="shared" si="4"/>
        <v>3</v>
      </c>
      <c r="M32" s="70">
        <f t="shared" si="5"/>
        <v>2</v>
      </c>
      <c r="N32" s="199" t="str">
        <f t="shared" si="7"/>
        <v>ㄜ</v>
      </c>
      <c r="O32" s="199" t="str">
        <f t="shared" si="7"/>
        <v>6</v>
      </c>
      <c r="P32" s="199" t="str">
        <f t="shared" si="7"/>
        <v>ㄏ</v>
      </c>
      <c r="Q32" s="199" t="str">
        <f t="shared" si="7"/>
        <v/>
      </c>
      <c r="R32" s="199" t="str">
        <f t="shared" si="7"/>
        <v/>
      </c>
      <c r="S32" s="199" t="str">
        <f t="shared" si="7"/>
        <v/>
      </c>
      <c r="T32" s="199" t="str">
        <f t="shared" si="7"/>
        <v/>
      </c>
      <c r="U32" s="199" t="str">
        <f t="shared" si="7"/>
        <v/>
      </c>
    </row>
    <row r="33" spans="2:21" ht="77.25">
      <c r="B33" s="201" t="s">
        <v>165</v>
      </c>
      <c r="C33" s="68" t="s">
        <v>308</v>
      </c>
      <c r="D33" s="66" t="str">
        <f t="shared" si="1"/>
        <v>ㄙㄨ一</v>
      </c>
      <c r="E33" s="200" t="str">
        <f xml:space="preserve"> IF($C33="","", _xlfn.CONCAT($F33, $J33, _xlfn.XLOOKUP($G33, 音調表[台羅調號], 音調表[方音符號聲調符號])))</f>
        <v>ㄙㄨ一</v>
      </c>
      <c r="F33" s="200" t="str">
        <f xml:space="preserve"> IFERROR( _xlfn.XLOOKUP(RIGHT($C33), 十五音聲母表[十八音],十五音聲母表[方音符號]), "" )</f>
        <v>ㄙ</v>
      </c>
      <c r="G33" s="200">
        <f xml:space="preserve"> IF($C33="", "", _xlfn.XLOOKUP(MID(C33,2,1), 音調表[八音調號], 音調表[台羅調號]) )</f>
        <v>1</v>
      </c>
      <c r="H33" s="200" t="str">
        <f xml:space="preserve"> IF($C33="", "", _xlfn.XLOOKUP(MID($C33,2,1), 音調表[八音調號], 音調表[方音符號聲調按鍵]) )</f>
        <v>"</v>
      </c>
      <c r="I33" s="200" t="str">
        <f t="shared" si="2"/>
        <v>艍（舒）</v>
      </c>
      <c r="J33" s="200" t="str">
        <f xml:space="preserve"> IF($C33="", "", _xlfn.XLOOKUP($I33, 十五音韻母表[十五音],十五音韻母表[方音符號]) )</f>
        <v>ㄨ</v>
      </c>
      <c r="K33" s="69" t="str">
        <f t="shared" si="3"/>
        <v>ㄨ"ㄙ</v>
      </c>
      <c r="L33" s="70">
        <f t="shared" si="4"/>
        <v>3</v>
      </c>
      <c r="M33" s="70">
        <f t="shared" si="5"/>
        <v>2</v>
      </c>
      <c r="N33" s="199" t="str">
        <f t="shared" si="7"/>
        <v>ㄨ</v>
      </c>
      <c r="O33" s="199" t="str">
        <f t="shared" si="7"/>
        <v>"</v>
      </c>
      <c r="P33" s="199" t="str">
        <f t="shared" si="7"/>
        <v>ㄙ</v>
      </c>
      <c r="Q33" s="199" t="str">
        <f t="shared" si="7"/>
        <v/>
      </c>
      <c r="R33" s="199" t="str">
        <f t="shared" si="7"/>
        <v/>
      </c>
      <c r="S33" s="199" t="str">
        <f t="shared" si="7"/>
        <v/>
      </c>
      <c r="T33" s="199" t="str">
        <f t="shared" si="7"/>
        <v/>
      </c>
      <c r="U33" s="199" t="str">
        <f t="shared" si="7"/>
        <v/>
      </c>
    </row>
    <row r="34" spans="2:21" ht="77.25">
      <c r="B34" s="201" t="s">
        <v>166</v>
      </c>
      <c r="C34" s="67" t="s">
        <v>309</v>
      </c>
      <c r="D34" s="66" t="str">
        <f t="shared" si="1"/>
        <v>ㄨㄢ˪</v>
      </c>
      <c r="E34" s="200" t="str">
        <f xml:space="preserve"> IF($C34="","", _xlfn.CONCAT($F34, $J34, _xlfn.XLOOKUP($G34, 音調表[台羅調號], 音調表[方音符號聲調符號])))</f>
        <v>Øㄨㄢ˪</v>
      </c>
      <c r="F34" s="200" t="str">
        <f xml:space="preserve"> IFERROR( _xlfn.XLOOKUP(RIGHT($C34), 十五音聲母表[十八音],十五音聲母表[方音符號]), "" )</f>
        <v>Ø</v>
      </c>
      <c r="G34" s="200">
        <f xml:space="preserve"> IF($C34="", "", _xlfn.XLOOKUP(MID(C34,2,1), 音調表[八音調號], 音調表[台羅調號]) )</f>
        <v>3</v>
      </c>
      <c r="H34" s="200">
        <f xml:space="preserve"> IF($C34="", "", _xlfn.XLOOKUP(MID($C34,2,1), 音調表[八音調號], 音調表[方音符號聲調按鍵]) )</f>
        <v>3</v>
      </c>
      <c r="I34" s="200" t="str">
        <f t="shared" si="2"/>
        <v>觀（舒）</v>
      </c>
      <c r="J34" s="200" t="str">
        <f xml:space="preserve"> IF($C34="", "", _xlfn.XLOOKUP($I34, 十五音韻母表[十五音],十五音韻母表[方音符號]) )</f>
        <v>ㄨㄢ</v>
      </c>
      <c r="K34" s="69" t="str">
        <f t="shared" si="3"/>
        <v>ㄨㄢ3Ø</v>
      </c>
      <c r="L34" s="70">
        <f t="shared" si="4"/>
        <v>4</v>
      </c>
      <c r="M34" s="70">
        <f t="shared" si="5"/>
        <v>3</v>
      </c>
      <c r="N34" s="199" t="str">
        <f t="shared" si="7"/>
        <v>ㄨ</v>
      </c>
      <c r="O34" s="199" t="str">
        <f t="shared" si="7"/>
        <v>ㄢ</v>
      </c>
      <c r="P34" s="199" t="str">
        <f t="shared" si="7"/>
        <v>3</v>
      </c>
      <c r="Q34" s="199" t="str">
        <f t="shared" si="7"/>
        <v>=</v>
      </c>
      <c r="R34" s="199" t="str">
        <f t="shared" si="7"/>
        <v/>
      </c>
      <c r="S34" s="199" t="str">
        <f t="shared" si="7"/>
        <v/>
      </c>
      <c r="T34" s="199" t="str">
        <f t="shared" si="7"/>
        <v/>
      </c>
      <c r="U34" s="199" t="str">
        <f t="shared" si="7"/>
        <v/>
      </c>
    </row>
    <row r="35" spans="2:21" ht="77.25">
      <c r="B35" s="201" t="s">
        <v>167</v>
      </c>
      <c r="C35" s="67" t="s">
        <v>310</v>
      </c>
      <c r="D35" s="66" t="str">
        <f t="shared" si="1"/>
        <v>ㄧㆲˊ</v>
      </c>
      <c r="E35" s="200" t="str">
        <f xml:space="preserve"> IF($C35="","", _xlfn.CONCAT($F35, $J35, _xlfn.XLOOKUP($G35, 音調表[台羅調號], 音調表[方音符號聲調符號])))</f>
        <v>Øㄧㆲˊ</v>
      </c>
      <c r="F35" s="200" t="str">
        <f xml:space="preserve"> IFERROR( _xlfn.XLOOKUP(RIGHT($C35), 十五音聲母表[十八音],十五音聲母表[方音符號]), "" )</f>
        <v>Ø</v>
      </c>
      <c r="G35" s="200">
        <f xml:space="preserve"> IF($C35="", "", _xlfn.XLOOKUP(MID(C35,2,1), 音調表[八音調號], 音調表[台羅調號]) )</f>
        <v>5</v>
      </c>
      <c r="H35" s="200">
        <f xml:space="preserve"> IF($C35="", "", _xlfn.XLOOKUP(MID($C35,2,1), 音調表[八音調號], 音調表[方音符號聲調按鍵]) )</f>
        <v>6</v>
      </c>
      <c r="I35" s="200" t="str">
        <f t="shared" si="2"/>
        <v>恭（舒）</v>
      </c>
      <c r="J35" s="200" t="str">
        <f xml:space="preserve"> IF($C35="", "", _xlfn.XLOOKUP($I35, 十五音韻母表[十五音],十五音韻母表[方音符號]) )</f>
        <v>ㄧㆲ</v>
      </c>
      <c r="K35" s="69" t="str">
        <f t="shared" si="3"/>
        <v>ㄧㆲ6Ø</v>
      </c>
      <c r="L35" s="70">
        <f t="shared" si="4"/>
        <v>4</v>
      </c>
      <c r="M35" s="70">
        <f t="shared" si="5"/>
        <v>3</v>
      </c>
      <c r="N35" s="199" t="str">
        <f t="shared" ref="N35:U45" si="8" xml:space="preserve"> IF($M35="","", IF(MID($K35,N$4,1)="Ø", 零聲母, MID($K35,N$4,1)))</f>
        <v>ㄧ</v>
      </c>
      <c r="O35" s="199" t="str">
        <f t="shared" si="8"/>
        <v>ㆲ</v>
      </c>
      <c r="P35" s="199" t="str">
        <f t="shared" si="8"/>
        <v>6</v>
      </c>
      <c r="Q35" s="199" t="str">
        <f t="shared" si="8"/>
        <v>=</v>
      </c>
      <c r="R35" s="199" t="str">
        <f t="shared" si="8"/>
        <v/>
      </c>
      <c r="S35" s="199" t="str">
        <f t="shared" si="8"/>
        <v/>
      </c>
      <c r="T35" s="199" t="str">
        <f t="shared" si="8"/>
        <v/>
      </c>
      <c r="U35" s="199" t="str">
        <f t="shared" si="8"/>
        <v/>
      </c>
    </row>
    <row r="36" spans="2:21" ht="77.25">
      <c r="B36" s="201" t="s">
        <v>168</v>
      </c>
      <c r="C36" s="68" t="s">
        <v>311</v>
      </c>
      <c r="D36" s="66" t="str">
        <f t="shared" si="1"/>
        <v>ㄌㄧㄨˋ</v>
      </c>
      <c r="E36" s="200" t="str">
        <f xml:space="preserve"> IF($C36="","", _xlfn.CONCAT($F36, $J36, _xlfn.XLOOKUP($G36, 音調表[台羅調號], 音調表[方音符號聲調符號])))</f>
        <v>ㄌㄧㄨˋ</v>
      </c>
      <c r="F36" s="200" t="str">
        <f xml:space="preserve"> IFERROR( _xlfn.XLOOKUP(RIGHT($C36), 十五音聲母表[十八音],十五音聲母表[方音符號]), "" )</f>
        <v>ㄌ</v>
      </c>
      <c r="G36" s="200">
        <f xml:space="preserve"> IF($C36="", "", _xlfn.XLOOKUP(MID(C36,2,1), 音調表[八音調號], 音調表[台羅調號]) )</f>
        <v>2</v>
      </c>
      <c r="H36" s="200">
        <f xml:space="preserve"> IF($C36="", "", _xlfn.XLOOKUP(MID($C36,2,1), 音調表[八音調號], 音調表[方音符號聲調按鍵]) )</f>
        <v>4</v>
      </c>
      <c r="I36" s="200" t="str">
        <f t="shared" si="2"/>
        <v>丩（舒）</v>
      </c>
      <c r="J36" s="200" t="str">
        <f xml:space="preserve"> IF($C36="", "", _xlfn.XLOOKUP($I36, 十五音韻母表[十五音],十五音韻母表[方音符號]) )</f>
        <v>ㄧㄨ</v>
      </c>
      <c r="K36" s="69" t="str">
        <f t="shared" si="3"/>
        <v>ㄧㄨ4ㄌ</v>
      </c>
      <c r="L36" s="70">
        <f t="shared" si="4"/>
        <v>4</v>
      </c>
      <c r="M36" s="70">
        <f t="shared" si="5"/>
        <v>3</v>
      </c>
      <c r="N36" s="199" t="str">
        <f t="shared" si="8"/>
        <v>ㄧ</v>
      </c>
      <c r="O36" s="199" t="str">
        <f t="shared" si="8"/>
        <v>ㄨ</v>
      </c>
      <c r="P36" s="199" t="str">
        <f t="shared" si="8"/>
        <v>4</v>
      </c>
      <c r="Q36" s="199" t="str">
        <f t="shared" si="8"/>
        <v>ㄌ</v>
      </c>
      <c r="R36" s="199" t="str">
        <f t="shared" si="8"/>
        <v/>
      </c>
      <c r="S36" s="199" t="str">
        <f t="shared" si="8"/>
        <v/>
      </c>
      <c r="T36" s="199" t="str">
        <f t="shared" si="8"/>
        <v/>
      </c>
      <c r="U36" s="199" t="str">
        <f t="shared" si="8"/>
        <v/>
      </c>
    </row>
    <row r="37" spans="2:21" ht="77.25">
      <c r="B37" s="201" t="s">
        <v>139</v>
      </c>
      <c r="C37" s="67"/>
      <c r="D37" s="66" t="str">
        <f t="shared" si="1"/>
        <v/>
      </c>
      <c r="E37" s="200" t="str">
        <f xml:space="preserve"> IF($C37="","", _xlfn.CONCAT($F37, $J37, _xlfn.XLOOKUP($G37, 音調表[台羅調號], 音調表[方音符號聲調符號])))</f>
        <v/>
      </c>
      <c r="F37" s="200" t="str">
        <f xml:space="preserve"> IFERROR( _xlfn.XLOOKUP(RIGHT($C37), 十五音聲母表[十八音],十五音聲母表[方音符號]), "" )</f>
        <v/>
      </c>
      <c r="G37" s="200" t="str">
        <f xml:space="preserve"> IF($C37="", "", _xlfn.XLOOKUP(MID(C37,2,1), 音調表[八音調號], 音調表[台羅調號]) )</f>
        <v/>
      </c>
      <c r="H37" s="200" t="str">
        <f xml:space="preserve"> IF($C37="", "", _xlfn.XLOOKUP(MID($C37,2,1), 音調表[八音調號], 音調表[方音符號聲調按鍵]) )</f>
        <v/>
      </c>
      <c r="I37" s="200" t="str">
        <f t="shared" si="2"/>
        <v/>
      </c>
      <c r="J37" s="200" t="str">
        <f xml:space="preserve"> IF($C37="", "", _xlfn.XLOOKUP($I37, 十五音韻母表[十五音],十五音韻母表[方音符號]) )</f>
        <v/>
      </c>
      <c r="K37" s="69" t="str">
        <f t="shared" si="3"/>
        <v/>
      </c>
      <c r="L37" s="70" t="str">
        <f t="shared" si="4"/>
        <v/>
      </c>
      <c r="M37" s="70" t="str">
        <f t="shared" si="5"/>
        <v/>
      </c>
      <c r="N37" s="199" t="str">
        <f t="shared" si="8"/>
        <v/>
      </c>
      <c r="O37" s="199" t="str">
        <f t="shared" si="8"/>
        <v/>
      </c>
      <c r="P37" s="199" t="str">
        <f t="shared" si="8"/>
        <v/>
      </c>
      <c r="Q37" s="199" t="str">
        <f t="shared" si="8"/>
        <v/>
      </c>
      <c r="R37" s="199" t="str">
        <f t="shared" si="8"/>
        <v/>
      </c>
      <c r="S37" s="199" t="str">
        <f t="shared" si="8"/>
        <v/>
      </c>
      <c r="T37" s="199" t="str">
        <f t="shared" si="8"/>
        <v/>
      </c>
      <c r="U37" s="199" t="str">
        <f t="shared" si="8"/>
        <v/>
      </c>
    </row>
    <row r="38" spans="2:21" ht="77.25">
      <c r="B38" s="201" t="s">
        <v>175</v>
      </c>
      <c r="C38" s="67" t="s">
        <v>312</v>
      </c>
      <c r="D38" s="66" t="str">
        <f t="shared" si="1"/>
        <v>ㄘㄨㄣ一</v>
      </c>
      <c r="E38" s="200" t="str">
        <f xml:space="preserve"> IF($C38="","", _xlfn.CONCAT($F38, $J38, _xlfn.XLOOKUP($G38, 音調表[台羅調號], 音調表[方音符號聲調符號])))</f>
        <v>ㄘㄨㄣ一</v>
      </c>
      <c r="F38" s="200" t="str">
        <f xml:space="preserve"> IFERROR( _xlfn.XLOOKUP(RIGHT($C38), 十五音聲母表[十八音],十五音聲母表[方音符號]), "" )</f>
        <v>ㄘ</v>
      </c>
      <c r="G38" s="200">
        <f xml:space="preserve"> IF($C38="", "", _xlfn.XLOOKUP(MID(C38,2,1), 音調表[八音調號], 音調表[台羅調號]) )</f>
        <v>1</v>
      </c>
      <c r="H38" s="200" t="str">
        <f xml:space="preserve"> IF($C38="", "", _xlfn.XLOOKUP(MID($C38,2,1), 音調表[八音調號], 音調表[方音符號聲調按鍵]) )</f>
        <v>"</v>
      </c>
      <c r="I38" s="200" t="str">
        <f t="shared" si="2"/>
        <v>君（舒）</v>
      </c>
      <c r="J38" s="200" t="str">
        <f xml:space="preserve"> IF($C38="", "", _xlfn.XLOOKUP($I38, 十五音韻母表[十五音],十五音韻母表[方音符號]) )</f>
        <v>ㄨㄣ</v>
      </c>
      <c r="K38" s="69" t="str">
        <f t="shared" si="3"/>
        <v>ㄨㄣ"ㄘ</v>
      </c>
      <c r="L38" s="70">
        <f t="shared" si="4"/>
        <v>4</v>
      </c>
      <c r="M38" s="70">
        <f t="shared" si="5"/>
        <v>3</v>
      </c>
      <c r="N38" s="199" t="str">
        <f t="shared" si="8"/>
        <v>ㄨ</v>
      </c>
      <c r="O38" s="199" t="str">
        <f t="shared" si="8"/>
        <v>ㄣ</v>
      </c>
      <c r="P38" s="199" t="str">
        <f t="shared" si="8"/>
        <v>"</v>
      </c>
      <c r="Q38" s="199" t="str">
        <f t="shared" si="8"/>
        <v>ㄘ</v>
      </c>
      <c r="R38" s="199" t="str">
        <f t="shared" si="8"/>
        <v/>
      </c>
      <c r="S38" s="199" t="str">
        <f t="shared" si="8"/>
        <v/>
      </c>
      <c r="T38" s="199" t="str">
        <f t="shared" si="8"/>
        <v/>
      </c>
      <c r="U38" s="199" t="str">
        <f t="shared" si="8"/>
        <v/>
      </c>
    </row>
    <row r="39" spans="2:21" ht="77.25">
      <c r="B39" s="201" t="s">
        <v>176</v>
      </c>
      <c r="C39" s="67" t="s">
        <v>313</v>
      </c>
      <c r="D39" s="66" t="str">
        <f t="shared" si="1"/>
        <v>ㄏㆲ一</v>
      </c>
      <c r="E39" s="200" t="str">
        <f xml:space="preserve"> IF($C39="","", _xlfn.CONCAT($F39, $J39, _xlfn.XLOOKUP($G39, 音調表[台羅調號], 音調表[方音符號聲調符號])))</f>
        <v>ㄏㆲ一</v>
      </c>
      <c r="F39" s="200" t="str">
        <f xml:space="preserve"> IFERROR( _xlfn.XLOOKUP(RIGHT($C39), 十五音聲母表[十八音],十五音聲母表[方音符號]), "" )</f>
        <v>ㄏ</v>
      </c>
      <c r="G39" s="200">
        <f xml:space="preserve"> IF($C39="", "", _xlfn.XLOOKUP(MID(C39,2,1), 音調表[八音調號], 音調表[台羅調號]) )</f>
        <v>1</v>
      </c>
      <c r="H39" s="200" t="str">
        <f xml:space="preserve"> IF($C39="", "", _xlfn.XLOOKUP(MID($C39,2,1), 音調表[八音調號], 音調表[方音符號聲調按鍵]) )</f>
        <v>"</v>
      </c>
      <c r="I39" s="200" t="str">
        <f t="shared" si="2"/>
        <v>公（舒）</v>
      </c>
      <c r="J39" s="200" t="str">
        <f xml:space="preserve"> IF($C39="", "", _xlfn.XLOOKUP($I39, 十五音韻母表[十五音],十五音韻母表[方音符號]) )</f>
        <v>ㆲ</v>
      </c>
      <c r="K39" s="69" t="str">
        <f t="shared" si="3"/>
        <v>ㆲ"ㄏ</v>
      </c>
      <c r="L39" s="70">
        <f t="shared" si="4"/>
        <v>3</v>
      </c>
      <c r="M39" s="70">
        <f t="shared" si="5"/>
        <v>2</v>
      </c>
      <c r="N39" s="199" t="str">
        <f t="shared" si="8"/>
        <v>ㆲ</v>
      </c>
      <c r="O39" s="199" t="str">
        <f t="shared" si="8"/>
        <v>"</v>
      </c>
      <c r="P39" s="199" t="str">
        <f t="shared" si="8"/>
        <v>ㄏ</v>
      </c>
      <c r="Q39" s="199" t="str">
        <f t="shared" si="8"/>
        <v/>
      </c>
      <c r="R39" s="199" t="str">
        <f t="shared" si="8"/>
        <v/>
      </c>
      <c r="S39" s="199" t="str">
        <f t="shared" si="8"/>
        <v/>
      </c>
      <c r="T39" s="199" t="str">
        <f t="shared" si="8"/>
        <v/>
      </c>
      <c r="U39" s="199" t="str">
        <f t="shared" si="8"/>
        <v/>
      </c>
    </row>
    <row r="40" spans="2:21" ht="77.25">
      <c r="B40" s="201" t="s">
        <v>177</v>
      </c>
      <c r="C40" s="67" t="s">
        <v>314</v>
      </c>
      <c r="D40" s="66" t="str">
        <f t="shared" si="1"/>
        <v>ㄅㄨㆵ四</v>
      </c>
      <c r="E40" s="200" t="str">
        <f xml:space="preserve"> IF($C40="","", _xlfn.CONCAT($F40, $J40, _xlfn.XLOOKUP($G40, 音調表[台羅調號], 音調表[方音符號聲調符號])))</f>
        <v>ㄅㄨㆵ四</v>
      </c>
      <c r="F40" s="200" t="str">
        <f xml:space="preserve"> IFERROR( _xlfn.XLOOKUP(RIGHT($C40), 十五音聲母表[十八音],十五音聲母表[方音符號]), "" )</f>
        <v>ㄅ</v>
      </c>
      <c r="G40" s="200">
        <f xml:space="preserve"> IF($C40="", "", _xlfn.XLOOKUP(MID(C40,2,1), 音調表[八音調號], 音調表[台羅調號]) )</f>
        <v>4</v>
      </c>
      <c r="H40" s="200" t="str">
        <f xml:space="preserve"> IF($C40="", "", _xlfn.XLOOKUP(MID($C40,2,1), 音調表[八音調號], 音調表[方音符號聲調按鍵]) )</f>
        <v>[</v>
      </c>
      <c r="I40" s="200" t="str">
        <f t="shared" si="2"/>
        <v>君（促）</v>
      </c>
      <c r="J40" s="200" t="str">
        <f xml:space="preserve"> IF($C40="", "", _xlfn.XLOOKUP($I40, 十五音韻母表[十五音],十五音韻母表[方音符號]) )</f>
        <v>ㄨㆵ</v>
      </c>
      <c r="K40" s="69" t="str">
        <f t="shared" si="3"/>
        <v>ㄨㆵ[ㄅ</v>
      </c>
      <c r="L40" s="70">
        <f t="shared" si="4"/>
        <v>4</v>
      </c>
      <c r="M40" s="70">
        <f t="shared" si="5"/>
        <v>3</v>
      </c>
      <c r="N40" s="199" t="str">
        <f t="shared" si="8"/>
        <v>ㄨ</v>
      </c>
      <c r="O40" s="199" t="str">
        <f t="shared" si="8"/>
        <v>ㆵ</v>
      </c>
      <c r="P40" s="199" t="str">
        <f t="shared" si="8"/>
        <v>[</v>
      </c>
      <c r="Q40" s="199" t="str">
        <f t="shared" si="8"/>
        <v>ㄅ</v>
      </c>
      <c r="R40" s="199" t="str">
        <f t="shared" si="8"/>
        <v/>
      </c>
      <c r="S40" s="199" t="str">
        <f t="shared" si="8"/>
        <v/>
      </c>
      <c r="T40" s="199" t="str">
        <f t="shared" si="8"/>
        <v/>
      </c>
      <c r="U40" s="199" t="str">
        <f t="shared" si="8"/>
        <v/>
      </c>
    </row>
    <row r="41" spans="2:21" ht="77.25">
      <c r="B41" s="201" t="s">
        <v>178</v>
      </c>
      <c r="C41" s="67" t="s">
        <v>315</v>
      </c>
      <c r="D41" s="66" t="str">
        <f t="shared" si="1"/>
        <v>ㄉㆦ˫</v>
      </c>
      <c r="E41" s="200" t="str">
        <f xml:space="preserve"> IF($C41="","", _xlfn.CONCAT($F41, $J41, _xlfn.XLOOKUP($G41, 音調表[台羅調號], 音調表[方音符號聲調符號])))</f>
        <v>ㄉㆦ˫</v>
      </c>
      <c r="F41" s="200" t="str">
        <f xml:space="preserve"> IFERROR( _xlfn.XLOOKUP(RIGHT($C41), 十五音聲母表[十八音],十五音聲母表[方音符號]), "" )</f>
        <v>ㄉ</v>
      </c>
      <c r="G41" s="200">
        <f xml:space="preserve"> IF($C41="", "", _xlfn.XLOOKUP(MID(C41,2,1), 音調表[八音調號], 音調表[台羅調號]) )</f>
        <v>7</v>
      </c>
      <c r="H41" s="200">
        <f xml:space="preserve"> IF($C41="", "", _xlfn.XLOOKUP(MID($C41,2,1), 音調表[八音調號], 音調表[方音符號聲調按鍵]) )</f>
        <v>5</v>
      </c>
      <c r="I41" s="200" t="str">
        <f t="shared" si="2"/>
        <v>沽（舒）</v>
      </c>
      <c r="J41" s="200" t="str">
        <f xml:space="preserve"> IF($C41="", "", _xlfn.XLOOKUP($I41, 十五音韻母表[十五音],十五音韻母表[方音符號]) )</f>
        <v>ㆦ</v>
      </c>
      <c r="K41" s="69" t="str">
        <f t="shared" si="3"/>
        <v>ㆦ5ㄉ</v>
      </c>
      <c r="L41" s="70">
        <f t="shared" si="4"/>
        <v>3</v>
      </c>
      <c r="M41" s="70">
        <f t="shared" si="5"/>
        <v>2</v>
      </c>
      <c r="N41" s="199" t="str">
        <f t="shared" si="8"/>
        <v>ㆦ</v>
      </c>
      <c r="O41" s="199" t="str">
        <f t="shared" si="8"/>
        <v>5</v>
      </c>
      <c r="P41" s="199" t="str">
        <f t="shared" si="8"/>
        <v>ㄉ</v>
      </c>
      <c r="Q41" s="199" t="str">
        <f t="shared" si="8"/>
        <v/>
      </c>
      <c r="R41" s="199" t="str">
        <f t="shared" si="8"/>
        <v/>
      </c>
      <c r="S41" s="199" t="str">
        <f t="shared" si="8"/>
        <v/>
      </c>
      <c r="T41" s="199" t="str">
        <f t="shared" si="8"/>
        <v/>
      </c>
      <c r="U41" s="199" t="str">
        <f t="shared" si="8"/>
        <v/>
      </c>
    </row>
    <row r="42" spans="2:21" ht="77.25">
      <c r="B42" s="201" t="s">
        <v>179</v>
      </c>
      <c r="C42" s="67" t="s">
        <v>316</v>
      </c>
      <c r="D42" s="66" t="str">
        <f t="shared" si="1"/>
        <v>ㆣㄧㆦㆻ˙</v>
      </c>
      <c r="E42" s="200" t="str">
        <f xml:space="preserve"> IF($C42="","", _xlfn.CONCAT($F42, $J42, _xlfn.XLOOKUP($G42, 音調表[台羅調號], 音調表[方音符號聲調符號])))</f>
        <v>ㆣㄧㆦㆻ˙</v>
      </c>
      <c r="F42" s="200" t="str">
        <f xml:space="preserve"> IFERROR( _xlfn.XLOOKUP(RIGHT($C42), 十五音聲母表[十八音],十五音聲母表[方音符號]), "" )</f>
        <v>ㆣ</v>
      </c>
      <c r="G42" s="200">
        <f xml:space="preserve"> IF($C42="", "", _xlfn.XLOOKUP(MID(C42,2,1), 音調表[八音調號], 音調表[台羅調號]) )</f>
        <v>8</v>
      </c>
      <c r="H42" s="200" t="str">
        <f xml:space="preserve"> IF($C42="", "", _xlfn.XLOOKUP(MID($C42,2,1), 音調表[八音調號], 音調表[方音符號聲調按鍵]) )</f>
        <v>]</v>
      </c>
      <c r="I42" s="200" t="str">
        <f t="shared" si="2"/>
        <v>恭（促）</v>
      </c>
      <c r="J42" s="200" t="str">
        <f xml:space="preserve"> IF($C42="", "", _xlfn.XLOOKUP($I42, 十五音韻母表[十五音],十五音韻母表[方音符號]) )</f>
        <v>ㄧㆦㆻ</v>
      </c>
      <c r="K42" s="69" t="str">
        <f t="shared" si="3"/>
        <v>ㄧㆦㆻ]ㆣ</v>
      </c>
      <c r="L42" s="70">
        <f t="shared" si="4"/>
        <v>5</v>
      </c>
      <c r="M42" s="70">
        <f t="shared" si="5"/>
        <v>4</v>
      </c>
      <c r="N42" s="199" t="str">
        <f t="shared" si="8"/>
        <v>ㄧ</v>
      </c>
      <c r="O42" s="199" t="str">
        <f t="shared" si="8"/>
        <v>ㆦ</v>
      </c>
      <c r="P42" s="199" t="str">
        <f t="shared" si="8"/>
        <v>ㆻ</v>
      </c>
      <c r="Q42" s="199" t="str">
        <f t="shared" si="8"/>
        <v>]</v>
      </c>
      <c r="R42" s="199" t="str">
        <f t="shared" si="8"/>
        <v>ㆣ</v>
      </c>
      <c r="S42" s="199" t="str">
        <f t="shared" si="8"/>
        <v/>
      </c>
      <c r="T42" s="199" t="str">
        <f t="shared" si="8"/>
        <v/>
      </c>
      <c r="U42" s="199" t="str">
        <f t="shared" si="8"/>
        <v/>
      </c>
    </row>
    <row r="43" spans="2:21" ht="77.25">
      <c r="B43" s="201" t="s">
        <v>180</v>
      </c>
      <c r="C43" s="67" t="s">
        <v>317</v>
      </c>
      <c r="D43" s="66" t="str">
        <f t="shared" si="1"/>
        <v>ㆠㄨㄣˊ</v>
      </c>
      <c r="E43" s="200" t="str">
        <f xml:space="preserve"> IF($C43="","", _xlfn.CONCAT($F43, $J43, _xlfn.XLOOKUP($G43, 音調表[台羅調號], 音調表[方音符號聲調符號])))</f>
        <v>ㆠㄨㄣˊ</v>
      </c>
      <c r="F43" s="200" t="str">
        <f xml:space="preserve"> IFERROR( _xlfn.XLOOKUP(RIGHT($C43), 十五音聲母表[十八音],十五音聲母表[方音符號]), "" )</f>
        <v>ㆠ</v>
      </c>
      <c r="G43" s="200">
        <f xml:space="preserve"> IF($C43="", "", _xlfn.XLOOKUP(MID(C43,2,1), 音調表[八音調號], 音調表[台羅調號]) )</f>
        <v>5</v>
      </c>
      <c r="H43" s="200">
        <f xml:space="preserve"> IF($C43="", "", _xlfn.XLOOKUP(MID($C43,2,1), 音調表[八音調號], 音調表[方音符號聲調按鍵]) )</f>
        <v>6</v>
      </c>
      <c r="I43" s="200" t="str">
        <f t="shared" si="2"/>
        <v>君（舒）</v>
      </c>
      <c r="J43" s="200" t="str">
        <f xml:space="preserve"> IF($C43="", "", _xlfn.XLOOKUP($I43, 十五音韻母表[十五音],十五音韻母表[方音符號]) )</f>
        <v>ㄨㄣ</v>
      </c>
      <c r="K43" s="69" t="str">
        <f t="shared" si="3"/>
        <v>ㄨㄣ6ㆠ</v>
      </c>
      <c r="L43" s="70">
        <f t="shared" si="4"/>
        <v>4</v>
      </c>
      <c r="M43" s="70">
        <f t="shared" si="5"/>
        <v>3</v>
      </c>
      <c r="N43" s="199" t="str">
        <f t="shared" si="8"/>
        <v>ㄨ</v>
      </c>
      <c r="O43" s="199" t="str">
        <f t="shared" si="8"/>
        <v>ㄣ</v>
      </c>
      <c r="P43" s="199" t="str">
        <f t="shared" si="8"/>
        <v>6</v>
      </c>
      <c r="Q43" s="199" t="str">
        <f t="shared" si="8"/>
        <v>ㆠ</v>
      </c>
      <c r="R43" s="199" t="str">
        <f t="shared" si="8"/>
        <v/>
      </c>
      <c r="S43" s="199" t="str">
        <f t="shared" si="8"/>
        <v/>
      </c>
      <c r="T43" s="199" t="str">
        <f t="shared" si="8"/>
        <v/>
      </c>
      <c r="U43" s="199" t="str">
        <f t="shared" si="8"/>
        <v/>
      </c>
    </row>
    <row r="44" spans="2:21" ht="77.25">
      <c r="B44" s="201" t="s">
        <v>181</v>
      </c>
      <c r="C44" s="67" t="s">
        <v>318</v>
      </c>
      <c r="D44" s="66" t="str">
        <f t="shared" si="1"/>
        <v>ㄍㄨㄢ一</v>
      </c>
      <c r="E44" s="200" t="str">
        <f xml:space="preserve"> IF($C44="","", _xlfn.CONCAT($F44, $J44, _xlfn.XLOOKUP($G44, 音調表[台羅調號], 音調表[方音符號聲調符號])))</f>
        <v>ㄍㄨㄢ一</v>
      </c>
      <c r="F44" s="200" t="str">
        <f xml:space="preserve"> IFERROR( _xlfn.XLOOKUP(RIGHT($C44), 十五音聲母表[十八音],十五音聲母表[方音符號]), "" )</f>
        <v>ㄍ</v>
      </c>
      <c r="G44" s="200">
        <f xml:space="preserve"> IF($C44="", "", _xlfn.XLOOKUP(MID(C44,2,1), 音調表[八音調號], 音調表[台羅調號]) )</f>
        <v>1</v>
      </c>
      <c r="H44" s="200" t="str">
        <f xml:space="preserve"> IF($C44="", "", _xlfn.XLOOKUP(MID($C44,2,1), 音調表[八音調號], 音調表[方音符號聲調按鍵]) )</f>
        <v>"</v>
      </c>
      <c r="I44" s="200" t="str">
        <f t="shared" si="2"/>
        <v>觀（舒）</v>
      </c>
      <c r="J44" s="200" t="str">
        <f xml:space="preserve"> IF($C44="", "", _xlfn.XLOOKUP($I44, 十五音韻母表[十五音],十五音韻母表[方音符號]) )</f>
        <v>ㄨㄢ</v>
      </c>
      <c r="K44" s="69" t="str">
        <f t="shared" si="3"/>
        <v>ㄨㄢ"ㄍ</v>
      </c>
      <c r="L44" s="70">
        <f t="shared" si="4"/>
        <v>4</v>
      </c>
      <c r="M44" s="70">
        <f t="shared" si="5"/>
        <v>3</v>
      </c>
      <c r="N44" s="199" t="str">
        <f t="shared" si="8"/>
        <v>ㄨ</v>
      </c>
      <c r="O44" s="199" t="str">
        <f t="shared" si="8"/>
        <v>ㄢ</v>
      </c>
      <c r="P44" s="199" t="str">
        <f t="shared" si="8"/>
        <v>"</v>
      </c>
      <c r="Q44" s="199" t="str">
        <f t="shared" si="8"/>
        <v>ㄍ</v>
      </c>
      <c r="R44" s="199" t="str">
        <f t="shared" si="8"/>
        <v/>
      </c>
      <c r="S44" s="199" t="str">
        <f t="shared" si="8"/>
        <v/>
      </c>
      <c r="T44" s="199" t="str">
        <f t="shared" si="8"/>
        <v/>
      </c>
      <c r="U44" s="199" t="str">
        <f t="shared" si="8"/>
        <v/>
      </c>
    </row>
    <row r="45" spans="2:21" ht="77.25">
      <c r="B45" s="201" t="s">
        <v>154</v>
      </c>
      <c r="C45" s="67"/>
      <c r="D45" s="66" t="str">
        <f t="shared" si="1"/>
        <v/>
      </c>
      <c r="E45" s="200" t="str">
        <f xml:space="preserve"> IF($C45="","", _xlfn.CONCAT($F45, $J45, _xlfn.XLOOKUP($G45, 音調表[台羅調號], 音調表[方音符號聲調符號])))</f>
        <v/>
      </c>
      <c r="F45" s="200" t="str">
        <f xml:space="preserve"> IFERROR( _xlfn.XLOOKUP(RIGHT($C45), 十五音聲母表[十八音],十五音聲母表[方音符號]), "" )</f>
        <v/>
      </c>
      <c r="G45" s="200" t="str">
        <f xml:space="preserve"> IF($C45="", "", _xlfn.XLOOKUP(MID(C45,2,1), 音調表[八音調號], 音調表[台羅調號]) )</f>
        <v/>
      </c>
      <c r="H45" s="200" t="str">
        <f xml:space="preserve"> IF($C45="", "", _xlfn.XLOOKUP(MID($C45,2,1), 音調表[八音調號], 音調表[方音符號聲調按鍵]) )</f>
        <v/>
      </c>
      <c r="I45" s="200" t="str">
        <f t="shared" si="2"/>
        <v/>
      </c>
      <c r="J45" s="200" t="str">
        <f xml:space="preserve"> IF($C45="", "", _xlfn.XLOOKUP($I45, 十五音韻母表[十五音],十五音韻母表[方音符號]) )</f>
        <v/>
      </c>
      <c r="K45" s="69" t="str">
        <f t="shared" si="3"/>
        <v/>
      </c>
      <c r="L45" s="70" t="str">
        <f t="shared" si="4"/>
        <v/>
      </c>
      <c r="M45" s="70" t="str">
        <f t="shared" si="5"/>
        <v/>
      </c>
      <c r="N45" s="199" t="str">
        <f t="shared" si="8"/>
        <v/>
      </c>
      <c r="O45" s="199" t="str">
        <f t="shared" si="8"/>
        <v/>
      </c>
      <c r="P45" s="199" t="str">
        <f t="shared" si="8"/>
        <v/>
      </c>
      <c r="Q45" s="199" t="str">
        <f t="shared" si="8"/>
        <v/>
      </c>
      <c r="R45" s="199" t="str">
        <f t="shared" si="8"/>
        <v/>
      </c>
      <c r="S45" s="199" t="str">
        <f t="shared" si="8"/>
        <v/>
      </c>
      <c r="T45" s="199" t="str">
        <f t="shared" si="8"/>
        <v/>
      </c>
      <c r="U45" s="199" t="str">
        <f t="shared" si="8"/>
        <v/>
      </c>
    </row>
    <row r="46" spans="2:21">
      <c r="B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2:21">
      <c r="B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2:21">
      <c r="B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2:21">
      <c r="B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2:21">
      <c r="B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2:21">
      <c r="B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2:21">
      <c r="B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2:21">
      <c r="B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1">
      <c r="B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1">
      <c r="B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1">
      <c r="B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1">
      <c r="B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2:21">
      <c r="B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2:21">
      <c r="B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2:21">
      <c r="B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2:21">
      <c r="B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2:21">
      <c r="B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2:21">
      <c r="B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2:21">
      <c r="B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2:21">
      <c r="B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2:21">
      <c r="B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2:21">
      <c r="B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2:21">
      <c r="B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2:21">
      <c r="B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2:21">
      <c r="B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2:21">
      <c r="B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2:21">
      <c r="B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2:21">
      <c r="B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2:21">
      <c r="B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2:21">
      <c r="B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2:21">
      <c r="B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2:21">
      <c r="B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2:21">
      <c r="B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2:21">
      <c r="B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2:21">
      <c r="B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2:21">
      <c r="B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2:21">
      <c r="B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2:21">
      <c r="B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2:21">
      <c r="B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2:21">
      <c r="B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2:21">
      <c r="B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2:21">
      <c r="B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2:21">
      <c r="B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2:21">
      <c r="B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2:21">
      <c r="B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2:21">
      <c r="B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2:21">
      <c r="B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2:21">
      <c r="B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2:21">
      <c r="B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2:21">
      <c r="B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2:21">
      <c r="B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2:21">
      <c r="B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2:21">
      <c r="B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2:21">
      <c r="B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2:21">
      <c r="B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2:21">
      <c r="B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2:21">
      <c r="B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2:21">
      <c r="B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2:21">
      <c r="B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2:21">
      <c r="B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2:21">
      <c r="B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2:21">
      <c r="B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2:21">
      <c r="B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2:21">
      <c r="B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2:21">
      <c r="B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2:21">
      <c r="B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2:21">
      <c r="B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2:21">
      <c r="B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2:21">
      <c r="B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2:21">
      <c r="B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2:21">
      <c r="B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2:21">
      <c r="B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2:21">
      <c r="B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2:21">
      <c r="B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2:21">
      <c r="B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2:21">
      <c r="B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2:21">
      <c r="B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2:21">
      <c r="B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2:21">
      <c r="B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2:21">
      <c r="B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2:21">
      <c r="B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2:21">
      <c r="B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2:21">
      <c r="B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2:21">
      <c r="B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2:21">
      <c r="B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2:21">
      <c r="B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2:21">
      <c r="B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2:21">
      <c r="B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2:21">
      <c r="B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2:21">
      <c r="B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2:21">
      <c r="B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2:21">
      <c r="B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2:21">
      <c r="B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2:21">
      <c r="B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2:21">
      <c r="B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2:21">
      <c r="B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2:21">
      <c r="B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2:21">
      <c r="B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2:21">
      <c r="B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2:21">
      <c r="B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2:21">
      <c r="B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2:21">
      <c r="B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2:21">
      <c r="B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2:21">
      <c r="B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2:21">
      <c r="B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2:21">
      <c r="B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2:21">
      <c r="B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2:21">
      <c r="B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2:21">
      <c r="B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2:21">
      <c r="B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2:21">
      <c r="B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2:21">
      <c r="B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2:21">
      <c r="B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2:21">
      <c r="B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2:21">
      <c r="B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2:21">
      <c r="B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2:21">
      <c r="B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2:21">
      <c r="B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2:21">
      <c r="B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2:21">
      <c r="B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2:21">
      <c r="B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2:21">
      <c r="B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2:21">
      <c r="B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2:21">
      <c r="B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2:21">
      <c r="B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2:21">
      <c r="B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2:21">
      <c r="B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2:21">
      <c r="B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2:21">
      <c r="B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2:21">
      <c r="B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2:21">
      <c r="B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2:21">
      <c r="B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2:21">
      <c r="B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2:21">
      <c r="B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2:21">
      <c r="B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2:21">
      <c r="B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2:21">
      <c r="B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2:21">
      <c r="B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2:21">
      <c r="B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2:21">
      <c r="B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2:21">
      <c r="B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2:21">
      <c r="B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2:21">
      <c r="B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2:21">
      <c r="B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2:21">
      <c r="B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2:21">
      <c r="B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2:21">
      <c r="B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2:21">
      <c r="B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2:21">
      <c r="B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2:21">
      <c r="B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2:21">
      <c r="B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2:21">
      <c r="B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2:21">
      <c r="B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2:21">
      <c r="B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2:21">
      <c r="B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2:21">
      <c r="B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2:21">
      <c r="B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2:21">
      <c r="B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2:21">
      <c r="B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2:21">
      <c r="B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2:21">
      <c r="B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2:21">
      <c r="B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2:21">
      <c r="B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2:21">
      <c r="B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2:21">
      <c r="B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2:21">
      <c r="B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2:21">
      <c r="B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2:21">
      <c r="B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2:21">
      <c r="B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2:21">
      <c r="B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2:21">
      <c r="B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2:21">
      <c r="B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2:21">
      <c r="B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2:21">
      <c r="B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2:21">
      <c r="B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2:21">
      <c r="B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2:21">
      <c r="B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2:21">
      <c r="B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2:21">
      <c r="B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2:21">
      <c r="B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2:21">
      <c r="B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2:21">
      <c r="B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2:21">
      <c r="B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2:21">
      <c r="B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2:21">
      <c r="B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2:21">
      <c r="B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2:21">
      <c r="B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2:21">
      <c r="B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2:21">
      <c r="B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2:21">
      <c r="B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2:21">
      <c r="B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2:21">
      <c r="B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2:21">
      <c r="B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2:21">
      <c r="B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2:21">
      <c r="B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2:21">
      <c r="B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2:21">
      <c r="B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2:21">
      <c r="B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2:21">
      <c r="B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2:21">
      <c r="B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2:21">
      <c r="B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2:21">
      <c r="B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2:21">
      <c r="B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2:21">
      <c r="B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2:21">
      <c r="B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2:21">
      <c r="B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2:21">
      <c r="B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2:21">
      <c r="B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2:21">
      <c r="B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2:21">
      <c r="B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2:21">
      <c r="B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2:21">
      <c r="B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2:21">
      <c r="B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2:21">
      <c r="B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2:21">
      <c r="B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2:21">
      <c r="B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2:21">
      <c r="B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2:21">
      <c r="B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2:21">
      <c r="B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2:21">
      <c r="B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2:21">
      <c r="B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2:21">
      <c r="B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2:21">
      <c r="B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2:21">
      <c r="B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2:21">
      <c r="B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2:21">
      <c r="B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2:21">
      <c r="B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2:21">
      <c r="B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2:21">
      <c r="B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2:21">
      <c r="B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2:21">
      <c r="B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2:21">
      <c r="B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2:21">
      <c r="B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2:21">
      <c r="B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2:21">
      <c r="B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2:21">
      <c r="B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2:21">
      <c r="B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2:21">
      <c r="B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2:21">
      <c r="B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2:21">
      <c r="B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2:21">
      <c r="B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2:21">
      <c r="B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2:21">
      <c r="B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2:21">
      <c r="B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2:21">
      <c r="B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2:21">
      <c r="B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2:21">
      <c r="B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2:21">
      <c r="B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2:21">
      <c r="B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2:21">
      <c r="B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2:21">
      <c r="B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2:21">
      <c r="B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2:21">
      <c r="B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2:21">
      <c r="B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2:21">
      <c r="B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2:21">
      <c r="B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2:21">
      <c r="B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2:21">
      <c r="B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2:21">
      <c r="B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2:21">
      <c r="B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2:21">
      <c r="B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2:21">
      <c r="B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2:21">
      <c r="B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2:21">
      <c r="B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2:21">
      <c r="B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2:21">
      <c r="B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2:21">
      <c r="B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2:21">
      <c r="B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2:21">
      <c r="B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2:21">
      <c r="B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2:21">
      <c r="B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2:21">
      <c r="B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2:21">
      <c r="B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2:21">
      <c r="B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2:21">
      <c r="B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2:21">
      <c r="B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2:21">
      <c r="B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2:21">
      <c r="B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2:21">
      <c r="B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2:21">
      <c r="B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2:21">
      <c r="B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2:21">
      <c r="B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2:21">
      <c r="B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2:21">
      <c r="B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2:21">
      <c r="B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2:21">
      <c r="B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2:21">
      <c r="B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2:21">
      <c r="B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2:21">
      <c r="B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2:21">
      <c r="B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2:21">
      <c r="B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2:21">
      <c r="B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2:21">
      <c r="B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2:21">
      <c r="B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2:21">
      <c r="B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2:21">
      <c r="B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2:21">
      <c r="B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2:21">
      <c r="B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2:21">
      <c r="B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2:21">
      <c r="B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2:21">
      <c r="B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2:21">
      <c r="B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2:21">
      <c r="B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2:21">
      <c r="B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2:21">
      <c r="B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2:21">
      <c r="B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2:21">
      <c r="B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2:21">
      <c r="B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2:21">
      <c r="B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2:21">
      <c r="B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2:21">
      <c r="B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2:21">
      <c r="B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2:21">
      <c r="B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2:21">
      <c r="B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2:21">
      <c r="B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2:21">
      <c r="B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2:21">
      <c r="B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2:21">
      <c r="B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2:21">
      <c r="B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2:21">
      <c r="B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2:21">
      <c r="B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2:21">
      <c r="B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2:21">
      <c r="B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2:21">
      <c r="B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2:21">
      <c r="B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2:21">
      <c r="B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2:21">
      <c r="B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2:21">
      <c r="B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2:21">
      <c r="B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2:21">
      <c r="B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2:21">
      <c r="B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2:21">
      <c r="B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2:21">
      <c r="B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2:21">
      <c r="B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2:21">
      <c r="B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2:21">
      <c r="B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2:21">
      <c r="B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2:21">
      <c r="B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2:21">
      <c r="B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2:21">
      <c r="B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2:21">
      <c r="B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2:21">
      <c r="B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2:21">
      <c r="B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2:21">
      <c r="B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2:21">
      <c r="B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2:21">
      <c r="B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2:21">
      <c r="B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2:21">
      <c r="B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2:21">
      <c r="B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2:21">
      <c r="B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2:21">
      <c r="B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2:21">
      <c r="B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2:21">
      <c r="B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2:21">
      <c r="B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2:21">
      <c r="B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2:21">
      <c r="B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2:21">
      <c r="B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2:21">
      <c r="B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2:21">
      <c r="B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2:21">
      <c r="B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2:21">
      <c r="B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2:21">
      <c r="B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2:21">
      <c r="B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2:21">
      <c r="B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2:21">
      <c r="B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2:21">
      <c r="B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2:21">
      <c r="B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2:21">
      <c r="B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2:21">
      <c r="B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2:21">
      <c r="B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2:21">
      <c r="B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2:21">
      <c r="B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2:21">
      <c r="B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2:21">
      <c r="B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2:21">
      <c r="B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2:21">
      <c r="B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2:21">
      <c r="B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2:21">
      <c r="B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2:21">
      <c r="B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2:21">
      <c r="B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2:21">
      <c r="B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2:21">
      <c r="B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2:21">
      <c r="B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2:21">
      <c r="B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2:21">
      <c r="B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2:21">
      <c r="B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2:21">
      <c r="B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2:21">
      <c r="B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2:21">
      <c r="B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2:21">
      <c r="B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2:21">
      <c r="B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2:21">
      <c r="B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2:21">
      <c r="B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2:21">
      <c r="B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2:21">
      <c r="B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2:21">
      <c r="B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2:21">
      <c r="B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2:21">
      <c r="B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2:21">
      <c r="B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2:21">
      <c r="B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2:21">
      <c r="B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2:21">
      <c r="B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2:21">
      <c r="B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2:21">
      <c r="B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2:21">
      <c r="B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2:21">
      <c r="B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2:21">
      <c r="B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2:21">
      <c r="B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2:21">
      <c r="B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2:21">
      <c r="B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2:21">
      <c r="B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2:21">
      <c r="B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2:21">
      <c r="B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2:21">
      <c r="B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2:21">
      <c r="B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2:21">
      <c r="B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2:21">
      <c r="B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2:21">
      <c r="B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2:21">
      <c r="B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2:21">
      <c r="B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2:21">
      <c r="B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2:21">
      <c r="B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2:21">
      <c r="B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2:21">
      <c r="B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2:21">
      <c r="B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2:21">
      <c r="B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2:21">
      <c r="B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2:21">
      <c r="B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2:21">
      <c r="B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2:21">
      <c r="B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2:21">
      <c r="B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2:21">
      <c r="B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2:21">
      <c r="B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2:21">
      <c r="B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2:21">
      <c r="B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2:21">
      <c r="B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2:21">
      <c r="B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2:21">
      <c r="B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2:21">
      <c r="B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2:21">
      <c r="B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2:21">
      <c r="B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2:21">
      <c r="B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2:21">
      <c r="B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2:21">
      <c r="B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2:21">
      <c r="B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2:21">
      <c r="B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2:21">
      <c r="B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2:21">
      <c r="B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2:21">
      <c r="B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2:21">
      <c r="B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2:21">
      <c r="B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2:21">
      <c r="B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2:21">
      <c r="B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2:21">
      <c r="B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2:21">
      <c r="B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2:21">
      <c r="B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2:21">
      <c r="B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2:21">
      <c r="B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2:21">
      <c r="B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2:21">
      <c r="B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2:21">
      <c r="B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2:21">
      <c r="B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2:21">
      <c r="B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2:21">
      <c r="B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2:21">
      <c r="B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2:21">
      <c r="B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2:21">
      <c r="B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2:21">
      <c r="B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2:21">
      <c r="B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2:21">
      <c r="B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2:21">
      <c r="B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2:21">
      <c r="B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2:21">
      <c r="B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2:21">
      <c r="B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2:21">
      <c r="B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2:21">
      <c r="B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2:21">
      <c r="B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2:21">
      <c r="B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2:21">
      <c r="B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2:21">
      <c r="B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2:21">
      <c r="B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2:21">
      <c r="B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2:21">
      <c r="B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2:21">
      <c r="B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2:21">
      <c r="B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2:21">
      <c r="B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2:21">
      <c r="B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2:21">
      <c r="B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2:21">
      <c r="B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2:21">
      <c r="B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2:21">
      <c r="B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2:21">
      <c r="B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2:21">
      <c r="B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2:21">
      <c r="B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2:21">
      <c r="B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2:21">
      <c r="B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2:21">
      <c r="B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2:21">
      <c r="B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2:21">
      <c r="B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2:21">
      <c r="B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2:21">
      <c r="B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2:21">
      <c r="B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2:21">
      <c r="B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2:21">
      <c r="B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2:21">
      <c r="B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2:21">
      <c r="B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2:21">
      <c r="B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2:21">
      <c r="B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2:21">
      <c r="B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2:21">
      <c r="B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2:21">
      <c r="B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2:21">
      <c r="B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2:21">
      <c r="B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2:21">
      <c r="B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2:21">
      <c r="B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2:21">
      <c r="B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2:21">
      <c r="B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2:21">
      <c r="B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2:21">
      <c r="B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2:21">
      <c r="B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2:21">
      <c r="B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2:21">
      <c r="B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2:21">
      <c r="B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2:21">
      <c r="B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2:21">
      <c r="B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2:21">
      <c r="B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2:21">
      <c r="B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2:21">
      <c r="B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2:21">
      <c r="B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2:21">
      <c r="B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2:21">
      <c r="B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2:21">
      <c r="B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2:21">
      <c r="B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2:21">
      <c r="B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2:21">
      <c r="B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2:21">
      <c r="B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2:21">
      <c r="B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2:21">
      <c r="B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2:21">
      <c r="B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2:21">
      <c r="B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2:21">
      <c r="B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2:21">
      <c r="B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2:21">
      <c r="B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2:21">
      <c r="B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2:21">
      <c r="B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2:21">
      <c r="B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2:21">
      <c r="B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2:21">
      <c r="B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2:21">
      <c r="B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2:21">
      <c r="B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2:21">
      <c r="B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2:21">
      <c r="B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2:21">
      <c r="B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2:21">
      <c r="B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2:21">
      <c r="B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2:21">
      <c r="B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2:21">
      <c r="B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2:21">
      <c r="B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2:21">
      <c r="B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2:21">
      <c r="B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2:21">
      <c r="B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2:21">
      <c r="B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2:21">
      <c r="B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2:21">
      <c r="B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2:21">
      <c r="B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2:21">
      <c r="B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2:21">
      <c r="B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2:21">
      <c r="B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2:21">
      <c r="B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2:21">
      <c r="B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2:21">
      <c r="B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2:21">
      <c r="B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2:21">
      <c r="B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2:21">
      <c r="B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2:21">
      <c r="B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2:21">
      <c r="B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2:21">
      <c r="B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2:21">
      <c r="B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2:21">
      <c r="B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2:21">
      <c r="B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2:21">
      <c r="B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2:21">
      <c r="B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2:21">
      <c r="B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2:21">
      <c r="B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2:21">
      <c r="B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2:21">
      <c r="B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2:21">
      <c r="B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2:21">
      <c r="B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2:21">
      <c r="B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2:21">
      <c r="B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2:21">
      <c r="B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2:21">
      <c r="B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2:21">
      <c r="B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2:21">
      <c r="B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2:21">
      <c r="B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2:21">
      <c r="B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2:21">
      <c r="B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2:21">
      <c r="B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2:21">
      <c r="B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2:21">
      <c r="B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2:21">
      <c r="B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2:21">
      <c r="B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2:21">
      <c r="B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2:21">
      <c r="B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2:21">
      <c r="B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2:21">
      <c r="B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2:21">
      <c r="B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2:21">
      <c r="B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2:21">
      <c r="B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2:21">
      <c r="B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2:21">
      <c r="B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2:21">
      <c r="B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2:21">
      <c r="B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2:21">
      <c r="B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2:21">
      <c r="B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2:21">
      <c r="B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2:21">
      <c r="B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2:21">
      <c r="B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2:21">
      <c r="B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2:21">
      <c r="B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2:21">
      <c r="B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2:21">
      <c r="B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2:21">
      <c r="B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2:21">
      <c r="B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2:21">
      <c r="B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2:21">
      <c r="B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2:21">
      <c r="B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2:21">
      <c r="B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2:21">
      <c r="B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2:21">
      <c r="B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2:21">
      <c r="B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2:21">
      <c r="B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2:21">
      <c r="B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2:21">
      <c r="B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2:21">
      <c r="B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2:21">
      <c r="B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2:21">
      <c r="B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2:21">
      <c r="B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2:21">
      <c r="B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2:21">
      <c r="B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2:21">
      <c r="B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2:21">
      <c r="B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2:21">
      <c r="B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2:21">
      <c r="B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2:21">
      <c r="B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2:21">
      <c r="B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2:21">
      <c r="B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2:21">
      <c r="B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2:21">
      <c r="B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2:21">
      <c r="B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2:21">
      <c r="B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2:21">
      <c r="B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2:21">
      <c r="B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2:21">
      <c r="B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2:21">
      <c r="B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2:21">
      <c r="B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2:21">
      <c r="B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2:21">
      <c r="B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2:21">
      <c r="B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2:21">
      <c r="B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2:21">
      <c r="B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2:21">
      <c r="B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2:21">
      <c r="B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2:21">
      <c r="B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2:21">
      <c r="B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2:21">
      <c r="B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2:21">
      <c r="B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2:21">
      <c r="B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2:21">
      <c r="B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2:21">
      <c r="B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2:21">
      <c r="B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2:21">
      <c r="B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2:21">
      <c r="B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2:21">
      <c r="B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2:21">
      <c r="B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2:21">
      <c r="B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2:21">
      <c r="B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2:21">
      <c r="B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2:21">
      <c r="B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2:21">
      <c r="B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2:21">
      <c r="B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2:21">
      <c r="B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2:21">
      <c r="B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2:21">
      <c r="B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2:21">
      <c r="B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2:21">
      <c r="B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2:21">
      <c r="B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2:21">
      <c r="B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2:21">
      <c r="B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2:21">
      <c r="B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2:21">
      <c r="B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2:21">
      <c r="B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2:21">
      <c r="B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2:21">
      <c r="B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2:21">
      <c r="B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2:21">
      <c r="B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2:21">
      <c r="B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2:21">
      <c r="B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2:21">
      <c r="B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2:21">
      <c r="B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2:21">
      <c r="B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2:21">
      <c r="B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2:21">
      <c r="B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2:21">
      <c r="B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2:21">
      <c r="B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2:21">
      <c r="B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2:21">
      <c r="B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2:21">
      <c r="B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2:21">
      <c r="B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2:21">
      <c r="B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2:21">
      <c r="B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2:21">
      <c r="B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2:21">
      <c r="B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2:21">
      <c r="B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2:21">
      <c r="B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2:21">
      <c r="B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2:21">
      <c r="B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2:21">
      <c r="B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2:21">
      <c r="B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2:21">
      <c r="B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2:21">
      <c r="B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2:21">
      <c r="B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2:21">
      <c r="B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2:21">
      <c r="B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2:21">
      <c r="B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2:21">
      <c r="B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2:21">
      <c r="B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2:21">
      <c r="B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2:21">
      <c r="B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2:21">
      <c r="B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2:21">
      <c r="B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2:21">
      <c r="B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2:21">
      <c r="B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2:21">
      <c r="B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2:21">
      <c r="B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2:21">
      <c r="B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2:21">
      <c r="B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2:21">
      <c r="B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2:21">
      <c r="B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2:21">
      <c r="B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2:21">
      <c r="B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2:21">
      <c r="B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2:21">
      <c r="B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2:21">
      <c r="B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2:21">
      <c r="B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2:21">
      <c r="B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2:21">
      <c r="B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2:21">
      <c r="B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2:21">
      <c r="B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2:21">
      <c r="B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2:21">
      <c r="B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2:21">
      <c r="B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2:21">
      <c r="B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2:21">
      <c r="B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2:21">
      <c r="B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2:21">
      <c r="B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2:21">
      <c r="B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2:21">
      <c r="B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2:21">
      <c r="B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2:21">
      <c r="B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2:21">
      <c r="B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2:21">
      <c r="B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2:21">
      <c r="B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2:21">
      <c r="B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2:21">
      <c r="B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2:21">
      <c r="B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2:21">
      <c r="B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2:21">
      <c r="B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2:21">
      <c r="B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2:21">
      <c r="B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2:21">
      <c r="B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2:21">
      <c r="B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2:21">
      <c r="B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2:21">
      <c r="B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2:21">
      <c r="B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2:21">
      <c r="B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2:21">
      <c r="B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2:21">
      <c r="B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2:21">
      <c r="B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2:21">
      <c r="B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2:21">
      <c r="B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2:21">
      <c r="B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2:21">
      <c r="B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2:21">
      <c r="B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2:21">
      <c r="B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2:21">
      <c r="B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2:21">
      <c r="B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2:21">
      <c r="B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2:21">
      <c r="B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2:21">
      <c r="B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2:21">
      <c r="B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2:21">
      <c r="B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2:21">
      <c r="B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2:21">
      <c r="B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2:21">
      <c r="B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2:21">
      <c r="B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2:21">
      <c r="B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2:21">
      <c r="B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2:21">
      <c r="B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2:21">
      <c r="B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2:21">
      <c r="B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2:21">
      <c r="B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2:21">
      <c r="B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2:21">
      <c r="B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2:21">
      <c r="B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2:21">
      <c r="B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2:21">
      <c r="B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2:21">
      <c r="B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2:21">
      <c r="B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2:21">
      <c r="B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2:21">
      <c r="B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2:21">
      <c r="B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2:21">
      <c r="B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2:21">
      <c r="B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2:21">
      <c r="B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2:21">
      <c r="B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2:21">
      <c r="B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2:21">
      <c r="B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2:21">
      <c r="B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2:21">
      <c r="B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2:21">
      <c r="B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2:21">
      <c r="B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2:21">
      <c r="B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2:21">
      <c r="B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2:21">
      <c r="B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2:21">
      <c r="B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2:21">
      <c r="B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2:21">
      <c r="B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2:21">
      <c r="B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2:21">
      <c r="B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2:21">
      <c r="B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2:21">
      <c r="B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2:21">
      <c r="B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2:21">
      <c r="B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2:21">
      <c r="B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2:21">
      <c r="B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2:21">
      <c r="B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2:21">
      <c r="B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2:21">
      <c r="B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2:21">
      <c r="B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2:21">
      <c r="B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2:21">
      <c r="B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2:21">
      <c r="B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2:21">
      <c r="B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2:21">
      <c r="B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2:21">
      <c r="B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2:21">
      <c r="B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2:21">
      <c r="B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2:21">
      <c r="B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2:21">
      <c r="B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2:21">
      <c r="B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2:21">
      <c r="B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2:21">
      <c r="B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2:21">
      <c r="B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2:21">
      <c r="B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2:21">
      <c r="B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2:21">
      <c r="B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2:21">
      <c r="B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2:21">
      <c r="B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2:21">
      <c r="B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2:21">
      <c r="B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2:21">
      <c r="B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2:21">
      <c r="B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2:21">
      <c r="B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2:21">
      <c r="B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2:21">
      <c r="B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2:21">
      <c r="B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2:21">
      <c r="B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2:21">
      <c r="B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2:21">
      <c r="B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2:21">
      <c r="B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2:21">
      <c r="B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2:21">
      <c r="B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2:21">
      <c r="B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2:21">
      <c r="B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2:21">
      <c r="B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2:21">
      <c r="B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2:21">
      <c r="B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2:21">
      <c r="B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2:21">
      <c r="B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2:21">
      <c r="B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2:21">
      <c r="B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2:21">
      <c r="B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2:21">
      <c r="B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2:21">
      <c r="B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2:21">
      <c r="B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2:21">
      <c r="B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2:21">
      <c r="B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2:21">
      <c r="B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2:21">
      <c r="B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2:21">
      <c r="B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2:21">
      <c r="B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2:21">
      <c r="B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2:21">
      <c r="B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2:21">
      <c r="B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2:21">
      <c r="B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2:21">
      <c r="B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2:21">
      <c r="B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2:21">
      <c r="B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2:21">
      <c r="B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2:21">
      <c r="B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2:21">
      <c r="B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2:21">
      <c r="B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2:21">
      <c r="B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2:21">
      <c r="B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2:21">
      <c r="B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2:21">
      <c r="B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2:21">
      <c r="B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2:21">
      <c r="B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2:21">
      <c r="B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2:21">
      <c r="B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2:21">
      <c r="B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2:21">
      <c r="B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2:21">
      <c r="B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2:21">
      <c r="B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2:21">
      <c r="B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2:21">
      <c r="B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2:21">
      <c r="B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2:21">
      <c r="B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2:21">
      <c r="B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2:21">
      <c r="B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2:21">
      <c r="B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2:21">
      <c r="B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2:21">
      <c r="B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2:21">
      <c r="B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2:21">
      <c r="B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2:21">
      <c r="B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2:21">
      <c r="B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2:21">
      <c r="B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2:21">
      <c r="B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2:21">
      <c r="B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2:21">
      <c r="B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2:21">
      <c r="B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2:21">
      <c r="B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2:21">
      <c r="B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2:21">
      <c r="B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2:21">
      <c r="B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2:21">
      <c r="B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2:21">
      <c r="B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2:21">
      <c r="B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2:21">
      <c r="B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2:21">
      <c r="B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2:21">
      <c r="B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2:21">
      <c r="B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2:21">
      <c r="B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2:21">
      <c r="B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2:21">
      <c r="B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2:21">
      <c r="B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2:21">
      <c r="B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2:21">
      <c r="B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2:21">
      <c r="B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2:21">
      <c r="B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2:21">
      <c r="B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2:21">
      <c r="B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2:21">
      <c r="B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2:21">
      <c r="B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2:21">
      <c r="B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2:21">
      <c r="B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2:21">
      <c r="B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2:21">
      <c r="B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2:21">
      <c r="B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2:21">
      <c r="B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2:21">
      <c r="B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2:21">
      <c r="B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2:21">
      <c r="B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2:21">
      <c r="B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2:21">
      <c r="B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2:21">
      <c r="B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2:21">
      <c r="B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2:21">
      <c r="B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2:21">
      <c r="B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2:21">
      <c r="B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2:21">
      <c r="B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2:21">
      <c r="B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2:21">
      <c r="B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2:21">
      <c r="B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2:21">
      <c r="B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2:21">
      <c r="B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2:21">
      <c r="B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2:21">
      <c r="B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2:21">
      <c r="B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2:21">
      <c r="B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2:21">
      <c r="B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2:21">
      <c r="B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2:21">
      <c r="B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2:21">
      <c r="B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2:21">
      <c r="B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2:21">
      <c r="B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2:21">
      <c r="B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2:21">
      <c r="B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2:21">
      <c r="B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2:21">
      <c r="B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2:21">
      <c r="B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2:21">
      <c r="B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2:21">
      <c r="B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2:21">
      <c r="B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2:21">
      <c r="B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2:21">
      <c r="B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2:21">
      <c r="B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2:21">
      <c r="B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2:21">
      <c r="B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2:21">
      <c r="B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2:21">
      <c r="B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2:21">
      <c r="B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2:21">
      <c r="B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2:21">
      <c r="B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2:21">
      <c r="B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2:21">
      <c r="B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2:21">
      <c r="B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2:21">
      <c r="B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2:21">
      <c r="B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2:21">
      <c r="B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2:21">
      <c r="B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2:21">
      <c r="B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2:21">
      <c r="B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2:21">
      <c r="B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2:21">
      <c r="B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2:21">
      <c r="B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2:21">
      <c r="B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2:21">
      <c r="B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2:21">
      <c r="B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2:21">
      <c r="B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2:21">
      <c r="B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2:21">
      <c r="B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2:21">
      <c r="B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2:21">
      <c r="B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2:21">
      <c r="B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2:21">
      <c r="B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2:21">
      <c r="B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2:21">
      <c r="B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2:21">
      <c r="B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2:21">
      <c r="B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2:21">
      <c r="B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2:21">
      <c r="B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2:21">
      <c r="B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2:21">
      <c r="B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2:21">
      <c r="B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2:21">
      <c r="B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2:21">
      <c r="B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2:21">
      <c r="B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2:21">
      <c r="B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2:21">
      <c r="B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2:21">
      <c r="B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2:21">
      <c r="B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2:21">
      <c r="B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2:21">
      <c r="B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2:21">
      <c r="B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2:21">
      <c r="B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2:21">
      <c r="B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2:21">
      <c r="B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2:21">
      <c r="B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2:21">
      <c r="B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2:21">
      <c r="B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2:21">
      <c r="B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2:21">
      <c r="B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2:21">
      <c r="B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2:21">
      <c r="B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2:21">
      <c r="B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2:21">
      <c r="B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2:21">
      <c r="B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2:21">
      <c r="B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2:21">
      <c r="B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2:21">
      <c r="B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2:21">
      <c r="B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2:21">
      <c r="B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2:21">
      <c r="B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2:21">
      <c r="B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2:21">
      <c r="B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2:21">
      <c r="B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2:21">
      <c r="B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2:21">
      <c r="B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2:21">
      <c r="B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2:21">
      <c r="B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2:21">
      <c r="B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2:21">
      <c r="B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2:21">
      <c r="B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2:21">
      <c r="B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2:21">
      <c r="B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2:21">
      <c r="B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2:21">
      <c r="B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2:21">
      <c r="B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2:21">
      <c r="B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2:21">
      <c r="B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2:21">
      <c r="B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2:21">
      <c r="B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2:21">
      <c r="B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2:21">
      <c r="B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2:21">
      <c r="B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2:21">
      <c r="B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2:21">
      <c r="B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2:21">
      <c r="B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2:21">
      <c r="B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2:21">
      <c r="B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2:21">
      <c r="B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2:21">
      <c r="B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2:21">
      <c r="B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2:21">
      <c r="B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2:21">
      <c r="B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2:21">
      <c r="B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2:21">
      <c r="B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2:21">
      <c r="B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2:21">
      <c r="B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2:21">
      <c r="B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2:21">
      <c r="B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2:21">
      <c r="B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2:21">
      <c r="B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2:21">
      <c r="B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2:21">
      <c r="B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2:21">
      <c r="B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2:21">
      <c r="B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2:21">
      <c r="B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2:21">
      <c r="B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2:21">
      <c r="B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2:21">
      <c r="B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2:21">
      <c r="B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2:21">
      <c r="B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2:21">
      <c r="B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2:21">
      <c r="B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2:21">
      <c r="B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2:21">
      <c r="B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2:21">
      <c r="B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2:21">
      <c r="B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2:21">
      <c r="B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2:21">
      <c r="B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2:21">
      <c r="B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2:21">
      <c r="B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2:21">
      <c r="B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2:21">
      <c r="B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2:21">
      <c r="B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2:21">
      <c r="B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2:21">
      <c r="B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2:21">
      <c r="B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2:21">
      <c r="B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2:21">
      <c r="B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2:21">
      <c r="B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2:21">
      <c r="B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2:21">
      <c r="B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2:21">
      <c r="B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2:21">
      <c r="B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2:21">
      <c r="B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2:21">
      <c r="B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2:21">
      <c r="B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2:21">
      <c r="B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2:21">
      <c r="B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2:21">
      <c r="B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2:21">
      <c r="B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2:21">
      <c r="B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2:21">
      <c r="B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2:21">
      <c r="B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2:21">
      <c r="B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2:21">
      <c r="B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2:21">
      <c r="B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2:21">
      <c r="B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2:21">
      <c r="B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2:21">
      <c r="B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2:21">
      <c r="B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2:21">
      <c r="B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2:21">
      <c r="B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2:21">
      <c r="B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2:21">
      <c r="B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2:21">
      <c r="B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2:21">
      <c r="B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2:21">
      <c r="B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2:21">
      <c r="B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2:21">
      <c r="B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2:21">
      <c r="B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2:21">
      <c r="B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2:21">
      <c r="B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2:21">
      <c r="B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2:21">
      <c r="B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2:21">
      <c r="B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2:21">
      <c r="B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2:21">
      <c r="B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2:21">
      <c r="B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2:21">
      <c r="B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2:21">
      <c r="B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2:21">
      <c r="B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2:21">
      <c r="B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2:21">
      <c r="B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2:21">
      <c r="B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2:21">
      <c r="B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2:21">
      <c r="B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2:21">
      <c r="B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2:21">
      <c r="B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2:21">
      <c r="B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2:21">
      <c r="B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2:21">
      <c r="B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2:21">
      <c r="B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2:21">
      <c r="B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2:21">
      <c r="B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2:21">
      <c r="B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2:21">
      <c r="B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2:21">
      <c r="B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2:21">
      <c r="B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2:21">
      <c r="B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2:21">
      <c r="B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2:21">
      <c r="B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2:21">
      <c r="B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2:21">
      <c r="B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2:21">
      <c r="B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2:21">
      <c r="B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2:21">
      <c r="B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2:21">
      <c r="B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2:21">
      <c r="B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2:21">
      <c r="B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2:21">
      <c r="B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2:21">
      <c r="B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2:21">
      <c r="B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2:21">
      <c r="B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2:21">
      <c r="B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2:21">
      <c r="B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2:21">
      <c r="B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2:21">
      <c r="B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2:21">
      <c r="B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2:21">
      <c r="B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2:21">
      <c r="B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2:21">
      <c r="B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2:21">
      <c r="B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2:21">
      <c r="B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2:21">
      <c r="B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2:21">
      <c r="B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2:21">
      <c r="B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2:21">
      <c r="B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2:21">
      <c r="B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2:21">
      <c r="B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2:21">
      <c r="B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2:21">
      <c r="B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2:21">
      <c r="B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2:21">
      <c r="B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2:21">
      <c r="B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2:21">
      <c r="B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2:21">
      <c r="B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2:21">
      <c r="B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2:21">
      <c r="B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2:21">
      <c r="B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2:21">
      <c r="B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2:21">
      <c r="B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2:21">
      <c r="B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  <row r="1284" spans="2:21">
      <c r="B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</row>
    <row r="1285" spans="2:21">
      <c r="B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</row>
    <row r="1286" spans="2:21">
      <c r="B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</row>
    <row r="1287" spans="2:21">
      <c r="B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</row>
    <row r="1288" spans="2:21">
      <c r="B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</row>
    <row r="1289" spans="2:21">
      <c r="B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</row>
    <row r="1290" spans="2:21">
      <c r="B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</row>
    <row r="1291" spans="2:21">
      <c r="B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</row>
    <row r="1292" spans="2:21">
      <c r="B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</row>
    <row r="1293" spans="2:21">
      <c r="B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</row>
    <row r="1294" spans="2:21">
      <c r="B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</row>
    <row r="1295" spans="2:21">
      <c r="B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</row>
    <row r="1296" spans="2:21">
      <c r="B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</row>
    <row r="1297" spans="2:21">
      <c r="B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</row>
    <row r="1298" spans="2:21">
      <c r="B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</row>
    <row r="1299" spans="2:21">
      <c r="B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</row>
    <row r="1300" spans="2:21">
      <c r="B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</row>
    <row r="1301" spans="2:21">
      <c r="B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</row>
    <row r="1302" spans="2:21">
      <c r="B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</row>
    <row r="1303" spans="2:21">
      <c r="B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</row>
    <row r="1304" spans="2:21">
      <c r="B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</row>
    <row r="1305" spans="2:21">
      <c r="B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</row>
    <row r="1306" spans="2:21">
      <c r="B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</row>
    <row r="1307" spans="2:21">
      <c r="B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</row>
    <row r="1308" spans="2:21">
      <c r="B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</row>
    <row r="1309" spans="2:21">
      <c r="B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</row>
    <row r="1310" spans="2:21">
      <c r="B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</row>
    <row r="1311" spans="2:21">
      <c r="B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</row>
    <row r="1312" spans="2:21">
      <c r="B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</row>
    <row r="1313" spans="2:21">
      <c r="B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</row>
    <row r="1314" spans="2:21">
      <c r="B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</row>
    <row r="1315" spans="2:21">
      <c r="B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</row>
    <row r="1316" spans="2:21">
      <c r="B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</row>
    <row r="1317" spans="2:21">
      <c r="B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</row>
    <row r="1318" spans="2:21">
      <c r="B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</row>
    <row r="1319" spans="2:21">
      <c r="B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</row>
    <row r="1320" spans="2:21">
      <c r="B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</row>
    <row r="1321" spans="2:21">
      <c r="B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</row>
    <row r="1322" spans="2:21">
      <c r="B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</row>
    <row r="1323" spans="2:21">
      <c r="B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</row>
    <row r="1324" spans="2:21">
      <c r="B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</row>
    <row r="1325" spans="2:21">
      <c r="B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</row>
    <row r="1326" spans="2:21">
      <c r="B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</row>
    <row r="1327" spans="2:21">
      <c r="B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</row>
    <row r="1328" spans="2:21">
      <c r="B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</row>
    <row r="1329" spans="2:21">
      <c r="B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</row>
    <row r="1330" spans="2:21">
      <c r="B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</row>
    <row r="1331" spans="2:21">
      <c r="B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</row>
    <row r="1332" spans="2:21">
      <c r="B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</row>
    <row r="1333" spans="2:21">
      <c r="B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</row>
    <row r="1334" spans="2:21">
      <c r="B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</row>
    <row r="1335" spans="2:21">
      <c r="B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</row>
    <row r="1336" spans="2:21">
      <c r="B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</row>
    <row r="1337" spans="2:21">
      <c r="B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</row>
    <row r="1338" spans="2:21">
      <c r="B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</row>
    <row r="1339" spans="2:21">
      <c r="B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</row>
    <row r="1340" spans="2:21">
      <c r="B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</row>
    <row r="1341" spans="2:21">
      <c r="B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</row>
    <row r="1342" spans="2:21">
      <c r="B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</row>
    <row r="1343" spans="2:21">
      <c r="B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</row>
    <row r="1344" spans="2:21">
      <c r="B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</row>
    <row r="1345" spans="2:21">
      <c r="B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</row>
    <row r="1346" spans="2:21">
      <c r="B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</row>
    <row r="1347" spans="2:21">
      <c r="B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</row>
    <row r="1348" spans="2:21">
      <c r="B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</row>
    <row r="1349" spans="2:21">
      <c r="B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</row>
    <row r="1350" spans="2:21">
      <c r="B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</row>
    <row r="1351" spans="2:21">
      <c r="B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</row>
    <row r="1352" spans="2:21">
      <c r="B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</row>
    <row r="1353" spans="2:21">
      <c r="B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</row>
    <row r="1354" spans="2:21">
      <c r="B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</row>
    <row r="1355" spans="2:21">
      <c r="B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</row>
    <row r="1356" spans="2:21">
      <c r="B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</row>
    <row r="1357" spans="2:21">
      <c r="B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</row>
    <row r="1358" spans="2:21">
      <c r="B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</row>
    <row r="1359" spans="2:21">
      <c r="B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</row>
    <row r="1360" spans="2:21">
      <c r="B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</row>
    <row r="1361" spans="2:21">
      <c r="B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</row>
    <row r="1362" spans="2:21">
      <c r="B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</row>
    <row r="1363" spans="2:21">
      <c r="B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</row>
    <row r="1364" spans="2:21">
      <c r="B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</row>
    <row r="1365" spans="2:21">
      <c r="B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</row>
    <row r="1366" spans="2:21">
      <c r="B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</row>
    <row r="1367" spans="2:21">
      <c r="B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</row>
    <row r="1368" spans="2:21">
      <c r="B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</row>
    <row r="1369" spans="2:21">
      <c r="B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</row>
    <row r="1370" spans="2:21">
      <c r="B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</row>
    <row r="1371" spans="2:21">
      <c r="B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</row>
    <row r="1372" spans="2:21">
      <c r="B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</row>
    <row r="1373" spans="2:21">
      <c r="B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</row>
    <row r="1374" spans="2:21">
      <c r="B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</row>
    <row r="1375" spans="2:21">
      <c r="B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</row>
    <row r="1376" spans="2:21">
      <c r="B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</row>
    <row r="1377" spans="2:21">
      <c r="B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</row>
    <row r="1378" spans="2:21">
      <c r="B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</row>
    <row r="1379" spans="2:21">
      <c r="B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</row>
    <row r="1380" spans="2:21">
      <c r="B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</row>
    <row r="1381" spans="2:21">
      <c r="B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</row>
    <row r="1382" spans="2:21">
      <c r="B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</row>
    <row r="1383" spans="2:21">
      <c r="B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</row>
    <row r="1384" spans="2:21">
      <c r="B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</row>
    <row r="1385" spans="2:21">
      <c r="B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</row>
    <row r="1386" spans="2:21">
      <c r="B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</row>
    <row r="1387" spans="2:21">
      <c r="B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</row>
    <row r="1388" spans="2:21">
      <c r="B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</row>
    <row r="1389" spans="2:21">
      <c r="B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</row>
    <row r="1390" spans="2:21">
      <c r="B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</row>
    <row r="1391" spans="2:21">
      <c r="B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</row>
    <row r="1392" spans="2:21">
      <c r="B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</row>
    <row r="1393" spans="2:21">
      <c r="B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</row>
    <row r="1394" spans="2:21">
      <c r="B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</row>
    <row r="1395" spans="2:21">
      <c r="B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</row>
    <row r="1396" spans="2:21">
      <c r="B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</row>
    <row r="1397" spans="2:21">
      <c r="B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</row>
    <row r="1398" spans="2:21">
      <c r="B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</row>
    <row r="1399" spans="2:21">
      <c r="B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</row>
    <row r="1400" spans="2:21">
      <c r="B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</row>
    <row r="1401" spans="2:21">
      <c r="B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</row>
    <row r="1402" spans="2:21">
      <c r="B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</row>
    <row r="1403" spans="2:21">
      <c r="B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</row>
    <row r="1404" spans="2:21">
      <c r="B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</row>
    <row r="1405" spans="2:21">
      <c r="B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</row>
    <row r="1406" spans="2:21">
      <c r="B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</row>
    <row r="1407" spans="2:21">
      <c r="B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</row>
    <row r="1408" spans="2:21">
      <c r="B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</row>
    <row r="1409" spans="2:21">
      <c r="B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</row>
    <row r="1410" spans="2:21">
      <c r="B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</row>
    <row r="1411" spans="2:21">
      <c r="B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</row>
    <row r="1412" spans="2:21">
      <c r="B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</row>
    <row r="1413" spans="2:21">
      <c r="B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</row>
    <row r="1414" spans="2:21">
      <c r="B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</row>
    <row r="1415" spans="2:21">
      <c r="B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</row>
    <row r="1416" spans="2:21">
      <c r="B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</row>
    <row r="1417" spans="2:21">
      <c r="B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</row>
    <row r="1418" spans="2:21">
      <c r="B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</row>
    <row r="1419" spans="2:21">
      <c r="B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</row>
    <row r="1420" spans="2:21">
      <c r="B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</row>
    <row r="1421" spans="2:21">
      <c r="B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</row>
    <row r="1422" spans="2:21">
      <c r="B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</row>
    <row r="1423" spans="2:21">
      <c r="B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</row>
    <row r="1424" spans="2:21">
      <c r="B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</row>
    <row r="1425" spans="2:21">
      <c r="B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</row>
    <row r="1426" spans="2:21">
      <c r="B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</row>
    <row r="1427" spans="2:21">
      <c r="B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</row>
    <row r="1428" spans="2:21">
      <c r="B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</row>
    <row r="1429" spans="2:21">
      <c r="B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</row>
    <row r="1430" spans="2:21">
      <c r="B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</row>
    <row r="1431" spans="2:21">
      <c r="B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</row>
    <row r="1432" spans="2:21">
      <c r="B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</row>
    <row r="1433" spans="2:21">
      <c r="B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</row>
    <row r="1434" spans="2:21">
      <c r="B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</row>
    <row r="1435" spans="2:21">
      <c r="B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</row>
    <row r="1436" spans="2:21">
      <c r="B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</row>
    <row r="1437" spans="2:21">
      <c r="B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</row>
    <row r="1438" spans="2:21">
      <c r="B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</row>
    <row r="1439" spans="2:21">
      <c r="B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</row>
    <row r="1440" spans="2:21">
      <c r="B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</row>
    <row r="1441" spans="2:21">
      <c r="B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</row>
    <row r="1442" spans="2:21">
      <c r="B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</row>
    <row r="1443" spans="2:21">
      <c r="B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</row>
    <row r="1444" spans="2:21">
      <c r="B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</row>
    <row r="1445" spans="2:21">
      <c r="B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</row>
    <row r="1446" spans="2:21">
      <c r="B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</row>
    <row r="1447" spans="2:21">
      <c r="B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</row>
    <row r="1448" spans="2:21">
      <c r="B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</row>
    <row r="1449" spans="2:21">
      <c r="B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</row>
    <row r="1450" spans="2:21">
      <c r="B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</row>
    <row r="1451" spans="2:21">
      <c r="B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</row>
    <row r="1452" spans="2:21">
      <c r="B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</row>
    <row r="1453" spans="2:21">
      <c r="B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</row>
    <row r="1454" spans="2:21">
      <c r="B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</row>
    <row r="1455" spans="2:21">
      <c r="B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</row>
    <row r="1456" spans="2:21">
      <c r="B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</row>
    <row r="1457" spans="2:21">
      <c r="B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</row>
    <row r="1458" spans="2:21">
      <c r="B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</row>
    <row r="1459" spans="2:21">
      <c r="B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</row>
    <row r="1460" spans="2:21">
      <c r="B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</row>
    <row r="1461" spans="2:21">
      <c r="B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</row>
    <row r="1462" spans="2:21">
      <c r="B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</row>
    <row r="1463" spans="2:21">
      <c r="B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</row>
    <row r="1464" spans="2:21">
      <c r="B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</row>
    <row r="1465" spans="2:21">
      <c r="B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</row>
    <row r="1466" spans="2:21">
      <c r="B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</row>
    <row r="1467" spans="2:21">
      <c r="B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</row>
    <row r="1468" spans="2:21">
      <c r="B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</row>
    <row r="1469" spans="2:21">
      <c r="B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</row>
    <row r="1470" spans="2:21">
      <c r="B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</row>
    <row r="1471" spans="2:21">
      <c r="B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</row>
    <row r="1472" spans="2:21">
      <c r="B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</row>
    <row r="1473" spans="2:21">
      <c r="B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</row>
    <row r="1474" spans="2:21">
      <c r="B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</row>
    <row r="1475" spans="2:21">
      <c r="B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</row>
    <row r="1476" spans="2:21">
      <c r="B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</row>
    <row r="1477" spans="2:21">
      <c r="B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</row>
    <row r="1478" spans="2:21">
      <c r="B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</row>
    <row r="1479" spans="2:21">
      <c r="B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</row>
    <row r="1480" spans="2:21">
      <c r="B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</row>
    <row r="1481" spans="2:21">
      <c r="B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</row>
    <row r="1482" spans="2:21">
      <c r="B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</row>
    <row r="1483" spans="2:21">
      <c r="B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</row>
    <row r="1484" spans="2:21">
      <c r="B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</row>
    <row r="1485" spans="2:21">
      <c r="B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</row>
    <row r="1486" spans="2:21">
      <c r="B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</row>
    <row r="1487" spans="2:21">
      <c r="B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</row>
    <row r="1488" spans="2:21">
      <c r="B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</row>
    <row r="1489" spans="2:21">
      <c r="B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</row>
    <row r="1490" spans="2:21">
      <c r="B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</row>
    <row r="1491" spans="2:21">
      <c r="B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</row>
    <row r="1492" spans="2:21">
      <c r="B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</row>
    <row r="1493" spans="2:21">
      <c r="B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</row>
    <row r="1494" spans="2:21">
      <c r="B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</row>
    <row r="1495" spans="2:21">
      <c r="B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</row>
    <row r="1496" spans="2:21">
      <c r="B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</row>
    <row r="1497" spans="2:21">
      <c r="B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</row>
    <row r="1498" spans="2:21">
      <c r="B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</row>
    <row r="1499" spans="2:21">
      <c r="B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</row>
    <row r="1500" spans="2:21">
      <c r="B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</row>
    <row r="1501" spans="2:21">
      <c r="B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</row>
    <row r="1502" spans="2:21">
      <c r="B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</row>
    <row r="1503" spans="2:21">
      <c r="B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</row>
    <row r="1504" spans="2:21">
      <c r="B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</row>
    <row r="1505" spans="2:21">
      <c r="B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</row>
    <row r="1506" spans="2:21">
      <c r="B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</row>
    <row r="1507" spans="2:21">
      <c r="B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</row>
    <row r="1508" spans="2:21">
      <c r="B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</row>
    <row r="1509" spans="2:21">
      <c r="B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</row>
    <row r="1510" spans="2:21">
      <c r="B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</row>
    <row r="1511" spans="2:21">
      <c r="B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</row>
    <row r="1512" spans="2:21">
      <c r="B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</row>
    <row r="1513" spans="2:21">
      <c r="B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</row>
    <row r="1514" spans="2:21">
      <c r="B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</row>
    <row r="1515" spans="2:21">
      <c r="B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</row>
    <row r="1516" spans="2:21">
      <c r="B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</row>
    <row r="1517" spans="2:21">
      <c r="B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</row>
    <row r="1518" spans="2:21">
      <c r="B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</row>
    <row r="1519" spans="2:21">
      <c r="B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</row>
    <row r="1520" spans="2:21">
      <c r="B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</row>
    <row r="1521" spans="2:21">
      <c r="B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</row>
    <row r="1522" spans="2:21">
      <c r="B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</row>
    <row r="1523" spans="2:21">
      <c r="B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</row>
    <row r="1524" spans="2:21">
      <c r="B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</row>
    <row r="1525" spans="2:21">
      <c r="B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</row>
    <row r="1526" spans="2:21">
      <c r="B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</row>
    <row r="1527" spans="2:21">
      <c r="B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</row>
    <row r="1528" spans="2:21">
      <c r="B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</row>
    <row r="1529" spans="2:21">
      <c r="B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</row>
    <row r="1530" spans="2:21">
      <c r="B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</row>
    <row r="1531" spans="2:21">
      <c r="B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</row>
    <row r="1532" spans="2:21">
      <c r="B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</row>
    <row r="1533" spans="2:21">
      <c r="B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</row>
    <row r="1534" spans="2:21">
      <c r="B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</row>
    <row r="1535" spans="2:21">
      <c r="B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</row>
    <row r="1536" spans="2:21">
      <c r="B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</row>
    <row r="1537" spans="2:21">
      <c r="B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</row>
    <row r="1538" spans="2:21">
      <c r="B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</row>
    <row r="1539" spans="2:21">
      <c r="B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</row>
    <row r="1540" spans="2:21">
      <c r="B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</row>
    <row r="1541" spans="2:21">
      <c r="B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</row>
    <row r="1542" spans="2:21">
      <c r="B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</row>
    <row r="1543" spans="2:21">
      <c r="B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</row>
    <row r="1544" spans="2:21">
      <c r="B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</row>
    <row r="1545" spans="2:21">
      <c r="B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</row>
    <row r="1546" spans="2:21">
      <c r="B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</row>
    <row r="1547" spans="2:21">
      <c r="B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</row>
    <row r="1548" spans="2:21">
      <c r="B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</row>
    <row r="1549" spans="2:21">
      <c r="B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</row>
    <row r="1550" spans="2:21">
      <c r="B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</row>
    <row r="1551" spans="2:21">
      <c r="B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</row>
    <row r="1552" spans="2:21">
      <c r="B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</row>
    <row r="1553" spans="2:21">
      <c r="B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</row>
    <row r="1554" spans="2:21">
      <c r="B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</row>
    <row r="1555" spans="2:21">
      <c r="B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</row>
    <row r="1556" spans="2:21">
      <c r="B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</row>
    <row r="1557" spans="2:21">
      <c r="B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</row>
    <row r="1558" spans="2:21">
      <c r="B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</row>
    <row r="1559" spans="2:21">
      <c r="B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</row>
    <row r="1560" spans="2:21">
      <c r="B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</row>
    <row r="1561" spans="2:21">
      <c r="B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</row>
    <row r="1562" spans="2:21">
      <c r="B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</row>
    <row r="1563" spans="2:21">
      <c r="B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</row>
    <row r="1564" spans="2:21">
      <c r="B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</row>
    <row r="1565" spans="2:21">
      <c r="B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</row>
    <row r="1566" spans="2:21">
      <c r="B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</row>
    <row r="1567" spans="2:21">
      <c r="B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</row>
    <row r="1568" spans="2:21">
      <c r="B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</row>
    <row r="1569" spans="2:21">
      <c r="B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</row>
    <row r="1570" spans="2:21">
      <c r="B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</row>
    <row r="1571" spans="2:21">
      <c r="B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</row>
    <row r="1572" spans="2:21">
      <c r="B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</row>
    <row r="1573" spans="2:21">
      <c r="B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</row>
    <row r="1574" spans="2:21">
      <c r="B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</row>
    <row r="1575" spans="2:21">
      <c r="B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</row>
    <row r="1576" spans="2:21">
      <c r="B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</row>
    <row r="1577" spans="2:21">
      <c r="B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</row>
    <row r="1578" spans="2:21">
      <c r="B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</row>
    <row r="1579" spans="2:21">
      <c r="B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</row>
    <row r="1580" spans="2:21">
      <c r="B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</row>
    <row r="1581" spans="2:21">
      <c r="B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</row>
    <row r="1582" spans="2:21">
      <c r="B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</row>
    <row r="1583" spans="2:21">
      <c r="B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</row>
    <row r="1584" spans="2:21">
      <c r="B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</row>
    <row r="1585" spans="2:21">
      <c r="B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</row>
    <row r="1586" spans="2:21">
      <c r="B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</row>
    <row r="1587" spans="2:21">
      <c r="B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</row>
    <row r="1588" spans="2:21">
      <c r="B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</row>
    <row r="1589" spans="2:21">
      <c r="B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</row>
    <row r="1590" spans="2:21">
      <c r="B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</row>
    <row r="1591" spans="2:21">
      <c r="B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</row>
    <row r="1592" spans="2:21">
      <c r="B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</row>
    <row r="1593" spans="2:21">
      <c r="B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</row>
    <row r="1594" spans="2:21">
      <c r="B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</row>
    <row r="1595" spans="2:21">
      <c r="B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</row>
    <row r="1596" spans="2:21">
      <c r="B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</row>
    <row r="1597" spans="2:21">
      <c r="B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</row>
    <row r="1598" spans="2:21">
      <c r="B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</row>
    <row r="1599" spans="2:21">
      <c r="B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</row>
    <row r="1600" spans="2:21">
      <c r="B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</row>
    <row r="1601" spans="2:21">
      <c r="B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</row>
    <row r="1602" spans="2:21">
      <c r="B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</row>
    <row r="1603" spans="2:21">
      <c r="B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</row>
    <row r="1604" spans="2:21">
      <c r="B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</row>
    <row r="1605" spans="2:21">
      <c r="B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</row>
    <row r="1606" spans="2:21">
      <c r="B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</row>
    <row r="1607" spans="2:21">
      <c r="B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</row>
    <row r="1608" spans="2:21">
      <c r="B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</row>
    <row r="1609" spans="2:21">
      <c r="B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</row>
    <row r="1610" spans="2:21">
      <c r="B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</row>
    <row r="1611" spans="2:21">
      <c r="B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</row>
    <row r="1612" spans="2:21">
      <c r="B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</row>
    <row r="1613" spans="2:21">
      <c r="B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</row>
    <row r="1614" spans="2:21">
      <c r="B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</row>
    <row r="1615" spans="2:21">
      <c r="B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</row>
    <row r="1616" spans="2:21">
      <c r="B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</row>
    <row r="1617" spans="2:21">
      <c r="B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</row>
    <row r="1618" spans="2:21">
      <c r="B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</row>
    <row r="1619" spans="2:21">
      <c r="B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</row>
    <row r="1620" spans="2:21">
      <c r="B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</row>
    <row r="1621" spans="2:21">
      <c r="B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</row>
    <row r="1622" spans="2:21">
      <c r="B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</row>
    <row r="1623" spans="2:21">
      <c r="B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</row>
    <row r="1624" spans="2:21">
      <c r="B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</row>
    <row r="1625" spans="2:21">
      <c r="B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</row>
    <row r="1626" spans="2:21">
      <c r="B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</row>
    <row r="1627" spans="2:21">
      <c r="B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</row>
    <row r="1628" spans="2:21">
      <c r="B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</row>
    <row r="1629" spans="2:21">
      <c r="B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</row>
    <row r="1630" spans="2:21">
      <c r="B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</row>
    <row r="1631" spans="2:21">
      <c r="B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</row>
    <row r="1632" spans="2:21">
      <c r="B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</row>
    <row r="1633" spans="2:21">
      <c r="B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</row>
    <row r="1634" spans="2:21">
      <c r="B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</row>
    <row r="1635" spans="2:21">
      <c r="B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</row>
    <row r="1636" spans="2:21">
      <c r="B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</row>
    <row r="1637" spans="2:21">
      <c r="B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</row>
    <row r="1638" spans="2:21">
      <c r="B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</row>
    <row r="1639" spans="2:21">
      <c r="B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</row>
    <row r="1640" spans="2:21">
      <c r="B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</row>
    <row r="1641" spans="2:21">
      <c r="B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</row>
    <row r="1642" spans="2:21">
      <c r="B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</row>
    <row r="1643" spans="2:21">
      <c r="B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</row>
    <row r="1644" spans="2:21">
      <c r="B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</row>
    <row r="1645" spans="2:21">
      <c r="B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</row>
    <row r="1646" spans="2:21">
      <c r="B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</row>
    <row r="1647" spans="2:21">
      <c r="B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</row>
    <row r="1648" spans="2:21">
      <c r="B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</row>
    <row r="1649" spans="2:21">
      <c r="B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</row>
    <row r="1650" spans="2:21">
      <c r="B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</row>
    <row r="1651" spans="2:21">
      <c r="B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</row>
    <row r="1652" spans="2:21">
      <c r="B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</row>
    <row r="1653" spans="2:21">
      <c r="B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</row>
    <row r="1654" spans="2:21">
      <c r="B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</row>
    <row r="1655" spans="2:21">
      <c r="B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</row>
    <row r="1656" spans="2:21">
      <c r="B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</row>
    <row r="1657" spans="2:21">
      <c r="B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</row>
    <row r="1658" spans="2:21">
      <c r="B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</row>
    <row r="1659" spans="2:21">
      <c r="B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</row>
    <row r="1660" spans="2:21">
      <c r="B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</row>
    <row r="1661" spans="2:21">
      <c r="B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</row>
    <row r="1662" spans="2:21">
      <c r="B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</row>
    <row r="1663" spans="2:21">
      <c r="B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</row>
    <row r="1664" spans="2:21">
      <c r="B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</row>
    <row r="1665" spans="2:21">
      <c r="B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</row>
    <row r="1666" spans="2:21">
      <c r="B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</row>
    <row r="1667" spans="2:21">
      <c r="B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</row>
    <row r="1668" spans="2:21">
      <c r="B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</row>
    <row r="1669" spans="2:21">
      <c r="B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</row>
    <row r="1670" spans="2:21">
      <c r="B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</row>
    <row r="1671" spans="2:21">
      <c r="B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</row>
    <row r="1672" spans="2:21">
      <c r="B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</row>
    <row r="1673" spans="2:21">
      <c r="B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</row>
    <row r="1674" spans="2:21">
      <c r="B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</row>
    <row r="1675" spans="2:21">
      <c r="B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</row>
    <row r="1676" spans="2:21">
      <c r="B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</row>
    <row r="1677" spans="2:21">
      <c r="B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</row>
    <row r="1678" spans="2:21">
      <c r="B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</row>
    <row r="1679" spans="2:21">
      <c r="B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</row>
    <row r="1680" spans="2:21">
      <c r="B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</row>
    <row r="1681" spans="2:21">
      <c r="B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</row>
    <row r="1682" spans="2:21">
      <c r="B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</row>
    <row r="1683" spans="2:21">
      <c r="B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</row>
    <row r="1684" spans="2:21">
      <c r="B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</row>
    <row r="1685" spans="2:21">
      <c r="B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</row>
    <row r="1686" spans="2:21">
      <c r="B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</row>
    <row r="1687" spans="2:21">
      <c r="B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</row>
    <row r="1688" spans="2:21">
      <c r="B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</row>
    <row r="1689" spans="2:21">
      <c r="B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</row>
    <row r="1690" spans="2:21">
      <c r="B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</row>
    <row r="1691" spans="2:21">
      <c r="B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</row>
    <row r="1692" spans="2:21">
      <c r="B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</row>
    <row r="1693" spans="2:21">
      <c r="B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</row>
    <row r="1694" spans="2:21">
      <c r="B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</row>
    <row r="1695" spans="2:21">
      <c r="B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</row>
    <row r="1696" spans="2:21">
      <c r="B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</row>
    <row r="1697" spans="2:21">
      <c r="B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</row>
    <row r="1698" spans="2:21">
      <c r="B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</row>
    <row r="1699" spans="2:21">
      <c r="B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</row>
    <row r="1700" spans="2:21">
      <c r="B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</row>
    <row r="1701" spans="2:21">
      <c r="B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</row>
    <row r="1702" spans="2:21">
      <c r="B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</row>
    <row r="1703" spans="2:21">
      <c r="B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</row>
    <row r="1704" spans="2:21">
      <c r="B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</row>
    <row r="1705" spans="2:21">
      <c r="B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</row>
    <row r="1706" spans="2:21">
      <c r="B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</row>
    <row r="1707" spans="2:21">
      <c r="B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</row>
    <row r="1708" spans="2:21">
      <c r="B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</row>
    <row r="1709" spans="2:21">
      <c r="B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</row>
    <row r="1710" spans="2:21">
      <c r="B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</row>
    <row r="1711" spans="2:21">
      <c r="B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</row>
    <row r="1712" spans="2:21">
      <c r="B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</row>
    <row r="1713" spans="2:21">
      <c r="B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</row>
    <row r="1714" spans="2:21">
      <c r="B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</row>
    <row r="1715" spans="2:21">
      <c r="B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</row>
    <row r="1716" spans="2:21">
      <c r="B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</row>
    <row r="1717" spans="2:21">
      <c r="B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</row>
    <row r="1718" spans="2:21">
      <c r="B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</row>
    <row r="1719" spans="2:21">
      <c r="B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</row>
    <row r="1720" spans="2:21">
      <c r="B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</row>
    <row r="1721" spans="2:21">
      <c r="B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</row>
    <row r="1722" spans="2:21">
      <c r="B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</row>
    <row r="1723" spans="2:21">
      <c r="B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</row>
    <row r="1724" spans="2:21">
      <c r="B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</row>
    <row r="1725" spans="2:21">
      <c r="B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</row>
    <row r="1726" spans="2:21">
      <c r="B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</row>
    <row r="1727" spans="2:21">
      <c r="B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</row>
    <row r="1728" spans="2:21">
      <c r="B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</row>
    <row r="1729" spans="2:21">
      <c r="B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</row>
    <row r="1730" spans="2:21">
      <c r="B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</row>
    <row r="1731" spans="2:21">
      <c r="B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</row>
    <row r="1732" spans="2:21">
      <c r="B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</row>
    <row r="1733" spans="2:21">
      <c r="B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</row>
    <row r="1734" spans="2:21">
      <c r="B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</row>
    <row r="1735" spans="2:21">
      <c r="B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</row>
    <row r="1736" spans="2:21">
      <c r="B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</row>
    <row r="1737" spans="2:21">
      <c r="B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</row>
    <row r="1738" spans="2:21">
      <c r="B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</row>
    <row r="1739" spans="2:21">
      <c r="B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</row>
    <row r="1740" spans="2:21">
      <c r="B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</row>
    <row r="1741" spans="2:21">
      <c r="B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</row>
    <row r="1742" spans="2:21">
      <c r="B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</row>
    <row r="1743" spans="2:21">
      <c r="B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</row>
    <row r="1744" spans="2:21">
      <c r="B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</row>
    <row r="1745" spans="2:21">
      <c r="B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</row>
    <row r="1746" spans="2:21">
      <c r="B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</row>
    <row r="1747" spans="2:21">
      <c r="B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</row>
    <row r="1748" spans="2:21">
      <c r="B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</row>
    <row r="1749" spans="2:21">
      <c r="B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</row>
    <row r="1750" spans="2:21">
      <c r="B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</row>
    <row r="1751" spans="2:21">
      <c r="B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</row>
    <row r="1752" spans="2:21">
      <c r="B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</row>
    <row r="1753" spans="2:21">
      <c r="B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</row>
    <row r="1754" spans="2:21">
      <c r="B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</row>
    <row r="1755" spans="2:21">
      <c r="B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</row>
    <row r="1756" spans="2:21">
      <c r="B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</row>
    <row r="1757" spans="2:21">
      <c r="B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</row>
    <row r="1758" spans="2:21">
      <c r="B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</row>
    <row r="1759" spans="2:21">
      <c r="B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</row>
    <row r="1760" spans="2:21">
      <c r="B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</row>
    <row r="1761" spans="2:21">
      <c r="B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</row>
    <row r="1762" spans="2:21">
      <c r="B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</row>
    <row r="1763" spans="2:21">
      <c r="B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</row>
    <row r="1764" spans="2:21">
      <c r="B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</row>
    <row r="1765" spans="2:21">
      <c r="B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</row>
    <row r="1766" spans="2:21">
      <c r="B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</row>
    <row r="1767" spans="2:21">
      <c r="B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</row>
    <row r="1768" spans="2:21">
      <c r="B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</row>
    <row r="1769" spans="2:21">
      <c r="B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</row>
    <row r="1770" spans="2:21">
      <c r="B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</row>
    <row r="1771" spans="2:21">
      <c r="B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</row>
    <row r="1772" spans="2:21">
      <c r="B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</row>
    <row r="1773" spans="2:21">
      <c r="B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</row>
    <row r="1774" spans="2:21">
      <c r="B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</row>
    <row r="1775" spans="2:21">
      <c r="B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</row>
    <row r="1776" spans="2:21">
      <c r="B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</row>
    <row r="1777" spans="2:21">
      <c r="B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</row>
    <row r="1778" spans="2:21">
      <c r="B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</row>
    <row r="1779" spans="2:21">
      <c r="B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</row>
    <row r="1780" spans="2:21">
      <c r="B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</row>
    <row r="1781" spans="2:21">
      <c r="B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</row>
    <row r="1782" spans="2:21">
      <c r="B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</row>
    <row r="1783" spans="2:21">
      <c r="B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</row>
    <row r="1784" spans="2:21">
      <c r="B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</row>
    <row r="1785" spans="2:21">
      <c r="B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</row>
    <row r="1786" spans="2:21">
      <c r="B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</row>
    <row r="1787" spans="2:21">
      <c r="B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</row>
    <row r="1788" spans="2:21">
      <c r="B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</row>
    <row r="1789" spans="2:21">
      <c r="B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</row>
    <row r="1790" spans="2:21">
      <c r="B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</row>
    <row r="1791" spans="2:21">
      <c r="B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</row>
    <row r="1792" spans="2:21">
      <c r="B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</row>
    <row r="1793" spans="2:21">
      <c r="B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</row>
    <row r="1794" spans="2:21">
      <c r="B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</row>
    <row r="1795" spans="2:21">
      <c r="B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</row>
    <row r="1796" spans="2:21">
      <c r="B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</row>
    <row r="1797" spans="2:21">
      <c r="B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</row>
    <row r="1798" spans="2:21">
      <c r="B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</row>
    <row r="1799" spans="2:21">
      <c r="B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</row>
    <row r="1800" spans="2:21">
      <c r="B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</row>
    <row r="1801" spans="2:21">
      <c r="B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</row>
    <row r="1802" spans="2:21">
      <c r="B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</row>
    <row r="1803" spans="2:21">
      <c r="B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</row>
    <row r="1804" spans="2:21">
      <c r="B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</row>
    <row r="1805" spans="2:21">
      <c r="B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</row>
    <row r="1806" spans="2:21">
      <c r="B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</row>
    <row r="1807" spans="2:21">
      <c r="B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</row>
    <row r="1808" spans="2:21">
      <c r="B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</row>
    <row r="1809" spans="2:21">
      <c r="B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</row>
    <row r="1810" spans="2:21">
      <c r="B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</row>
    <row r="1811" spans="2:21">
      <c r="B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</row>
    <row r="1812" spans="2:21">
      <c r="B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</row>
    <row r="1813" spans="2:21">
      <c r="B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</row>
    <row r="1814" spans="2:21">
      <c r="B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</row>
    <row r="1815" spans="2:21">
      <c r="B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</row>
    <row r="1816" spans="2:21">
      <c r="B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</row>
    <row r="1817" spans="2:21">
      <c r="B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</row>
    <row r="1818" spans="2:21">
      <c r="B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</row>
    <row r="1819" spans="2:21">
      <c r="B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</row>
    <row r="1820" spans="2:21">
      <c r="B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</row>
    <row r="1821" spans="2:21">
      <c r="B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</row>
    <row r="1822" spans="2:21">
      <c r="B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</row>
    <row r="1823" spans="2:21">
      <c r="B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</row>
    <row r="1824" spans="2:21">
      <c r="B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</row>
    <row r="1825" spans="2:21">
      <c r="B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</row>
    <row r="1826" spans="2:21">
      <c r="B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</row>
    <row r="1827" spans="2:21">
      <c r="B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</row>
    <row r="1828" spans="2:21">
      <c r="B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</row>
    <row r="1829" spans="2:21">
      <c r="B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</row>
    <row r="1830" spans="2:21">
      <c r="B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</row>
    <row r="1831" spans="2:21">
      <c r="B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</row>
    <row r="1832" spans="2:21">
      <c r="B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</row>
    <row r="1833" spans="2:21">
      <c r="B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</row>
    <row r="1834" spans="2:21">
      <c r="B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</row>
    <row r="1835" spans="2:21">
      <c r="B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</row>
    <row r="1836" spans="2:21">
      <c r="B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</row>
    <row r="1837" spans="2:21">
      <c r="B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</row>
    <row r="1838" spans="2:21">
      <c r="B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</row>
    <row r="1839" spans="2:21">
      <c r="B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</row>
    <row r="1840" spans="2:21">
      <c r="B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</row>
    <row r="1841" spans="2:21">
      <c r="B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</row>
    <row r="1842" spans="2:21">
      <c r="B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</row>
    <row r="1843" spans="2:21">
      <c r="B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</row>
    <row r="1844" spans="2:21">
      <c r="B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</row>
    <row r="1845" spans="2:21">
      <c r="B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</row>
    <row r="1846" spans="2:21">
      <c r="B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</row>
    <row r="1847" spans="2:21">
      <c r="B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</row>
    <row r="1848" spans="2:21">
      <c r="B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</row>
    <row r="1849" spans="2:21">
      <c r="B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</row>
    <row r="1850" spans="2:21">
      <c r="B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</row>
    <row r="1851" spans="2:21">
      <c r="B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</row>
    <row r="1852" spans="2:21">
      <c r="B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</row>
    <row r="1853" spans="2:21">
      <c r="B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</row>
    <row r="1854" spans="2:21">
      <c r="B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</row>
    <row r="1855" spans="2:21">
      <c r="B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</row>
    <row r="1856" spans="2:21">
      <c r="B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</row>
    <row r="1857" spans="2:21">
      <c r="B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</row>
    <row r="1858" spans="2:21">
      <c r="B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</row>
    <row r="1859" spans="2:21">
      <c r="B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</row>
    <row r="1860" spans="2:21">
      <c r="B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</row>
    <row r="1861" spans="2:21">
      <c r="B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</row>
    <row r="1862" spans="2:21">
      <c r="B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</row>
    <row r="1863" spans="2:21">
      <c r="B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</row>
    <row r="1864" spans="2:21">
      <c r="B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</row>
    <row r="1865" spans="2:21">
      <c r="B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</row>
    <row r="1866" spans="2:21">
      <c r="B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</row>
    <row r="1867" spans="2:21">
      <c r="B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</row>
    <row r="1868" spans="2:21">
      <c r="B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</row>
    <row r="1869" spans="2:21">
      <c r="B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</row>
    <row r="1870" spans="2:21">
      <c r="B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</row>
    <row r="1871" spans="2:21">
      <c r="B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</row>
    <row r="1872" spans="2:21">
      <c r="B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</row>
    <row r="1873" spans="2:21">
      <c r="B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</row>
    <row r="1874" spans="2:21">
      <c r="B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</row>
    <row r="1875" spans="2:21">
      <c r="B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</row>
    <row r="1876" spans="2:21">
      <c r="B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</row>
    <row r="1877" spans="2:21">
      <c r="B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</row>
    <row r="1878" spans="2:21">
      <c r="B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</row>
    <row r="1879" spans="2:21">
      <c r="B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</row>
    <row r="1880" spans="2:21">
      <c r="B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</row>
    <row r="1881" spans="2:21">
      <c r="B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</row>
    <row r="1882" spans="2:21">
      <c r="B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</row>
    <row r="1883" spans="2:21">
      <c r="B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</row>
    <row r="1884" spans="2:21">
      <c r="B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</row>
    <row r="1885" spans="2:21">
      <c r="B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</row>
    <row r="1886" spans="2:21">
      <c r="B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</row>
    <row r="1887" spans="2:21">
      <c r="B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</row>
    <row r="1888" spans="2:21">
      <c r="B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</row>
    <row r="1889" spans="2:21">
      <c r="B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</row>
    <row r="1890" spans="2:21">
      <c r="B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</row>
    <row r="1891" spans="2:21">
      <c r="B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</row>
    <row r="1892" spans="2:21">
      <c r="B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</row>
    <row r="1893" spans="2:21">
      <c r="B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</row>
    <row r="1894" spans="2:21">
      <c r="B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</row>
    <row r="1895" spans="2:21">
      <c r="B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</row>
    <row r="1896" spans="2:21">
      <c r="B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</row>
    <row r="1897" spans="2:21">
      <c r="B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</row>
    <row r="1898" spans="2:21">
      <c r="B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</row>
    <row r="1899" spans="2:21">
      <c r="B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</row>
    <row r="1900" spans="2:21">
      <c r="B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</row>
    <row r="1901" spans="2:21">
      <c r="B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</row>
    <row r="1902" spans="2:21">
      <c r="B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</row>
    <row r="1903" spans="2:21">
      <c r="B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</row>
    <row r="1904" spans="2:21">
      <c r="B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</row>
    <row r="1905" spans="2:21">
      <c r="B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</row>
    <row r="1906" spans="2:21">
      <c r="B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</row>
    <row r="1907" spans="2:21">
      <c r="B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</row>
    <row r="1908" spans="2:21">
      <c r="B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</row>
    <row r="1909" spans="2:21">
      <c r="B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</row>
    <row r="1910" spans="2:21">
      <c r="B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</row>
    <row r="1911" spans="2:21">
      <c r="B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</row>
    <row r="1912" spans="2:21">
      <c r="B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</row>
    <row r="1913" spans="2:21">
      <c r="B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</row>
    <row r="1914" spans="2:21">
      <c r="B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</row>
    <row r="1915" spans="2:21">
      <c r="B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</row>
    <row r="1916" spans="2:21">
      <c r="B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</row>
    <row r="1917" spans="2:21">
      <c r="B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</row>
    <row r="1918" spans="2:21">
      <c r="B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</row>
    <row r="1919" spans="2:21">
      <c r="B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</row>
    <row r="1920" spans="2:21">
      <c r="B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</row>
    <row r="1921" spans="2:21">
      <c r="B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</row>
    <row r="1922" spans="2:21">
      <c r="B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</row>
    <row r="1923" spans="2:21">
      <c r="B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</row>
    <row r="1924" spans="2:21">
      <c r="B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</row>
    <row r="1925" spans="2:21">
      <c r="B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</row>
    <row r="1926" spans="2:21">
      <c r="B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</row>
    <row r="1927" spans="2:21">
      <c r="B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</row>
    <row r="1928" spans="2:21">
      <c r="B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</row>
    <row r="1929" spans="2:21">
      <c r="B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</row>
    <row r="1930" spans="2:21">
      <c r="B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</row>
    <row r="1931" spans="2:21">
      <c r="B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</row>
    <row r="1932" spans="2:21">
      <c r="B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</row>
    <row r="1933" spans="2:21">
      <c r="B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</row>
    <row r="1934" spans="2:21">
      <c r="B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</row>
    <row r="1935" spans="2:21">
      <c r="B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</row>
    <row r="1936" spans="2:21">
      <c r="B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</row>
    <row r="1937" spans="2:21">
      <c r="B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</row>
    <row r="1938" spans="2:21">
      <c r="B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</row>
    <row r="1939" spans="2:21">
      <c r="B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</row>
    <row r="1940" spans="2:21">
      <c r="B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</row>
    <row r="1941" spans="2:21">
      <c r="B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</row>
    <row r="1942" spans="2:21">
      <c r="B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</row>
    <row r="1943" spans="2:21">
      <c r="B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</row>
    <row r="1944" spans="2:21">
      <c r="B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</row>
    <row r="1945" spans="2:21">
      <c r="B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</row>
    <row r="1946" spans="2:21">
      <c r="B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</row>
    <row r="1947" spans="2:21">
      <c r="B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</row>
    <row r="1948" spans="2:21">
      <c r="B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</row>
    <row r="1949" spans="2:21">
      <c r="B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</row>
    <row r="1950" spans="2:21">
      <c r="B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</row>
    <row r="1951" spans="2:21">
      <c r="B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</row>
    <row r="1952" spans="2:21">
      <c r="B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</row>
    <row r="1953" spans="2:21">
      <c r="B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</row>
    <row r="1954" spans="2:21">
      <c r="B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</row>
    <row r="1955" spans="2:21">
      <c r="B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</row>
    <row r="1956" spans="2:21">
      <c r="B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</row>
    <row r="1957" spans="2:21">
      <c r="B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</row>
    <row r="1958" spans="2:21">
      <c r="B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</row>
    <row r="1959" spans="2:21">
      <c r="B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</row>
    <row r="1960" spans="2:21">
      <c r="B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</row>
    <row r="1961" spans="2:21">
      <c r="B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</row>
    <row r="1962" spans="2:21">
      <c r="B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</row>
    <row r="1963" spans="2:21">
      <c r="B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</row>
    <row r="1964" spans="2:21">
      <c r="B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</row>
    <row r="1965" spans="2:21">
      <c r="B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</row>
    <row r="1966" spans="2:21">
      <c r="B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</row>
    <row r="1967" spans="2:21">
      <c r="B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</row>
    <row r="1968" spans="2:21">
      <c r="B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</row>
    <row r="1969" spans="2:21">
      <c r="B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</row>
    <row r="1970" spans="2:21">
      <c r="B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</row>
    <row r="1971" spans="2:21">
      <c r="B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</row>
    <row r="1972" spans="2:21">
      <c r="B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</row>
    <row r="1973" spans="2:21">
      <c r="B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</row>
    <row r="1974" spans="2:21">
      <c r="B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</row>
    <row r="1975" spans="2:21">
      <c r="B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</row>
    <row r="1976" spans="2:21">
      <c r="B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</row>
    <row r="1977" spans="2:21">
      <c r="B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</row>
    <row r="1978" spans="2:21">
      <c r="B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</row>
    <row r="1979" spans="2:21">
      <c r="B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</row>
    <row r="1980" spans="2:21">
      <c r="B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</row>
    <row r="1981" spans="2:21">
      <c r="B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</row>
    <row r="1982" spans="2:21">
      <c r="B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</row>
    <row r="1983" spans="2:21">
      <c r="B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</row>
    <row r="1984" spans="2:21">
      <c r="B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</row>
    <row r="1985" spans="2:21">
      <c r="B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</row>
    <row r="1986" spans="2:21">
      <c r="B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</row>
    <row r="1987" spans="2:21">
      <c r="B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</row>
    <row r="1988" spans="2:21">
      <c r="B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</row>
    <row r="1989" spans="2:21">
      <c r="B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</row>
    <row r="1990" spans="2:21">
      <c r="B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</row>
    <row r="1991" spans="2:21">
      <c r="B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</row>
    <row r="1992" spans="2:21">
      <c r="B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</row>
    <row r="1993" spans="2:21">
      <c r="B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</row>
    <row r="1994" spans="2:21">
      <c r="B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</row>
    <row r="1995" spans="2:21">
      <c r="B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</row>
    <row r="1996" spans="2:21">
      <c r="B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</row>
    <row r="1997" spans="2:21">
      <c r="B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</row>
  </sheetData>
  <mergeCells count="13">
    <mergeCell ref="G3:G4"/>
    <mergeCell ref="B3:B4"/>
    <mergeCell ref="C3:C4"/>
    <mergeCell ref="D3:D4"/>
    <mergeCell ref="E3:E4"/>
    <mergeCell ref="F3:F4"/>
    <mergeCell ref="N3:U3"/>
    <mergeCell ref="H3:H4"/>
    <mergeCell ref="I3:I4"/>
    <mergeCell ref="J3:J4"/>
    <mergeCell ref="K3:K4"/>
    <mergeCell ref="L3:L4"/>
    <mergeCell ref="M3:M4"/>
  </mergeCells>
  <phoneticPr fontId="1" type="noConversion"/>
  <conditionalFormatting sqref="N5:U45">
    <cfRule type="expression" dxfId="8" priority="1">
      <formula>AND($M5&gt;0, VALUE($M5)=VALUE(N$4))</formula>
    </cfRule>
    <cfRule type="expression" dxfId="7" priority="2">
      <formula>AND($M5&gt;0, VALUE(N$4)&lt;VALUE($M5))</formula>
    </cfRule>
    <cfRule type="expression" dxfId="6" priority="3">
      <formula>AND($M5&gt;0, VALUE($M5)&lt;VALUE(N$4))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8666-5B1E-4A3B-8DAC-5DCBA9344469}">
  <dimension ref="B1:Z1997"/>
  <sheetViews>
    <sheetView showGridLines="0" zoomScale="90" zoomScaleNormal="90" workbookViewId="0">
      <pane ySplit="3" topLeftCell="A27" activePane="bottomLeft" state="frozen"/>
      <selection pane="bottomLeft" activeCell="C32" sqref="C32"/>
    </sheetView>
  </sheetViews>
  <sheetFormatPr defaultRowHeight="114" outlineLevelCol="1"/>
  <cols>
    <col min="1" max="1" width="2.75" style="1" customWidth="1"/>
    <col min="2" max="2" width="10.625" style="1" customWidth="1"/>
    <col min="3" max="3" width="17" style="64" customWidth="1"/>
    <col min="4" max="4" width="20" style="1" bestFit="1" customWidth="1"/>
    <col min="5" max="6" width="20" style="1" hidden="1" customWidth="1" outlineLevel="1"/>
    <col min="7" max="8" width="10.625" style="1" hidden="1" customWidth="1" outlineLevel="1"/>
    <col min="9" max="9" width="10.625" style="1" hidden="1" customWidth="1" outlineLevel="1" collapsed="1"/>
    <col min="10" max="16" width="10.625" style="1" hidden="1" customWidth="1" outlineLevel="1"/>
    <col min="17" max="17" width="0" style="1" hidden="1" customWidth="1" outlineLevel="1"/>
    <col min="18" max="18" width="10.625" style="1" customWidth="1" collapsed="1"/>
    <col min="19" max="25" width="10.625" style="1" customWidth="1"/>
    <col min="26" max="27" width="11.5" style="1" customWidth="1"/>
    <col min="28" max="16384" width="9" style="1"/>
  </cols>
  <sheetData>
    <row r="1" spans="2:26" ht="21.75" customHeight="1" thickBot="1">
      <c r="C1" s="63"/>
    </row>
    <row r="2" spans="2:26" ht="39.75" thickBot="1">
      <c r="B2" s="214" t="s">
        <v>4</v>
      </c>
      <c r="C2" s="214" t="s">
        <v>285</v>
      </c>
      <c r="D2" s="215" t="s">
        <v>319</v>
      </c>
      <c r="E2" s="215" t="s">
        <v>470</v>
      </c>
      <c r="F2" s="215" t="s">
        <v>471</v>
      </c>
      <c r="G2" s="214" t="s">
        <v>8</v>
      </c>
      <c r="H2" s="214" t="s">
        <v>320</v>
      </c>
      <c r="I2" s="214" t="s">
        <v>34</v>
      </c>
      <c r="J2" s="214"/>
      <c r="K2" s="214"/>
      <c r="L2" s="214"/>
      <c r="M2" s="214"/>
      <c r="N2" s="214"/>
      <c r="O2" s="214"/>
      <c r="P2" s="214"/>
      <c r="Q2" s="99"/>
      <c r="R2" s="214" t="s">
        <v>34</v>
      </c>
      <c r="S2" s="214"/>
      <c r="T2" s="214"/>
      <c r="U2" s="214"/>
      <c r="V2" s="214"/>
      <c r="W2" s="214"/>
      <c r="X2" s="214"/>
      <c r="Y2" s="214"/>
    </row>
    <row r="3" spans="2:26" s="2" customFormat="1" ht="39.75" thickBot="1">
      <c r="B3" s="214"/>
      <c r="C3" s="214"/>
      <c r="D3" s="214"/>
      <c r="E3" s="214"/>
      <c r="F3" s="214"/>
      <c r="G3" s="214"/>
      <c r="H3" s="214"/>
      <c r="I3" s="98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/>
      <c r="R3" s="98">
        <v>1</v>
      </c>
      <c r="S3" s="98">
        <v>2</v>
      </c>
      <c r="T3" s="98">
        <v>3</v>
      </c>
      <c r="U3" s="98">
        <v>4</v>
      </c>
      <c r="V3" s="98">
        <v>5</v>
      </c>
      <c r="W3" s="98">
        <v>6</v>
      </c>
      <c r="X3" s="98">
        <v>7</v>
      </c>
      <c r="Y3" s="98">
        <v>8</v>
      </c>
      <c r="Z3" s="1"/>
    </row>
    <row r="4" spans="2:26" ht="58.5" thickBot="1">
      <c r="B4" s="101" t="s">
        <v>120</v>
      </c>
      <c r="C4" s="102"/>
      <c r="D4" s="106"/>
      <c r="E4" s="103" t="str">
        <f>IF($D4="", "", IF(RIGHT($C4,1)="英",_xlfn.CONCAT("零", $D4),$D4))</f>
        <v/>
      </c>
      <c r="F4" s="103" t="str">
        <f>IF(MID($C4,2,1)="一",_xlfn.CONCAT($E4,"1"),IF(MID($C4,2,1)="四",_xlfn.CONCAT($E4,"4"), IF($C4="","",$E4)))</f>
        <v/>
      </c>
      <c r="G4" s="104" t="str">
        <f xml:space="preserve"> IF(LEN($F4)=0, "", LEN($F4))</f>
        <v/>
      </c>
      <c r="H4" s="104" t="str">
        <f t="shared" ref="H4:H44" si="0" xml:space="preserve"> IF($D4="", "", SEARCH(LEFT($F4), $C$46))</f>
        <v/>
      </c>
      <c r="I4" s="105" t="str">
        <f xml:space="preserve"> IF(AND($H4&gt;0, I$3&lt;$G4), IF(MID($F4,I$3+1,1)="1", """", IF(MID($F4,I$3+1,1)="4", "[", MID($F4,I$3+1,1))), IF(I$3&lt;=$G4, IF(LEFT($F4,1)="零", "Ø", LEFT($F4,1)), ""))</f>
        <v/>
      </c>
      <c r="J4" s="105" t="str">
        <f t="shared" ref="J4:P4" si="1" xml:space="preserve"> IF(AND($H4&gt;0, J$3&lt;$G4), IF(MID($F4,J$3+1,1)="1", """", IF(MID($F4,J$3+1,1)="4", "[", MID($F4,J$3+1,1))), IF(J$3&lt;=$G4, IF(LEFT($F4,1)="零", "Ø", LEFT($F4,1)), ""))</f>
        <v/>
      </c>
      <c r="K4" s="105" t="str">
        <f t="shared" si="1"/>
        <v/>
      </c>
      <c r="L4" s="105" t="str">
        <f t="shared" si="1"/>
        <v/>
      </c>
      <c r="M4" s="105" t="str">
        <f t="shared" si="1"/>
        <v/>
      </c>
      <c r="N4" s="105" t="str">
        <f t="shared" si="1"/>
        <v/>
      </c>
      <c r="O4" s="105" t="str">
        <f t="shared" si="1"/>
        <v/>
      </c>
      <c r="P4" s="105" t="str">
        <f t="shared" si="1"/>
        <v/>
      </c>
      <c r="Q4" s="99"/>
      <c r="R4" s="105" t="str">
        <f xml:space="preserve"> IFERROR( _xlfn.IMAGE(_xlfn.XLOOKUP(I4,按鍵位置表[方音符號], 按鍵位置表[Pict URL])), "")</f>
        <v/>
      </c>
      <c r="S4" s="105" t="str">
        <f xml:space="preserve"> IFERROR( _xlfn.IMAGE(_xlfn.XLOOKUP(J4,按鍵位置表[方音符號], 按鍵位置表[Pict URL])), "")</f>
        <v/>
      </c>
      <c r="T4" s="105" t="str">
        <f xml:space="preserve"> IFERROR( _xlfn.IMAGE(_xlfn.XLOOKUP(K4,按鍵位置表[方音符號], 按鍵位置表[Pict URL])), "")</f>
        <v/>
      </c>
      <c r="U4" s="105" t="str">
        <f xml:space="preserve"> IFERROR( _xlfn.IMAGE(_xlfn.XLOOKUP(L4,按鍵位置表[方音符號], 按鍵位置表[Pict URL])), "")</f>
        <v/>
      </c>
      <c r="V4" s="105" t="str">
        <f xml:space="preserve"> IFERROR( _xlfn.IMAGE(_xlfn.XLOOKUP(M4,按鍵位置表[方音符號], 按鍵位置表[Pict URL])), "")</f>
        <v/>
      </c>
      <c r="W4" s="105" t="str">
        <f xml:space="preserve"> IFERROR( _xlfn.IMAGE(_xlfn.XLOOKUP(N4,按鍵位置表[方音符號], 按鍵位置表[Pict URL])), "")</f>
        <v/>
      </c>
      <c r="X4" s="105" t="str">
        <f xml:space="preserve"> IFERROR( _xlfn.IMAGE(_xlfn.XLOOKUP(O4,按鍵位置表[方音符號], 按鍵位置表[Pict URL])), "")</f>
        <v/>
      </c>
      <c r="Y4" s="105" t="str">
        <f xml:space="preserve"> IFERROR( _xlfn.IMAGE(_xlfn.XLOOKUP(P4,按鍵位置表[方音符號], 按鍵位置表[Pict URL])), "")</f>
        <v/>
      </c>
    </row>
    <row r="5" spans="2:26" ht="58.5" thickBot="1">
      <c r="B5" s="101" t="s">
        <v>121</v>
      </c>
      <c r="C5" s="107" t="s">
        <v>286</v>
      </c>
      <c r="D5" s="106" t="s">
        <v>191</v>
      </c>
      <c r="E5" s="103" t="str">
        <f t="shared" ref="E5:E44" si="2">IF($D5="", "", IF(RIGHT($C5,1)="英",_xlfn.CONCAT("零", $D5),$D5))</f>
        <v>ㄌㄧㄤˊ</v>
      </c>
      <c r="F5" s="103" t="str">
        <f t="shared" ref="F5:F44" si="3">IF(MID($C5,2,1)="一",_xlfn.CONCAT($E5,"1"),IF(MID($C5,2,1)="四",_xlfn.CONCAT($E5,"4"), IF($C5="","",$E5)))</f>
        <v>ㄌㄧㄤˊ</v>
      </c>
      <c r="G5" s="104">
        <f t="shared" ref="G5:G44" si="4" xml:space="preserve"> IF(LEN($F5)=0, "", LEN($F5))</f>
        <v>4</v>
      </c>
      <c r="H5" s="104">
        <f t="shared" si="0"/>
        <v>9</v>
      </c>
      <c r="I5" s="105" t="str">
        <f t="shared" ref="I5:P20" si="5" xml:space="preserve"> IF(AND($H5&gt;0, I$3&lt;$G5), IF(MID($F5,I$3+1,1)="1", """", IF(MID($F5,I$3+1,1)="4", "[", MID($F5,I$3+1,1))), IF(I$3&lt;=$G5, IF(LEFT($F5,1)="零", "=", LEFT($F5,1)), ""))</f>
        <v>ㄧ</v>
      </c>
      <c r="J5" s="105" t="str">
        <f t="shared" si="5"/>
        <v>ㄤ</v>
      </c>
      <c r="K5" s="105" t="str">
        <f t="shared" si="5"/>
        <v>ˊ</v>
      </c>
      <c r="L5" s="105" t="str">
        <f t="shared" si="5"/>
        <v>ㄌ</v>
      </c>
      <c r="M5" s="105" t="str">
        <f t="shared" si="5"/>
        <v/>
      </c>
      <c r="N5" s="105" t="str">
        <f t="shared" si="5"/>
        <v/>
      </c>
      <c r="O5" s="105" t="str">
        <f t="shared" si="5"/>
        <v/>
      </c>
      <c r="P5" s="105" t="str">
        <f t="shared" si="5"/>
        <v/>
      </c>
      <c r="Q5" s="99"/>
      <c r="R5" s="105" t="e" vm="18">
        <f xml:space="preserve"> IFERROR( _xlfn.IMAGE(_xlfn.XLOOKUP(I5,按鍵位置表[方音符號], 按鍵位置表[Pict URL])), "")</f>
        <v>#VALUE!</v>
      </c>
      <c r="S5" s="105" t="e" vm="27">
        <f xml:space="preserve"> IFERROR( _xlfn.IMAGE(_xlfn.XLOOKUP(J5,按鍵位置表[方音符號], 按鍵位置表[Pict URL])), "")</f>
        <v>#VALUE!</v>
      </c>
      <c r="T5" s="105" t="e" vm="39">
        <f xml:space="preserve"> IFERROR( _xlfn.IMAGE(_xlfn.XLOOKUP(K5,按鍵位置表[方音符號], 按鍵位置表[Pict URL])), "")</f>
        <v>#VALUE!</v>
      </c>
      <c r="U5" s="105" t="e" vm="7">
        <f xml:space="preserve"> IFERROR( _xlfn.IMAGE(_xlfn.XLOOKUP(L5,按鍵位置表[方音符號], 按鍵位置表[Pict URL])), "")</f>
        <v>#VALUE!</v>
      </c>
      <c r="V5" s="105" t="str">
        <f xml:space="preserve"> IFERROR( _xlfn.IMAGE(_xlfn.XLOOKUP(M5,按鍵位置表[方音符號], 按鍵位置表[Pict URL])), "")</f>
        <v/>
      </c>
      <c r="W5" s="105" t="str">
        <f xml:space="preserve"> IFERROR( _xlfn.IMAGE(_xlfn.XLOOKUP(N5,按鍵位置表[方音符號], 按鍵位置表[Pict URL])), "")</f>
        <v/>
      </c>
      <c r="X5" s="105" t="str">
        <f xml:space="preserve"> IFERROR( _xlfn.IMAGE(_xlfn.XLOOKUP(O5,按鍵位置表[方音符號], 按鍵位置表[Pict URL])), "")</f>
        <v/>
      </c>
      <c r="Y5" s="105" t="str">
        <f xml:space="preserve"> IFERROR( _xlfn.IMAGE(_xlfn.XLOOKUP(P5,按鍵位置表[方音符號], 按鍵位置表[Pict URL])), "")</f>
        <v/>
      </c>
    </row>
    <row r="6" spans="2:26" ht="58.5" thickBot="1">
      <c r="B6" s="101" t="s">
        <v>1</v>
      </c>
      <c r="C6" s="107" t="s">
        <v>287</v>
      </c>
      <c r="D6" s="106" t="s">
        <v>195</v>
      </c>
      <c r="E6" s="103" t="str">
        <f t="shared" si="2"/>
        <v>ㄐㄧㄨ</v>
      </c>
      <c r="F6" s="103" t="str">
        <f t="shared" si="3"/>
        <v>ㄐㄧㄨ1</v>
      </c>
      <c r="G6" s="104">
        <f t="shared" si="4"/>
        <v>4</v>
      </c>
      <c r="H6" s="104">
        <f t="shared" si="0"/>
        <v>18</v>
      </c>
      <c r="I6" s="105" t="str">
        <f t="shared" si="5"/>
        <v>ㄧ</v>
      </c>
      <c r="J6" s="105" t="str">
        <f t="shared" si="5"/>
        <v>ㄨ</v>
      </c>
      <c r="K6" s="105" t="str">
        <f t="shared" si="5"/>
        <v>"</v>
      </c>
      <c r="L6" s="105" t="str">
        <f t="shared" si="5"/>
        <v>ㄐ</v>
      </c>
      <c r="M6" s="105" t="str">
        <f t="shared" si="5"/>
        <v/>
      </c>
      <c r="N6" s="105" t="str">
        <f t="shared" si="5"/>
        <v/>
      </c>
      <c r="O6" s="105" t="str">
        <f t="shared" si="5"/>
        <v/>
      </c>
      <c r="P6" s="105" t="str">
        <f t="shared" si="5"/>
        <v/>
      </c>
      <c r="Q6" s="99"/>
      <c r="R6" s="105" t="e" vm="18">
        <f xml:space="preserve"> IFERROR( _xlfn.IMAGE(_xlfn.XLOOKUP(I6,按鍵位置表[方音符號], 按鍵位置表[Pict URL])), "")</f>
        <v>#VALUE!</v>
      </c>
      <c r="S6" s="105" t="e" vm="19">
        <f xml:space="preserve"> IFERROR( _xlfn.IMAGE(_xlfn.XLOOKUP(J6,按鍵位置表[方音符號], 按鍵位置表[Pict URL])), "")</f>
        <v>#VALUE!</v>
      </c>
      <c r="T6" s="105" t="e" vm="35">
        <f xml:space="preserve"> IFERROR( _xlfn.IMAGE(_xlfn.XLOOKUP(K6,按鍵位置表[方音符號], 按鍵位置表[Pict URL])), "")</f>
        <v>#VALUE!</v>
      </c>
      <c r="U6" s="105" t="e" vm="11">
        <f xml:space="preserve"> IFERROR( _xlfn.IMAGE(_xlfn.XLOOKUP(L6,按鍵位置表[方音符號], 按鍵位置表[Pict URL])), "")</f>
        <v>#VALUE!</v>
      </c>
      <c r="V6" s="105" t="str">
        <f xml:space="preserve"> IFERROR( _xlfn.IMAGE(_xlfn.XLOOKUP(M6,按鍵位置表[方音符號], 按鍵位置表[Pict URL])), "")</f>
        <v/>
      </c>
      <c r="W6" s="105" t="str">
        <f xml:space="preserve"> IFERROR( _xlfn.IMAGE(_xlfn.XLOOKUP(N6,按鍵位置表[方音符號], 按鍵位置表[Pict URL])), "")</f>
        <v/>
      </c>
      <c r="X6" s="105" t="str">
        <f xml:space="preserve"> IFERROR( _xlfn.IMAGE(_xlfn.XLOOKUP(O6,按鍵位置表[方音符號], 按鍵位置表[Pict URL])), "")</f>
        <v/>
      </c>
      <c r="Y6" s="105" t="str">
        <f xml:space="preserve"> IFERROR( _xlfn.IMAGE(_xlfn.XLOOKUP(P6,按鍵位置表[方音符號], 按鍵位置表[Pict URL])), "")</f>
        <v/>
      </c>
    </row>
    <row r="7" spans="2:26" ht="58.5" thickBot="1">
      <c r="B7" s="101" t="s">
        <v>2</v>
      </c>
      <c r="C7" s="107" t="s">
        <v>288</v>
      </c>
      <c r="D7" s="106" t="s">
        <v>198</v>
      </c>
      <c r="E7" s="103" t="str">
        <f t="shared" si="2"/>
        <v>ㄙㄨˊ</v>
      </c>
      <c r="F7" s="103" t="str">
        <f t="shared" si="3"/>
        <v>ㄙㄨˊ</v>
      </c>
      <c r="G7" s="104">
        <f t="shared" si="4"/>
        <v>3</v>
      </c>
      <c r="H7" s="104">
        <f t="shared" si="0"/>
        <v>17</v>
      </c>
      <c r="I7" s="105" t="str">
        <f t="shared" si="5"/>
        <v>ㄨ</v>
      </c>
      <c r="J7" s="105" t="str">
        <f t="shared" si="5"/>
        <v>ˊ</v>
      </c>
      <c r="K7" s="105" t="str">
        <f t="shared" si="5"/>
        <v>ㄙ</v>
      </c>
      <c r="L7" s="105" t="str">
        <f t="shared" si="5"/>
        <v/>
      </c>
      <c r="M7" s="105" t="str">
        <f t="shared" si="5"/>
        <v/>
      </c>
      <c r="N7" s="105" t="str">
        <f t="shared" si="5"/>
        <v/>
      </c>
      <c r="O7" s="105" t="str">
        <f t="shared" si="5"/>
        <v/>
      </c>
      <c r="P7" s="105" t="str">
        <f t="shared" si="5"/>
        <v/>
      </c>
      <c r="Q7" s="99"/>
      <c r="R7" s="105" t="e" vm="19">
        <f xml:space="preserve"> IFERROR( _xlfn.IMAGE(_xlfn.XLOOKUP(I7,按鍵位置表[方音符號], 按鍵位置表[Pict URL])), "")</f>
        <v>#VALUE!</v>
      </c>
      <c r="S7" s="105" t="e" vm="39">
        <f xml:space="preserve"> IFERROR( _xlfn.IMAGE(_xlfn.XLOOKUP(J7,按鍵位置表[方音符號], 按鍵位置表[Pict URL])), "")</f>
        <v>#VALUE!</v>
      </c>
      <c r="T7" s="105" t="e" vm="16">
        <f xml:space="preserve"> IFERROR( _xlfn.IMAGE(_xlfn.XLOOKUP(K7,按鍵位置表[方音符號], 按鍵位置表[Pict URL])), "")</f>
        <v>#VALUE!</v>
      </c>
      <c r="U7" s="105" t="str">
        <f xml:space="preserve"> IFERROR( _xlfn.IMAGE(_xlfn.XLOOKUP(L7,按鍵位置表[方音符號], 按鍵位置表[Pict URL])), "")</f>
        <v/>
      </c>
      <c r="V7" s="105" t="str">
        <f xml:space="preserve"> IFERROR( _xlfn.IMAGE(_xlfn.XLOOKUP(M7,按鍵位置表[方音符號], 按鍵位置表[Pict URL])), "")</f>
        <v/>
      </c>
      <c r="W7" s="105" t="str">
        <f xml:space="preserve"> IFERROR( _xlfn.IMAGE(_xlfn.XLOOKUP(N7,按鍵位置表[方音符號], 按鍵位置表[Pict URL])), "")</f>
        <v/>
      </c>
      <c r="X7" s="105" t="str">
        <f xml:space="preserve"> IFERROR( _xlfn.IMAGE(_xlfn.XLOOKUP(O7,按鍵位置表[方音符號], 按鍵位置表[Pict URL])), "")</f>
        <v/>
      </c>
      <c r="Y7" s="105" t="str">
        <f xml:space="preserve"> IFERROR( _xlfn.IMAGE(_xlfn.XLOOKUP(P7,按鍵位置表[方音符號], 按鍵位置表[Pict URL])), "")</f>
        <v/>
      </c>
    </row>
    <row r="8" spans="2:26" ht="58.5" thickBot="1">
      <c r="B8" s="101" t="s">
        <v>122</v>
      </c>
      <c r="C8" s="107"/>
      <c r="D8" s="106"/>
      <c r="E8" s="103" t="str">
        <f t="shared" si="2"/>
        <v/>
      </c>
      <c r="F8" s="103" t="str">
        <f t="shared" si="3"/>
        <v/>
      </c>
      <c r="G8" s="104" t="str">
        <f t="shared" si="4"/>
        <v/>
      </c>
      <c r="H8" s="104" t="str">
        <f t="shared" si="0"/>
        <v/>
      </c>
      <c r="I8" s="105" t="str">
        <f t="shared" si="5"/>
        <v/>
      </c>
      <c r="J8" s="105" t="str">
        <f t="shared" si="5"/>
        <v/>
      </c>
      <c r="K8" s="105" t="str">
        <f t="shared" si="5"/>
        <v/>
      </c>
      <c r="L8" s="105" t="str">
        <f t="shared" si="5"/>
        <v/>
      </c>
      <c r="M8" s="105" t="str">
        <f t="shared" si="5"/>
        <v/>
      </c>
      <c r="N8" s="105" t="str">
        <f t="shared" si="5"/>
        <v/>
      </c>
      <c r="O8" s="105" t="str">
        <f t="shared" si="5"/>
        <v/>
      </c>
      <c r="P8" s="105" t="str">
        <f t="shared" si="5"/>
        <v/>
      </c>
      <c r="Q8" s="99"/>
      <c r="R8" s="105" t="str">
        <f xml:space="preserve"> IFERROR( _xlfn.IMAGE(_xlfn.XLOOKUP(I8,按鍵位置表[方音符號], 按鍵位置表[Pict URL])), "")</f>
        <v/>
      </c>
      <c r="S8" s="105" t="str">
        <f xml:space="preserve"> IFERROR( _xlfn.IMAGE(_xlfn.XLOOKUP(J8,按鍵位置表[方音符號], 按鍵位置表[Pict URL])), "")</f>
        <v/>
      </c>
      <c r="T8" s="105" t="str">
        <f xml:space="preserve"> IFERROR( _xlfn.IMAGE(_xlfn.XLOOKUP(K8,按鍵位置表[方音符號], 按鍵位置表[Pict URL])), "")</f>
        <v/>
      </c>
      <c r="U8" s="105" t="str">
        <f xml:space="preserve"> IFERROR( _xlfn.IMAGE(_xlfn.XLOOKUP(L8,按鍵位置表[方音符號], 按鍵位置表[Pict URL])), "")</f>
        <v/>
      </c>
      <c r="V8" s="105" t="str">
        <f xml:space="preserve"> IFERROR( _xlfn.IMAGE(_xlfn.XLOOKUP(M8,按鍵位置表[方音符號], 按鍵位置表[Pict URL])), "")</f>
        <v/>
      </c>
      <c r="W8" s="105" t="str">
        <f xml:space="preserve"> IFERROR( _xlfn.IMAGE(_xlfn.XLOOKUP(N8,按鍵位置表[方音符號], 按鍵位置表[Pict URL])), "")</f>
        <v/>
      </c>
      <c r="X8" s="105" t="str">
        <f xml:space="preserve"> IFERROR( _xlfn.IMAGE(_xlfn.XLOOKUP(O8,按鍵位置表[方音符號], 按鍵位置表[Pict URL])), "")</f>
        <v/>
      </c>
      <c r="Y8" s="105" t="str">
        <f xml:space="preserve"> IFERROR( _xlfn.IMAGE(_xlfn.XLOOKUP(P8,按鍵位置表[方音符號], 按鍵位置表[Pict URL])), "")</f>
        <v/>
      </c>
    </row>
    <row r="9" spans="2:26" ht="58.5" thickBot="1">
      <c r="B9" s="101" t="s">
        <v>123</v>
      </c>
      <c r="C9" s="107" t="s">
        <v>289</v>
      </c>
      <c r="D9" s="106" t="s">
        <v>200</v>
      </c>
      <c r="E9" s="103" t="str">
        <f t="shared" si="2"/>
        <v>零ㆲˊ</v>
      </c>
      <c r="F9" s="103" t="str">
        <f t="shared" si="3"/>
        <v>零ㆲˊ</v>
      </c>
      <c r="G9" s="104">
        <f t="shared" si="4"/>
        <v>3</v>
      </c>
      <c r="H9" s="104">
        <f t="shared" si="0"/>
        <v>1</v>
      </c>
      <c r="I9" s="105" t="str">
        <f t="shared" si="5"/>
        <v>ㆲ</v>
      </c>
      <c r="J9" s="105" t="str">
        <f t="shared" si="5"/>
        <v>ˊ</v>
      </c>
      <c r="K9" s="105" t="str">
        <f t="shared" si="5"/>
        <v>=</v>
      </c>
      <c r="L9" s="105" t="str">
        <f t="shared" si="5"/>
        <v/>
      </c>
      <c r="M9" s="105" t="str">
        <f t="shared" si="5"/>
        <v/>
      </c>
      <c r="N9" s="105" t="str">
        <f t="shared" si="5"/>
        <v/>
      </c>
      <c r="O9" s="105" t="str">
        <f t="shared" si="5"/>
        <v/>
      </c>
      <c r="P9" s="105" t="str">
        <f t="shared" si="5"/>
        <v/>
      </c>
      <c r="Q9" s="99"/>
      <c r="R9" s="105" t="e" vm="30">
        <f xml:space="preserve"> IFERROR( _xlfn.IMAGE(_xlfn.XLOOKUP(I9,按鍵位置表[方音符號], 按鍵位置表[Pict URL])), "")</f>
        <v>#VALUE!</v>
      </c>
      <c r="S9" s="105" t="e" vm="39">
        <f xml:space="preserve"> IFERROR( _xlfn.IMAGE(_xlfn.XLOOKUP(J9,按鍵位置表[方音符號], 按鍵位置表[Pict URL])), "")</f>
        <v>#VALUE!</v>
      </c>
      <c r="T9" s="105" t="str">
        <f xml:space="preserve"> IFERROR( _xlfn.IMAGE(_xlfn.XLOOKUP(K9,按鍵位置表[方音符號], 按鍵位置表[Pict URL])), "")</f>
        <v/>
      </c>
      <c r="U9" s="105" t="str">
        <f xml:space="preserve"> IFERROR( _xlfn.IMAGE(_xlfn.XLOOKUP(L9,按鍵位置表[方音符號], 按鍵位置表[Pict URL])), "")</f>
        <v/>
      </c>
      <c r="V9" s="105" t="str">
        <f xml:space="preserve"> IFERROR( _xlfn.IMAGE(_xlfn.XLOOKUP(M9,按鍵位置表[方音符號], 按鍵位置表[Pict URL])), "")</f>
        <v/>
      </c>
      <c r="W9" s="105" t="str">
        <f xml:space="preserve"> IFERROR( _xlfn.IMAGE(_xlfn.XLOOKUP(N9,按鍵位置表[方音符號], 按鍵位置表[Pict URL])), "")</f>
        <v/>
      </c>
      <c r="X9" s="105" t="str">
        <f xml:space="preserve"> IFERROR( _xlfn.IMAGE(_xlfn.XLOOKUP(O9,按鍵位置表[方音符號], 按鍵位置表[Pict URL])), "")</f>
        <v/>
      </c>
      <c r="Y9" s="105" t="str">
        <f xml:space="preserve"> IFERROR( _xlfn.IMAGE(_xlfn.XLOOKUP(P9,按鍵位置表[方音符號], 按鍵位置表[Pict URL])), "")</f>
        <v/>
      </c>
    </row>
    <row r="10" spans="2:26" ht="58.5" thickBot="1">
      <c r="B10" s="101" t="s">
        <v>124</v>
      </c>
      <c r="C10" s="107" t="s">
        <v>290</v>
      </c>
      <c r="D10" s="106" t="s">
        <v>202</v>
      </c>
      <c r="E10" s="103" t="str">
        <f t="shared" si="2"/>
        <v>ㄐㄧ</v>
      </c>
      <c r="F10" s="103" t="str">
        <f t="shared" si="3"/>
        <v>ㄐㄧ1</v>
      </c>
      <c r="G10" s="104">
        <f t="shared" si="4"/>
        <v>3</v>
      </c>
      <c r="H10" s="104">
        <f t="shared" si="0"/>
        <v>18</v>
      </c>
      <c r="I10" s="105" t="str">
        <f t="shared" si="5"/>
        <v>ㄧ</v>
      </c>
      <c r="J10" s="105" t="str">
        <f t="shared" si="5"/>
        <v>"</v>
      </c>
      <c r="K10" s="105" t="str">
        <f t="shared" si="5"/>
        <v>ㄐ</v>
      </c>
      <c r="L10" s="105" t="str">
        <f t="shared" si="5"/>
        <v/>
      </c>
      <c r="M10" s="105" t="str">
        <f t="shared" si="5"/>
        <v/>
      </c>
      <c r="N10" s="105" t="str">
        <f t="shared" si="5"/>
        <v/>
      </c>
      <c r="O10" s="105" t="str">
        <f t="shared" si="5"/>
        <v/>
      </c>
      <c r="P10" s="105" t="str">
        <f t="shared" si="5"/>
        <v/>
      </c>
      <c r="Q10" s="99"/>
      <c r="R10" s="105" t="e" vm="18">
        <f xml:space="preserve"> IFERROR( _xlfn.IMAGE(_xlfn.XLOOKUP(I10,按鍵位置表[方音符號], 按鍵位置表[Pict URL])), "")</f>
        <v>#VALUE!</v>
      </c>
      <c r="S10" s="105" t="e" vm="35">
        <f xml:space="preserve"> IFERROR( _xlfn.IMAGE(_xlfn.XLOOKUP(J10,按鍵位置表[方音符號], 按鍵位置表[Pict URL])), "")</f>
        <v>#VALUE!</v>
      </c>
      <c r="T10" s="105" t="e" vm="11">
        <f xml:space="preserve"> IFERROR( _xlfn.IMAGE(_xlfn.XLOOKUP(K10,按鍵位置表[方音符號], 按鍵位置表[Pict URL])), "")</f>
        <v>#VALUE!</v>
      </c>
      <c r="U10" s="105" t="str">
        <f xml:space="preserve"> IFERROR( _xlfn.IMAGE(_xlfn.XLOOKUP(L10,按鍵位置表[方音符號], 按鍵位置表[Pict URL])), "")</f>
        <v/>
      </c>
      <c r="V10" s="105" t="str">
        <f xml:space="preserve"> IFERROR( _xlfn.IMAGE(_xlfn.XLOOKUP(M10,按鍵位置表[方音符號], 按鍵位置表[Pict URL])), "")</f>
        <v/>
      </c>
      <c r="W10" s="105" t="str">
        <f xml:space="preserve"> IFERROR( _xlfn.IMAGE(_xlfn.XLOOKUP(N10,按鍵位置表[方音符號], 按鍵位置表[Pict URL])), "")</f>
        <v/>
      </c>
      <c r="X10" s="105" t="str">
        <f xml:space="preserve"> IFERROR( _xlfn.IMAGE(_xlfn.XLOOKUP(O10,按鍵位置表[方音符號], 按鍵位置表[Pict URL])), "")</f>
        <v/>
      </c>
      <c r="Y10" s="105" t="str">
        <f xml:space="preserve"> IFERROR( _xlfn.IMAGE(_xlfn.XLOOKUP(P10,按鍵位置表[方音符號], 按鍵位置表[Pict URL])), "")</f>
        <v/>
      </c>
    </row>
    <row r="11" spans="2:26" ht="58.5" thickBot="1">
      <c r="B11" s="101" t="s">
        <v>125</v>
      </c>
      <c r="C11" s="107" t="s">
        <v>291</v>
      </c>
      <c r="D11" s="106" t="s">
        <v>203</v>
      </c>
      <c r="E11" s="103" t="str">
        <f t="shared" si="2"/>
        <v>ㄏㄨㄢ˪</v>
      </c>
      <c r="F11" s="103" t="str">
        <f t="shared" si="3"/>
        <v>ㄏㄨㄢ˪</v>
      </c>
      <c r="G11" s="104">
        <f t="shared" si="4"/>
        <v>4</v>
      </c>
      <c r="H11" s="104">
        <f t="shared" si="0"/>
        <v>13</v>
      </c>
      <c r="I11" s="105" t="str">
        <f t="shared" si="5"/>
        <v>ㄨ</v>
      </c>
      <c r="J11" s="105" t="str">
        <f t="shared" si="5"/>
        <v>ㄢ</v>
      </c>
      <c r="K11" s="105" t="str">
        <f t="shared" si="5"/>
        <v>˪</v>
      </c>
      <c r="L11" s="105" t="str">
        <f t="shared" si="5"/>
        <v>ㄏ</v>
      </c>
      <c r="M11" s="105" t="str">
        <f t="shared" si="5"/>
        <v/>
      </c>
      <c r="N11" s="105" t="str">
        <f t="shared" si="5"/>
        <v/>
      </c>
      <c r="O11" s="105" t="str">
        <f t="shared" si="5"/>
        <v/>
      </c>
      <c r="P11" s="105" t="str">
        <f t="shared" si="5"/>
        <v/>
      </c>
      <c r="Q11" s="99"/>
      <c r="R11" s="105" t="e" vm="19">
        <f xml:space="preserve"> IFERROR( _xlfn.IMAGE(_xlfn.XLOOKUP(I11,按鍵位置表[方音符號], 按鍵位置表[Pict URL])), "")</f>
        <v>#VALUE!</v>
      </c>
      <c r="S11" s="105" t="e" vm="25">
        <f xml:space="preserve"> IFERROR( _xlfn.IMAGE(_xlfn.XLOOKUP(J11,按鍵位置表[方音符號], 按鍵位置表[Pict URL])), "")</f>
        <v>#VALUE!</v>
      </c>
      <c r="T11" s="105" t="e" vm="37">
        <f xml:space="preserve"> IFERROR( _xlfn.IMAGE(_xlfn.XLOOKUP(K11,按鍵位置表[方音符號], 按鍵位置表[Pict URL])), "")</f>
        <v>#VALUE!</v>
      </c>
      <c r="U11" s="105" t="e" vm="10">
        <f xml:space="preserve"> IFERROR( _xlfn.IMAGE(_xlfn.XLOOKUP(L11,按鍵位置表[方音符號], 按鍵位置表[Pict URL])), "")</f>
        <v>#VALUE!</v>
      </c>
      <c r="V11" s="105" t="str">
        <f xml:space="preserve"> IFERROR( _xlfn.IMAGE(_xlfn.XLOOKUP(M11,按鍵位置表[方音符號], 按鍵位置表[Pict URL])), "")</f>
        <v/>
      </c>
      <c r="W11" s="105" t="str">
        <f xml:space="preserve"> IFERROR( _xlfn.IMAGE(_xlfn.XLOOKUP(N11,按鍵位置表[方音符號], 按鍵位置表[Pict URL])), "")</f>
        <v/>
      </c>
      <c r="X11" s="105" t="str">
        <f xml:space="preserve"> IFERROR( _xlfn.IMAGE(_xlfn.XLOOKUP(O11,按鍵位置表[方音符號], 按鍵位置表[Pict URL])), "")</f>
        <v/>
      </c>
      <c r="Y11" s="105" t="str">
        <f xml:space="preserve"> IFERROR( _xlfn.IMAGE(_xlfn.XLOOKUP(P11,按鍵位置表[方音符號], 按鍵位置表[Pict URL])), "")</f>
        <v/>
      </c>
    </row>
    <row r="12" spans="2:26" ht="58.5" thickBot="1">
      <c r="B12" s="101"/>
      <c r="C12" s="107"/>
      <c r="D12" s="106"/>
      <c r="E12" s="103" t="str">
        <f t="shared" si="2"/>
        <v/>
      </c>
      <c r="F12" s="103" t="str">
        <f t="shared" si="3"/>
        <v/>
      </c>
      <c r="G12" s="104" t="str">
        <f t="shared" si="4"/>
        <v/>
      </c>
      <c r="H12" s="104" t="str">
        <f t="shared" si="0"/>
        <v/>
      </c>
      <c r="I12" s="105" t="str">
        <f t="shared" si="5"/>
        <v/>
      </c>
      <c r="J12" s="105" t="str">
        <f t="shared" si="5"/>
        <v/>
      </c>
      <c r="K12" s="105" t="str">
        <f t="shared" si="5"/>
        <v/>
      </c>
      <c r="L12" s="105" t="str">
        <f t="shared" si="5"/>
        <v/>
      </c>
      <c r="M12" s="105" t="str">
        <f t="shared" si="5"/>
        <v/>
      </c>
      <c r="N12" s="105" t="str">
        <f t="shared" si="5"/>
        <v/>
      </c>
      <c r="O12" s="105" t="str">
        <f t="shared" si="5"/>
        <v/>
      </c>
      <c r="P12" s="105" t="str">
        <f t="shared" si="5"/>
        <v/>
      </c>
      <c r="Q12" s="99"/>
      <c r="R12" s="105" t="str">
        <f xml:space="preserve"> IFERROR( _xlfn.IMAGE(_xlfn.XLOOKUP(I12,按鍵位置表[方音符號], 按鍵位置表[Pict URL])), "")</f>
        <v/>
      </c>
      <c r="S12" s="105" t="str">
        <f xml:space="preserve"> IFERROR( _xlfn.IMAGE(_xlfn.XLOOKUP(J12,按鍵位置表[方音符號], 按鍵位置表[Pict URL])), "")</f>
        <v/>
      </c>
      <c r="T12" s="105" t="str">
        <f xml:space="preserve"> IFERROR( _xlfn.IMAGE(_xlfn.XLOOKUP(K12,按鍵位置表[方音符號], 按鍵位置表[Pict URL])), "")</f>
        <v/>
      </c>
      <c r="U12" s="105" t="str">
        <f xml:space="preserve"> IFERROR( _xlfn.IMAGE(_xlfn.XLOOKUP(L12,按鍵位置表[方音符號], 按鍵位置表[Pict URL])), "")</f>
        <v/>
      </c>
      <c r="V12" s="105" t="str">
        <f xml:space="preserve"> IFERROR( _xlfn.IMAGE(_xlfn.XLOOKUP(M12,按鍵位置表[方音符號], 按鍵位置表[Pict URL])), "")</f>
        <v/>
      </c>
      <c r="W12" s="105" t="str">
        <f xml:space="preserve"> IFERROR( _xlfn.IMAGE(_xlfn.XLOOKUP(N12,按鍵位置表[方音符號], 按鍵位置表[Pict URL])), "")</f>
        <v/>
      </c>
      <c r="X12" s="105" t="str">
        <f xml:space="preserve"> IFERROR( _xlfn.IMAGE(_xlfn.XLOOKUP(O12,按鍵位置表[方音符號], 按鍵位置表[Pict URL])), "")</f>
        <v/>
      </c>
      <c r="Y12" s="105" t="str">
        <f xml:space="preserve"> IFERROR( _xlfn.IMAGE(_xlfn.XLOOKUP(P12,按鍵位置表[方音符號], 按鍵位置表[Pict URL])), "")</f>
        <v/>
      </c>
    </row>
    <row r="13" spans="2:26" ht="58.5" thickBot="1">
      <c r="B13" s="101" t="s">
        <v>132</v>
      </c>
      <c r="C13" s="107" t="s">
        <v>292</v>
      </c>
      <c r="D13" s="106" t="s">
        <v>206</v>
      </c>
      <c r="E13" s="103" t="str">
        <f t="shared" si="2"/>
        <v>ㄏㆲˊ</v>
      </c>
      <c r="F13" s="103" t="str">
        <f t="shared" si="3"/>
        <v>ㄏㆲˊ</v>
      </c>
      <c r="G13" s="104">
        <f t="shared" si="4"/>
        <v>3</v>
      </c>
      <c r="H13" s="104">
        <f t="shared" si="0"/>
        <v>13</v>
      </c>
      <c r="I13" s="105" t="str">
        <f t="shared" si="5"/>
        <v>ㆲ</v>
      </c>
      <c r="J13" s="105" t="str">
        <f t="shared" si="5"/>
        <v>ˊ</v>
      </c>
      <c r="K13" s="105" t="str">
        <f t="shared" si="5"/>
        <v>ㄏ</v>
      </c>
      <c r="L13" s="105" t="str">
        <f t="shared" si="5"/>
        <v/>
      </c>
      <c r="M13" s="105" t="str">
        <f t="shared" si="5"/>
        <v/>
      </c>
      <c r="N13" s="105" t="str">
        <f t="shared" si="5"/>
        <v/>
      </c>
      <c r="O13" s="105" t="str">
        <f t="shared" si="5"/>
        <v/>
      </c>
      <c r="P13" s="105" t="str">
        <f t="shared" si="5"/>
        <v/>
      </c>
      <c r="Q13" s="99"/>
      <c r="R13" s="105" t="e" vm="30">
        <f xml:space="preserve"> IFERROR( _xlfn.IMAGE(_xlfn.XLOOKUP(I13,按鍵位置表[方音符號], 按鍵位置表[Pict URL])), "")</f>
        <v>#VALUE!</v>
      </c>
      <c r="S13" s="105" t="e" vm="39">
        <f xml:space="preserve"> IFERROR( _xlfn.IMAGE(_xlfn.XLOOKUP(J13,按鍵位置表[方音符號], 按鍵位置表[Pict URL])), "")</f>
        <v>#VALUE!</v>
      </c>
      <c r="T13" s="105" t="e" vm="10">
        <f xml:space="preserve"> IFERROR( _xlfn.IMAGE(_xlfn.XLOOKUP(K13,按鍵位置表[方音符號], 按鍵位置表[Pict URL])), "")</f>
        <v>#VALUE!</v>
      </c>
      <c r="U13" s="105" t="str">
        <f xml:space="preserve"> IFERROR( _xlfn.IMAGE(_xlfn.XLOOKUP(L13,按鍵位置表[方音符號], 按鍵位置表[Pict URL])), "")</f>
        <v/>
      </c>
      <c r="V13" s="105" t="str">
        <f xml:space="preserve"> IFERROR( _xlfn.IMAGE(_xlfn.XLOOKUP(M13,按鍵位置表[方音符號], 按鍵位置表[Pict URL])), "")</f>
        <v/>
      </c>
      <c r="W13" s="105" t="str">
        <f xml:space="preserve"> IFERROR( _xlfn.IMAGE(_xlfn.XLOOKUP(N13,按鍵位置表[方音符號], 按鍵位置表[Pict URL])), "")</f>
        <v/>
      </c>
      <c r="X13" s="105" t="str">
        <f xml:space="preserve"> IFERROR( _xlfn.IMAGE(_xlfn.XLOOKUP(O13,按鍵位置表[方音符號], 按鍵位置表[Pict URL])), "")</f>
        <v/>
      </c>
      <c r="Y13" s="105" t="str">
        <f xml:space="preserve"> IFERROR( _xlfn.IMAGE(_xlfn.XLOOKUP(P13,按鍵位置表[方音符號], 按鍵位置表[Pict URL])), "")</f>
        <v/>
      </c>
    </row>
    <row r="14" spans="2:26" ht="58.5" thickBot="1">
      <c r="B14" s="101" t="s">
        <v>133</v>
      </c>
      <c r="C14" s="107" t="s">
        <v>293</v>
      </c>
      <c r="D14" s="106" t="s">
        <v>207</v>
      </c>
      <c r="E14" s="103" t="str">
        <f t="shared" si="2"/>
        <v>ㄏㄜˊ</v>
      </c>
      <c r="F14" s="103" t="str">
        <f t="shared" si="3"/>
        <v>ㄏㄜˊ</v>
      </c>
      <c r="G14" s="104">
        <f t="shared" si="4"/>
        <v>3</v>
      </c>
      <c r="H14" s="104">
        <f t="shared" si="0"/>
        <v>13</v>
      </c>
      <c r="I14" s="105" t="str">
        <f t="shared" si="5"/>
        <v>ㄜ</v>
      </c>
      <c r="J14" s="105" t="str">
        <f t="shared" si="5"/>
        <v>ˊ</v>
      </c>
      <c r="K14" s="105" t="str">
        <f t="shared" si="5"/>
        <v>ㄏ</v>
      </c>
      <c r="L14" s="105" t="str">
        <f t="shared" si="5"/>
        <v/>
      </c>
      <c r="M14" s="105" t="str">
        <f t="shared" si="5"/>
        <v/>
      </c>
      <c r="N14" s="105" t="str">
        <f t="shared" si="5"/>
        <v/>
      </c>
      <c r="O14" s="105" t="str">
        <f t="shared" si="5"/>
        <v/>
      </c>
      <c r="P14" s="105" t="str">
        <f t="shared" si="5"/>
        <v/>
      </c>
      <c r="Q14" s="99"/>
      <c r="R14" s="105" t="e" vm="22">
        <f xml:space="preserve"> IFERROR( _xlfn.IMAGE(_xlfn.XLOOKUP(I14,按鍵位置表[方音符號], 按鍵位置表[Pict URL])), "")</f>
        <v>#VALUE!</v>
      </c>
      <c r="S14" s="105" t="e" vm="39">
        <f xml:space="preserve"> IFERROR( _xlfn.IMAGE(_xlfn.XLOOKUP(J14,按鍵位置表[方音符號], 按鍵位置表[Pict URL])), "")</f>
        <v>#VALUE!</v>
      </c>
      <c r="T14" s="105" t="e" vm="10">
        <f xml:space="preserve"> IFERROR( _xlfn.IMAGE(_xlfn.XLOOKUP(K14,按鍵位置表[方音符號], 按鍵位置表[Pict URL])), "")</f>
        <v>#VALUE!</v>
      </c>
      <c r="U14" s="105" t="str">
        <f xml:space="preserve"> IFERROR( _xlfn.IMAGE(_xlfn.XLOOKUP(L14,按鍵位置表[方音符號], 按鍵位置表[Pict URL])), "")</f>
        <v/>
      </c>
      <c r="V14" s="105" t="str">
        <f xml:space="preserve"> IFERROR( _xlfn.IMAGE(_xlfn.XLOOKUP(M14,按鍵位置表[方音符號], 按鍵位置表[Pict URL])), "")</f>
        <v/>
      </c>
      <c r="W14" s="105" t="str">
        <f xml:space="preserve"> IFERROR( _xlfn.IMAGE(_xlfn.XLOOKUP(N14,按鍵位置表[方音符號], 按鍵位置表[Pict URL])), "")</f>
        <v/>
      </c>
      <c r="X14" s="105" t="str">
        <f xml:space="preserve"> IFERROR( _xlfn.IMAGE(_xlfn.XLOOKUP(O14,按鍵位置表[方音符號], 按鍵位置表[Pict URL])), "")</f>
        <v/>
      </c>
      <c r="Y14" s="105" t="str">
        <f xml:space="preserve"> IFERROR( _xlfn.IMAGE(_xlfn.XLOOKUP(P14,按鍵位置表[方音符號], 按鍵位置表[Pict URL])), "")</f>
        <v/>
      </c>
    </row>
    <row r="15" spans="2:26" ht="58.5" thickBot="1">
      <c r="B15" s="101" t="s">
        <v>134</v>
      </c>
      <c r="C15" s="107" t="s">
        <v>294</v>
      </c>
      <c r="D15" s="106" t="s">
        <v>209</v>
      </c>
      <c r="E15" s="103" t="str">
        <f t="shared" si="2"/>
        <v>零ㄨㄢˋ</v>
      </c>
      <c r="F15" s="103" t="str">
        <f t="shared" si="3"/>
        <v>零ㄨㄢˋ</v>
      </c>
      <c r="G15" s="104">
        <f t="shared" si="4"/>
        <v>4</v>
      </c>
      <c r="H15" s="104">
        <f t="shared" si="0"/>
        <v>1</v>
      </c>
      <c r="I15" s="105" t="str">
        <f t="shared" si="5"/>
        <v>ㄨ</v>
      </c>
      <c r="J15" s="105" t="str">
        <f t="shared" si="5"/>
        <v>ㄢ</v>
      </c>
      <c r="K15" s="105" t="str">
        <f t="shared" si="5"/>
        <v>ˋ</v>
      </c>
      <c r="L15" s="105" t="str">
        <f t="shared" si="5"/>
        <v>=</v>
      </c>
      <c r="M15" s="105" t="str">
        <f t="shared" si="5"/>
        <v/>
      </c>
      <c r="N15" s="105" t="str">
        <f t="shared" si="5"/>
        <v/>
      </c>
      <c r="O15" s="105" t="str">
        <f t="shared" si="5"/>
        <v/>
      </c>
      <c r="P15" s="105" t="str">
        <f t="shared" si="5"/>
        <v/>
      </c>
      <c r="Q15" s="99"/>
      <c r="R15" s="105" t="e" vm="19">
        <f xml:space="preserve"> IFERROR( _xlfn.IMAGE(_xlfn.XLOOKUP(I15,按鍵位置表[方音符號], 按鍵位置表[Pict URL])), "")</f>
        <v>#VALUE!</v>
      </c>
      <c r="S15" s="105" t="e" vm="25">
        <f xml:space="preserve"> IFERROR( _xlfn.IMAGE(_xlfn.XLOOKUP(J15,按鍵位置表[方音符號], 按鍵位置表[Pict URL])), "")</f>
        <v>#VALUE!</v>
      </c>
      <c r="T15" s="105" t="e" vm="38">
        <f xml:space="preserve"> IFERROR( _xlfn.IMAGE(_xlfn.XLOOKUP(K15,按鍵位置表[方音符號], 按鍵位置表[Pict URL])), "")</f>
        <v>#VALUE!</v>
      </c>
      <c r="U15" s="105" t="str">
        <f xml:space="preserve"> IFERROR( _xlfn.IMAGE(_xlfn.XLOOKUP(L15,按鍵位置表[方音符號], 按鍵位置表[Pict URL])), "")</f>
        <v/>
      </c>
      <c r="V15" s="105" t="str">
        <f xml:space="preserve"> IFERROR( _xlfn.IMAGE(_xlfn.XLOOKUP(M15,按鍵位置表[方音符號], 按鍵位置表[Pict URL])), "")</f>
        <v/>
      </c>
      <c r="W15" s="105" t="str">
        <f xml:space="preserve"> IFERROR( _xlfn.IMAGE(_xlfn.XLOOKUP(N15,按鍵位置表[方音符號], 按鍵位置表[Pict URL])), "")</f>
        <v/>
      </c>
      <c r="X15" s="105" t="str">
        <f xml:space="preserve"> IFERROR( _xlfn.IMAGE(_xlfn.XLOOKUP(O15,按鍵位置表[方音符號], 按鍵位置表[Pict URL])), "")</f>
        <v/>
      </c>
      <c r="Y15" s="105" t="str">
        <f xml:space="preserve"> IFERROR( _xlfn.IMAGE(_xlfn.XLOOKUP(P15,按鍵位置表[方音符號], 按鍵位置表[Pict URL])), "")</f>
        <v/>
      </c>
    </row>
    <row r="16" spans="2:26" ht="58.5" thickBot="1">
      <c r="B16" s="101" t="s">
        <v>135</v>
      </c>
      <c r="C16" s="107" t="s">
        <v>295</v>
      </c>
      <c r="D16" s="106" t="s">
        <v>210</v>
      </c>
      <c r="E16" s="103" t="str">
        <f t="shared" si="2"/>
        <v>ㄒㄧㆲˋ</v>
      </c>
      <c r="F16" s="103" t="str">
        <f t="shared" si="3"/>
        <v>ㄒㄧㆲˋ</v>
      </c>
      <c r="G16" s="104">
        <f t="shared" si="4"/>
        <v>4</v>
      </c>
      <c r="H16" s="104">
        <f t="shared" si="0"/>
        <v>21</v>
      </c>
      <c r="I16" s="105" t="str">
        <f t="shared" si="5"/>
        <v>ㄧ</v>
      </c>
      <c r="J16" s="105" t="str">
        <f t="shared" si="5"/>
        <v>ㆲ</v>
      </c>
      <c r="K16" s="105" t="str">
        <f t="shared" si="5"/>
        <v>ˋ</v>
      </c>
      <c r="L16" s="105" t="str">
        <f t="shared" si="5"/>
        <v>ㄒ</v>
      </c>
      <c r="M16" s="105" t="str">
        <f t="shared" si="5"/>
        <v/>
      </c>
      <c r="N16" s="105" t="str">
        <f t="shared" si="5"/>
        <v/>
      </c>
      <c r="O16" s="105" t="str">
        <f t="shared" si="5"/>
        <v/>
      </c>
      <c r="P16" s="105" t="str">
        <f t="shared" si="5"/>
        <v/>
      </c>
      <c r="Q16" s="99"/>
      <c r="R16" s="105" t="e" vm="18">
        <f xml:space="preserve"> IFERROR( _xlfn.IMAGE(_xlfn.XLOOKUP(I16,按鍵位置表[方音符號], 按鍵位置表[Pict URL])), "")</f>
        <v>#VALUE!</v>
      </c>
      <c r="S16" s="105" t="e" vm="30">
        <f xml:space="preserve"> IFERROR( _xlfn.IMAGE(_xlfn.XLOOKUP(J16,按鍵位置表[方音符號], 按鍵位置表[Pict URL])), "")</f>
        <v>#VALUE!</v>
      </c>
      <c r="T16" s="105" t="e" vm="38">
        <f xml:space="preserve"> IFERROR( _xlfn.IMAGE(_xlfn.XLOOKUP(K16,按鍵位置表[方音符號], 按鍵位置表[Pict URL])), "")</f>
        <v>#VALUE!</v>
      </c>
      <c r="U16" s="105" t="e" vm="13">
        <f xml:space="preserve"> IFERROR( _xlfn.IMAGE(_xlfn.XLOOKUP(L16,按鍵位置表[方音符號], 按鍵位置表[Pict URL])), "")</f>
        <v>#VALUE!</v>
      </c>
      <c r="V16" s="105" t="str">
        <f xml:space="preserve"> IFERROR( _xlfn.IMAGE(_xlfn.XLOOKUP(M16,按鍵位置表[方音符號], 按鍵位置表[Pict URL])), "")</f>
        <v/>
      </c>
      <c r="W16" s="105" t="str">
        <f xml:space="preserve"> IFERROR( _xlfn.IMAGE(_xlfn.XLOOKUP(N16,按鍵位置表[方音符號], 按鍵位置表[Pict URL])), "")</f>
        <v/>
      </c>
      <c r="X16" s="105" t="str">
        <f xml:space="preserve"> IFERROR( _xlfn.IMAGE(_xlfn.XLOOKUP(O16,按鍵位置表[方音符號], 按鍵位置表[Pict URL])), "")</f>
        <v/>
      </c>
      <c r="Y16" s="105" t="str">
        <f xml:space="preserve"> IFERROR( _xlfn.IMAGE(_xlfn.XLOOKUP(P16,按鍵位置表[方音符號], 按鍵位置表[Pict URL])), "")</f>
        <v/>
      </c>
    </row>
    <row r="17" spans="2:25" ht="58.5" thickBot="1">
      <c r="B17" s="101" t="s">
        <v>136</v>
      </c>
      <c r="C17" s="107" t="s">
        <v>296</v>
      </c>
      <c r="D17" s="106" t="s">
        <v>212</v>
      </c>
      <c r="E17" s="103" t="str">
        <f t="shared" si="2"/>
        <v>ㄅㄧㆻ˙</v>
      </c>
      <c r="F17" s="103" t="str">
        <f t="shared" si="3"/>
        <v>ㄅㄧㆻ˙</v>
      </c>
      <c r="G17" s="104">
        <f t="shared" si="4"/>
        <v>4</v>
      </c>
      <c r="H17" s="104">
        <f t="shared" si="0"/>
        <v>2</v>
      </c>
      <c r="I17" s="105" t="str">
        <f t="shared" si="5"/>
        <v>ㄧ</v>
      </c>
      <c r="J17" s="105" t="str">
        <f t="shared" si="5"/>
        <v>ㆻ</v>
      </c>
      <c r="K17" s="105" t="str">
        <f t="shared" si="5"/>
        <v>˙</v>
      </c>
      <c r="L17" s="105" t="str">
        <f t="shared" si="5"/>
        <v>ㄅ</v>
      </c>
      <c r="M17" s="105" t="str">
        <f t="shared" si="5"/>
        <v/>
      </c>
      <c r="N17" s="105" t="str">
        <f t="shared" si="5"/>
        <v/>
      </c>
      <c r="O17" s="105" t="str">
        <f t="shared" si="5"/>
        <v/>
      </c>
      <c r="P17" s="105" t="str">
        <f t="shared" si="5"/>
        <v/>
      </c>
      <c r="Q17" s="99"/>
      <c r="R17" s="105" t="e" vm="18">
        <f xml:space="preserve"> IFERROR( _xlfn.IMAGE(_xlfn.XLOOKUP(I17,按鍵位置表[方音符號], 按鍵位置表[Pict URL])), "")</f>
        <v>#VALUE!</v>
      </c>
      <c r="S17" s="105" t="e" vm="32">
        <f xml:space="preserve"> IFERROR( _xlfn.IMAGE(_xlfn.XLOOKUP(J17,按鍵位置表[方音符號], 按鍵位置表[Pict URL])), "")</f>
        <v>#VALUE!</v>
      </c>
      <c r="T17" s="105" t="e" vm="41">
        <f xml:space="preserve"> IFERROR( _xlfn.IMAGE(_xlfn.XLOOKUP(K17,按鍵位置表[方音符號], 按鍵位置表[Pict URL])), "")</f>
        <v>#VALUE!</v>
      </c>
      <c r="U17" s="105" t="e" vm="1">
        <f xml:space="preserve"> IFERROR( _xlfn.IMAGE(_xlfn.XLOOKUP(L17,按鍵位置表[方音符號], 按鍵位置表[Pict URL])), "")</f>
        <v>#VALUE!</v>
      </c>
      <c r="V17" s="105" t="str">
        <f xml:space="preserve"> IFERROR( _xlfn.IMAGE(_xlfn.XLOOKUP(M17,按鍵位置表[方音符號], 按鍵位置表[Pict URL])), "")</f>
        <v/>
      </c>
      <c r="W17" s="105" t="str">
        <f xml:space="preserve"> IFERROR( _xlfn.IMAGE(_xlfn.XLOOKUP(N17,按鍵位置表[方音符號], 按鍵位置表[Pict URL])), "")</f>
        <v/>
      </c>
      <c r="X17" s="105" t="str">
        <f xml:space="preserve"> IFERROR( _xlfn.IMAGE(_xlfn.XLOOKUP(O17,按鍵位置表[方音符號], 按鍵位置表[Pict URL])), "")</f>
        <v/>
      </c>
      <c r="Y17" s="105" t="str">
        <f xml:space="preserve"> IFERROR( _xlfn.IMAGE(_xlfn.XLOOKUP(P17,按鍵位置表[方音符號], 按鍵位置表[Pict URL])), "")</f>
        <v/>
      </c>
    </row>
    <row r="18" spans="2:25" ht="58.5" thickBot="1">
      <c r="B18" s="101" t="s">
        <v>137</v>
      </c>
      <c r="C18" s="107" t="s">
        <v>297</v>
      </c>
      <c r="D18" s="106" t="s">
        <v>215</v>
      </c>
      <c r="E18" s="103" t="str">
        <f t="shared" si="2"/>
        <v>ㄏㄨㄣˊ</v>
      </c>
      <c r="F18" s="103" t="str">
        <f t="shared" si="3"/>
        <v>ㄏㄨㄣˊ</v>
      </c>
      <c r="G18" s="104">
        <f t="shared" si="4"/>
        <v>4</v>
      </c>
      <c r="H18" s="104">
        <f t="shared" si="0"/>
        <v>13</v>
      </c>
      <c r="I18" s="105" t="str">
        <f t="shared" si="5"/>
        <v>ㄨ</v>
      </c>
      <c r="J18" s="105" t="str">
        <f t="shared" si="5"/>
        <v>ㄣ</v>
      </c>
      <c r="K18" s="105" t="str">
        <f t="shared" si="5"/>
        <v>ˊ</v>
      </c>
      <c r="L18" s="105" t="str">
        <f t="shared" si="5"/>
        <v>ㄏ</v>
      </c>
      <c r="M18" s="105" t="str">
        <f t="shared" si="5"/>
        <v/>
      </c>
      <c r="N18" s="105" t="str">
        <f t="shared" si="5"/>
        <v/>
      </c>
      <c r="O18" s="105" t="str">
        <f t="shared" si="5"/>
        <v/>
      </c>
      <c r="P18" s="105" t="str">
        <f t="shared" si="5"/>
        <v/>
      </c>
      <c r="Q18" s="99"/>
      <c r="R18" s="105" t="e" vm="19">
        <f xml:space="preserve"> IFERROR( _xlfn.IMAGE(_xlfn.XLOOKUP(I18,按鍵位置表[方音符號], 按鍵位置表[Pict URL])), "")</f>
        <v>#VALUE!</v>
      </c>
      <c r="S18" s="105" t="e" vm="26">
        <f xml:space="preserve"> IFERROR( _xlfn.IMAGE(_xlfn.XLOOKUP(J18,按鍵位置表[方音符號], 按鍵位置表[Pict URL])), "")</f>
        <v>#VALUE!</v>
      </c>
      <c r="T18" s="105" t="e" vm="39">
        <f xml:space="preserve"> IFERROR( _xlfn.IMAGE(_xlfn.XLOOKUP(K18,按鍵位置表[方音符號], 按鍵位置表[Pict URL])), "")</f>
        <v>#VALUE!</v>
      </c>
      <c r="U18" s="105" t="e" vm="10">
        <f xml:space="preserve"> IFERROR( _xlfn.IMAGE(_xlfn.XLOOKUP(L18,按鍵位置表[方音符號], 按鍵位置表[Pict URL])), "")</f>
        <v>#VALUE!</v>
      </c>
      <c r="V18" s="105" t="str">
        <f xml:space="preserve"> IFERROR( _xlfn.IMAGE(_xlfn.XLOOKUP(M18,按鍵位置表[方音符號], 按鍵位置表[Pict URL])), "")</f>
        <v/>
      </c>
      <c r="W18" s="105" t="str">
        <f xml:space="preserve"> IFERROR( _xlfn.IMAGE(_xlfn.XLOOKUP(N18,按鍵位置表[方音符號], 按鍵位置表[Pict URL])), "")</f>
        <v/>
      </c>
      <c r="X18" s="105" t="str">
        <f xml:space="preserve"> IFERROR( _xlfn.IMAGE(_xlfn.XLOOKUP(O18,按鍵位置表[方音符號], 按鍵位置表[Pict URL])), "")</f>
        <v/>
      </c>
      <c r="Y18" s="105" t="str">
        <f xml:space="preserve"> IFERROR( _xlfn.IMAGE(_xlfn.XLOOKUP(P18,按鍵位置表[方音符號], 按鍵位置表[Pict URL])), "")</f>
        <v/>
      </c>
    </row>
    <row r="19" spans="2:25" ht="58.5" thickBot="1">
      <c r="B19" s="101" t="s">
        <v>138</v>
      </c>
      <c r="C19" s="107" t="s">
        <v>298</v>
      </c>
      <c r="D19" s="106" t="s">
        <v>217</v>
      </c>
      <c r="E19" s="103" t="str">
        <f t="shared" si="2"/>
        <v>ㄍㄢ</v>
      </c>
      <c r="F19" s="103" t="str">
        <f t="shared" si="3"/>
        <v>ㄍㄢ1</v>
      </c>
      <c r="G19" s="104">
        <f t="shared" si="4"/>
        <v>3</v>
      </c>
      <c r="H19" s="104">
        <f t="shared" si="0"/>
        <v>10</v>
      </c>
      <c r="I19" s="105" t="str">
        <f t="shared" si="5"/>
        <v>ㄢ</v>
      </c>
      <c r="J19" s="105" t="str">
        <f t="shared" si="5"/>
        <v>"</v>
      </c>
      <c r="K19" s="105" t="str">
        <f t="shared" si="5"/>
        <v>ㄍ</v>
      </c>
      <c r="L19" s="105" t="str">
        <f t="shared" si="5"/>
        <v/>
      </c>
      <c r="M19" s="105" t="str">
        <f t="shared" si="5"/>
        <v/>
      </c>
      <c r="N19" s="105" t="str">
        <f t="shared" si="5"/>
        <v/>
      </c>
      <c r="O19" s="105" t="str">
        <f t="shared" si="5"/>
        <v/>
      </c>
      <c r="P19" s="105" t="str">
        <f t="shared" si="5"/>
        <v/>
      </c>
      <c r="Q19" s="99"/>
      <c r="R19" s="105" t="e" vm="25">
        <f xml:space="preserve"> IFERROR( _xlfn.IMAGE(_xlfn.XLOOKUP(I19,按鍵位置表[方音符號], 按鍵位置表[Pict URL])), "")</f>
        <v>#VALUE!</v>
      </c>
      <c r="S19" s="105" t="e" vm="35">
        <f xml:space="preserve"> IFERROR( _xlfn.IMAGE(_xlfn.XLOOKUP(J19,按鍵位置表[方音符號], 按鍵位置表[Pict URL])), "")</f>
        <v>#VALUE!</v>
      </c>
      <c r="T19" s="105" t="e" vm="8">
        <f xml:space="preserve"> IFERROR( _xlfn.IMAGE(_xlfn.XLOOKUP(K19,按鍵位置表[方音符號], 按鍵位置表[Pict URL])), "")</f>
        <v>#VALUE!</v>
      </c>
      <c r="U19" s="105" t="str">
        <f xml:space="preserve"> IFERROR( _xlfn.IMAGE(_xlfn.XLOOKUP(L19,按鍵位置表[方音符號], 按鍵位置表[Pict URL])), "")</f>
        <v/>
      </c>
      <c r="V19" s="105" t="str">
        <f xml:space="preserve"> IFERROR( _xlfn.IMAGE(_xlfn.XLOOKUP(M19,按鍵位置表[方音符號], 按鍵位置表[Pict URL])), "")</f>
        <v/>
      </c>
      <c r="W19" s="105" t="str">
        <f xml:space="preserve"> IFERROR( _xlfn.IMAGE(_xlfn.XLOOKUP(N19,按鍵位置表[方音符號], 按鍵位置表[Pict URL])), "")</f>
        <v/>
      </c>
      <c r="X19" s="105" t="str">
        <f xml:space="preserve"> IFERROR( _xlfn.IMAGE(_xlfn.XLOOKUP(O19,按鍵位置表[方音符號], 按鍵位置表[Pict URL])), "")</f>
        <v/>
      </c>
      <c r="Y19" s="105" t="str">
        <f xml:space="preserve"> IFERROR( _xlfn.IMAGE(_xlfn.XLOOKUP(P19,按鍵位置表[方音符號], 按鍵位置表[Pict URL])), "")</f>
        <v/>
      </c>
    </row>
    <row r="20" spans="2:25" ht="58.5" thickBot="1">
      <c r="B20" s="101" t="s">
        <v>139</v>
      </c>
      <c r="C20" s="107"/>
      <c r="D20" s="106"/>
      <c r="E20" s="103" t="str">
        <f t="shared" si="2"/>
        <v/>
      </c>
      <c r="F20" s="103" t="str">
        <f t="shared" si="3"/>
        <v/>
      </c>
      <c r="G20" s="104" t="str">
        <f t="shared" si="4"/>
        <v/>
      </c>
      <c r="H20" s="104" t="str">
        <f t="shared" si="0"/>
        <v/>
      </c>
      <c r="I20" s="105" t="str">
        <f t="shared" si="5"/>
        <v/>
      </c>
      <c r="J20" s="105" t="str">
        <f t="shared" si="5"/>
        <v/>
      </c>
      <c r="K20" s="105" t="str">
        <f t="shared" si="5"/>
        <v/>
      </c>
      <c r="L20" s="105" t="str">
        <f t="shared" si="5"/>
        <v/>
      </c>
      <c r="M20" s="105" t="str">
        <f t="shared" si="5"/>
        <v/>
      </c>
      <c r="N20" s="105" t="str">
        <f t="shared" si="5"/>
        <v/>
      </c>
      <c r="O20" s="105" t="str">
        <f t="shared" si="5"/>
        <v/>
      </c>
      <c r="P20" s="105" t="str">
        <f t="shared" si="5"/>
        <v/>
      </c>
      <c r="Q20" s="99"/>
      <c r="R20" s="105" t="str">
        <f xml:space="preserve"> IFERROR( _xlfn.IMAGE(_xlfn.XLOOKUP(I20,按鍵位置表[方音符號], 按鍵位置表[Pict URL])), "")</f>
        <v/>
      </c>
      <c r="S20" s="105" t="str">
        <f xml:space="preserve"> IFERROR( _xlfn.IMAGE(_xlfn.XLOOKUP(J20,按鍵位置表[方音符號], 按鍵位置表[Pict URL])), "")</f>
        <v/>
      </c>
      <c r="T20" s="105" t="str">
        <f xml:space="preserve"> IFERROR( _xlfn.IMAGE(_xlfn.XLOOKUP(K20,按鍵位置表[方音符號], 按鍵位置表[Pict URL])), "")</f>
        <v/>
      </c>
      <c r="U20" s="105" t="str">
        <f xml:space="preserve"> IFERROR( _xlfn.IMAGE(_xlfn.XLOOKUP(L20,按鍵位置表[方音符號], 按鍵位置表[Pict URL])), "")</f>
        <v/>
      </c>
      <c r="V20" s="105" t="str">
        <f xml:space="preserve"> IFERROR( _xlfn.IMAGE(_xlfn.XLOOKUP(M20,按鍵位置表[方音符號], 按鍵位置表[Pict URL])), "")</f>
        <v/>
      </c>
      <c r="W20" s="105" t="str">
        <f xml:space="preserve"> IFERROR( _xlfn.IMAGE(_xlfn.XLOOKUP(N20,按鍵位置表[方音符號], 按鍵位置表[Pict URL])), "")</f>
        <v/>
      </c>
      <c r="X20" s="105" t="str">
        <f xml:space="preserve"> IFERROR( _xlfn.IMAGE(_xlfn.XLOOKUP(O20,按鍵位置表[方音符號], 按鍵位置表[Pict URL])), "")</f>
        <v/>
      </c>
      <c r="Y20" s="105" t="str">
        <f xml:space="preserve"> IFERROR( _xlfn.IMAGE(_xlfn.XLOOKUP(P20,按鍵位置表[方音符號], 按鍵位置表[Pict URL])), "")</f>
        <v/>
      </c>
    </row>
    <row r="21" spans="2:25" ht="58.5" thickBot="1">
      <c r="B21" s="101" t="s">
        <v>147</v>
      </c>
      <c r="C21" s="107" t="s">
        <v>299</v>
      </c>
      <c r="D21" s="106" t="s">
        <v>219</v>
      </c>
      <c r="E21" s="103" t="str">
        <f t="shared" si="2"/>
        <v>零ㄧㆵ</v>
      </c>
      <c r="F21" s="103" t="str">
        <f t="shared" si="3"/>
        <v>零ㄧㆵ4</v>
      </c>
      <c r="G21" s="104">
        <f t="shared" si="4"/>
        <v>4</v>
      </c>
      <c r="H21" s="104">
        <f t="shared" si="0"/>
        <v>1</v>
      </c>
      <c r="I21" s="105" t="str">
        <f t="shared" ref="I21:P36" si="6" xml:space="preserve"> IF(AND($H21&gt;0, I$3&lt;$G21), IF(MID($F21,I$3+1,1)="1", """", IF(MID($F21,I$3+1,1)="4", "[", MID($F21,I$3+1,1))), IF(I$3&lt;=$G21, IF(LEFT($F21,1)="零", "=", LEFT($F21,1)), ""))</f>
        <v>ㄧ</v>
      </c>
      <c r="J21" s="105" t="str">
        <f t="shared" si="6"/>
        <v>ㆵ</v>
      </c>
      <c r="K21" s="105" t="str">
        <f t="shared" si="6"/>
        <v>[</v>
      </c>
      <c r="L21" s="105" t="str">
        <f t="shared" si="6"/>
        <v>=</v>
      </c>
      <c r="M21" s="105" t="str">
        <f t="shared" si="6"/>
        <v/>
      </c>
      <c r="N21" s="105" t="str">
        <f t="shared" si="6"/>
        <v/>
      </c>
      <c r="O21" s="105" t="str">
        <f t="shared" si="6"/>
        <v/>
      </c>
      <c r="P21" s="105" t="str">
        <f t="shared" si="6"/>
        <v/>
      </c>
      <c r="Q21" s="99"/>
      <c r="R21" s="105" t="e" vm="18">
        <f xml:space="preserve"> IFERROR( _xlfn.IMAGE(_xlfn.XLOOKUP(I21,按鍵位置表[方音符號], 按鍵位置表[Pict URL])), "")</f>
        <v>#VALUE!</v>
      </c>
      <c r="S21" s="105" t="e" vm="31">
        <f xml:space="preserve"> IFERROR( _xlfn.IMAGE(_xlfn.XLOOKUP(J21,按鍵位置表[方音符號], 按鍵位置表[Pict URL])), "")</f>
        <v>#VALUE!</v>
      </c>
      <c r="T21" s="105" t="e" vm="40">
        <f xml:space="preserve"> IFERROR( _xlfn.IMAGE(_xlfn.XLOOKUP(K21,按鍵位置表[方音符號], 按鍵位置表[Pict URL])), "")</f>
        <v>#VALUE!</v>
      </c>
      <c r="U21" s="105" t="str">
        <f xml:space="preserve"> IFERROR( _xlfn.IMAGE(_xlfn.XLOOKUP(L21,按鍵位置表[方音符號], 按鍵位置表[Pict URL])), "")</f>
        <v/>
      </c>
      <c r="V21" s="105" t="str">
        <f xml:space="preserve"> IFERROR( _xlfn.IMAGE(_xlfn.XLOOKUP(M21,按鍵位置表[方音符號], 按鍵位置表[Pict URL])), "")</f>
        <v/>
      </c>
      <c r="W21" s="105" t="str">
        <f xml:space="preserve"> IFERROR( _xlfn.IMAGE(_xlfn.XLOOKUP(N21,按鍵位置表[方音符號], 按鍵位置表[Pict URL])), "")</f>
        <v/>
      </c>
      <c r="X21" s="105" t="str">
        <f xml:space="preserve"> IFERROR( _xlfn.IMAGE(_xlfn.XLOOKUP(O21,按鍵位置表[方音符號], 按鍵位置表[Pict URL])), "")</f>
        <v/>
      </c>
      <c r="Y21" s="105" t="str">
        <f xml:space="preserve"> IFERROR( _xlfn.IMAGE(_xlfn.XLOOKUP(P21,按鍵位置表[方音符號], 按鍵位置表[Pict URL])), "")</f>
        <v/>
      </c>
    </row>
    <row r="22" spans="2:25" ht="58.5" thickBot="1">
      <c r="B22" s="101" t="s">
        <v>148</v>
      </c>
      <c r="C22" s="107" t="s">
        <v>300</v>
      </c>
      <c r="D22" s="106" t="s">
        <v>221</v>
      </c>
      <c r="E22" s="103" t="str">
        <f t="shared" si="2"/>
        <v>ㄆㄧㄢ˪</v>
      </c>
      <c r="F22" s="103" t="str">
        <f t="shared" si="3"/>
        <v>ㄆㄧㄢ˪</v>
      </c>
      <c r="G22" s="104">
        <f t="shared" si="4"/>
        <v>4</v>
      </c>
      <c r="H22" s="104">
        <f t="shared" si="0"/>
        <v>3</v>
      </c>
      <c r="I22" s="105" t="str">
        <f t="shared" si="6"/>
        <v>ㄧ</v>
      </c>
      <c r="J22" s="105" t="str">
        <f t="shared" si="6"/>
        <v>ㄢ</v>
      </c>
      <c r="K22" s="105" t="str">
        <f t="shared" si="6"/>
        <v>˪</v>
      </c>
      <c r="L22" s="105" t="str">
        <f t="shared" si="6"/>
        <v>ㄆ</v>
      </c>
      <c r="M22" s="105" t="str">
        <f t="shared" si="6"/>
        <v/>
      </c>
      <c r="N22" s="105" t="str">
        <f t="shared" si="6"/>
        <v/>
      </c>
      <c r="O22" s="105" t="str">
        <f t="shared" si="6"/>
        <v/>
      </c>
      <c r="P22" s="105" t="str">
        <f t="shared" si="6"/>
        <v/>
      </c>
      <c r="Q22" s="99"/>
      <c r="R22" s="105" t="e" vm="18">
        <f xml:space="preserve"> IFERROR( _xlfn.IMAGE(_xlfn.XLOOKUP(I22,按鍵位置表[方音符號], 按鍵位置表[Pict URL])), "")</f>
        <v>#VALUE!</v>
      </c>
      <c r="S22" s="105" t="e" vm="25">
        <f xml:space="preserve"> IFERROR( _xlfn.IMAGE(_xlfn.XLOOKUP(J22,按鍵位置表[方音符號], 按鍵位置表[Pict URL])), "")</f>
        <v>#VALUE!</v>
      </c>
      <c r="T22" s="105" t="e" vm="37">
        <f xml:space="preserve"> IFERROR( _xlfn.IMAGE(_xlfn.XLOOKUP(K22,按鍵位置表[方音符號], 按鍵位置表[Pict URL])), "")</f>
        <v>#VALUE!</v>
      </c>
      <c r="U22" s="105" t="e" vm="2">
        <f xml:space="preserve"> IFERROR( _xlfn.IMAGE(_xlfn.XLOOKUP(L22,按鍵位置表[方音符號], 按鍵位置表[Pict URL])), "")</f>
        <v>#VALUE!</v>
      </c>
      <c r="V22" s="105" t="str">
        <f xml:space="preserve"> IFERROR( _xlfn.IMAGE(_xlfn.XLOOKUP(M22,按鍵位置表[方音符號], 按鍵位置表[Pict URL])), "")</f>
        <v/>
      </c>
      <c r="W22" s="105" t="str">
        <f xml:space="preserve"> IFERROR( _xlfn.IMAGE(_xlfn.XLOOKUP(N22,按鍵位置表[方音符號], 按鍵位置表[Pict URL])), "")</f>
        <v/>
      </c>
      <c r="X22" s="105" t="str">
        <f xml:space="preserve"> IFERROR( _xlfn.IMAGE(_xlfn.XLOOKUP(O22,按鍵位置表[方音符號], 按鍵位置表[Pict URL])), "")</f>
        <v/>
      </c>
      <c r="Y22" s="105" t="str">
        <f xml:space="preserve"> IFERROR( _xlfn.IMAGE(_xlfn.XLOOKUP(P22,按鍵位置表[方音符號], 按鍵位置表[Pict URL])), "")</f>
        <v/>
      </c>
    </row>
    <row r="23" spans="2:25" ht="58.5" thickBot="1">
      <c r="B23" s="101" t="s">
        <v>149</v>
      </c>
      <c r="C23" s="107" t="s">
        <v>301</v>
      </c>
      <c r="D23" s="106" t="s">
        <v>223</v>
      </c>
      <c r="E23" s="103" t="str">
        <f t="shared" si="2"/>
        <v>ㄍㆦ</v>
      </c>
      <c r="F23" s="103" t="str">
        <f t="shared" si="3"/>
        <v>ㄍㆦ1</v>
      </c>
      <c r="G23" s="104">
        <f t="shared" si="4"/>
        <v>3</v>
      </c>
      <c r="H23" s="104">
        <f t="shared" si="0"/>
        <v>10</v>
      </c>
      <c r="I23" s="105" t="str">
        <f t="shared" si="6"/>
        <v>ㆦ</v>
      </c>
      <c r="J23" s="105" t="str">
        <f t="shared" si="6"/>
        <v>"</v>
      </c>
      <c r="K23" s="105" t="str">
        <f t="shared" si="6"/>
        <v>ㄍ</v>
      </c>
      <c r="L23" s="105" t="str">
        <f t="shared" si="6"/>
        <v/>
      </c>
      <c r="M23" s="105" t="str">
        <f t="shared" si="6"/>
        <v/>
      </c>
      <c r="N23" s="105" t="str">
        <f t="shared" si="6"/>
        <v/>
      </c>
      <c r="O23" s="105" t="str">
        <f t="shared" si="6"/>
        <v/>
      </c>
      <c r="P23" s="105" t="str">
        <f t="shared" si="6"/>
        <v/>
      </c>
      <c r="Q23" s="99"/>
      <c r="R23" s="105" t="e" vm="21">
        <f xml:space="preserve"> IFERROR( _xlfn.IMAGE(_xlfn.XLOOKUP(I23,按鍵位置表[方音符號], 按鍵位置表[Pict URL])), "")</f>
        <v>#VALUE!</v>
      </c>
      <c r="S23" s="105" t="e" vm="35">
        <f xml:space="preserve"> IFERROR( _xlfn.IMAGE(_xlfn.XLOOKUP(J23,按鍵位置表[方音符號], 按鍵位置表[Pict URL])), "")</f>
        <v>#VALUE!</v>
      </c>
      <c r="T23" s="105" t="e" vm="8">
        <f xml:space="preserve"> IFERROR( _xlfn.IMAGE(_xlfn.XLOOKUP(K23,按鍵位置表[方音符號], 按鍵位置表[Pict URL])), "")</f>
        <v>#VALUE!</v>
      </c>
      <c r="U23" s="105" t="str">
        <f xml:space="preserve"> IFERROR( _xlfn.IMAGE(_xlfn.XLOOKUP(L23,按鍵位置表[方音符號], 按鍵位置表[Pict URL])), "")</f>
        <v/>
      </c>
      <c r="V23" s="105" t="str">
        <f xml:space="preserve"> IFERROR( _xlfn.IMAGE(_xlfn.XLOOKUP(M23,按鍵位置表[方音符號], 按鍵位置表[Pict URL])), "")</f>
        <v/>
      </c>
      <c r="W23" s="105" t="str">
        <f xml:space="preserve"> IFERROR( _xlfn.IMAGE(_xlfn.XLOOKUP(N23,按鍵位置表[方音符號], 按鍵位置表[Pict URL])), "")</f>
        <v/>
      </c>
      <c r="X23" s="105" t="str">
        <f xml:space="preserve"> IFERROR( _xlfn.IMAGE(_xlfn.XLOOKUP(O23,按鍵位置表[方音符號], 按鍵位置表[Pict URL])), "")</f>
        <v/>
      </c>
      <c r="Y23" s="105" t="str">
        <f xml:space="preserve"> IFERROR( _xlfn.IMAGE(_xlfn.XLOOKUP(P23,按鍵位置表[方音符號], 按鍵位置表[Pict URL])), "")</f>
        <v/>
      </c>
    </row>
    <row r="24" spans="2:25" ht="58.5" thickBot="1">
      <c r="B24" s="101" t="s">
        <v>150</v>
      </c>
      <c r="C24" s="107" t="s">
        <v>302</v>
      </c>
      <c r="D24" s="106" t="s">
        <v>225</v>
      </c>
      <c r="E24" s="103" t="str">
        <f t="shared" si="2"/>
        <v>ㄒㄧㄥˊ</v>
      </c>
      <c r="F24" s="103" t="str">
        <f t="shared" si="3"/>
        <v>ㄒㄧㄥˊ</v>
      </c>
      <c r="G24" s="104">
        <f t="shared" si="4"/>
        <v>4</v>
      </c>
      <c r="H24" s="104">
        <f t="shared" si="0"/>
        <v>21</v>
      </c>
      <c r="I24" s="105" t="str">
        <f t="shared" si="6"/>
        <v>ㄧ</v>
      </c>
      <c r="J24" s="105" t="str">
        <f t="shared" si="6"/>
        <v>ㄥ</v>
      </c>
      <c r="K24" s="105" t="str">
        <f t="shared" si="6"/>
        <v>ˊ</v>
      </c>
      <c r="L24" s="105" t="str">
        <f t="shared" si="6"/>
        <v>ㄒ</v>
      </c>
      <c r="M24" s="105" t="str">
        <f t="shared" si="6"/>
        <v/>
      </c>
      <c r="N24" s="105" t="str">
        <f t="shared" si="6"/>
        <v/>
      </c>
      <c r="O24" s="105" t="str">
        <f t="shared" si="6"/>
        <v/>
      </c>
      <c r="P24" s="105" t="str">
        <f t="shared" si="6"/>
        <v/>
      </c>
      <c r="Q24" s="99"/>
      <c r="R24" s="105" t="e" vm="18">
        <f xml:space="preserve"> IFERROR( _xlfn.IMAGE(_xlfn.XLOOKUP(I24,按鍵位置表[方音符號], 按鍵位置表[Pict URL])), "")</f>
        <v>#VALUE!</v>
      </c>
      <c r="S24" s="105" t="e" vm="28">
        <f xml:space="preserve"> IFERROR( _xlfn.IMAGE(_xlfn.XLOOKUP(J24,按鍵位置表[方音符號], 按鍵位置表[Pict URL])), "")</f>
        <v>#VALUE!</v>
      </c>
      <c r="T24" s="105" t="e" vm="39">
        <f xml:space="preserve"> IFERROR( _xlfn.IMAGE(_xlfn.XLOOKUP(K24,按鍵位置表[方音符號], 按鍵位置表[Pict URL])), "")</f>
        <v>#VALUE!</v>
      </c>
      <c r="U24" s="105" t="e" vm="13">
        <f xml:space="preserve"> IFERROR( _xlfn.IMAGE(_xlfn.XLOOKUP(L24,按鍵位置表[方音符號], 按鍵位置表[Pict URL])), "")</f>
        <v>#VALUE!</v>
      </c>
      <c r="V24" s="105" t="str">
        <f xml:space="preserve"> IFERROR( _xlfn.IMAGE(_xlfn.XLOOKUP(M24,按鍵位置表[方音符號], 按鍵位置表[Pict URL])), "")</f>
        <v/>
      </c>
      <c r="W24" s="105" t="str">
        <f xml:space="preserve"> IFERROR( _xlfn.IMAGE(_xlfn.XLOOKUP(N24,按鍵位置表[方音符號], 按鍵位置表[Pict URL])), "")</f>
        <v/>
      </c>
      <c r="X24" s="105" t="str">
        <f xml:space="preserve"> IFERROR( _xlfn.IMAGE(_xlfn.XLOOKUP(O24,按鍵位置表[方音符號], 按鍵位置表[Pict URL])), "")</f>
        <v/>
      </c>
      <c r="Y24" s="105" t="str">
        <f xml:space="preserve"> IFERROR( _xlfn.IMAGE(_xlfn.XLOOKUP(P24,按鍵位置表[方音符號], 按鍵位置表[Pict URL])), "")</f>
        <v/>
      </c>
    </row>
    <row r="25" spans="2:25" ht="58.5" thickBot="1">
      <c r="B25" s="101" t="s">
        <v>151</v>
      </c>
      <c r="C25" s="107" t="s">
        <v>303</v>
      </c>
      <c r="D25" s="106" t="s">
        <v>227</v>
      </c>
      <c r="E25" s="103" t="str">
        <f t="shared" si="2"/>
        <v>ㆠㄢ˫</v>
      </c>
      <c r="F25" s="103" t="str">
        <f t="shared" si="3"/>
        <v>ㆠㄢ˫</v>
      </c>
      <c r="G25" s="104">
        <f t="shared" si="4"/>
        <v>3</v>
      </c>
      <c r="H25" s="104">
        <f t="shared" si="0"/>
        <v>5</v>
      </c>
      <c r="I25" s="105" t="str">
        <f t="shared" si="6"/>
        <v>ㄢ</v>
      </c>
      <c r="J25" s="105" t="str">
        <f t="shared" si="6"/>
        <v>˫</v>
      </c>
      <c r="K25" s="105" t="str">
        <f t="shared" si="6"/>
        <v>ㆠ</v>
      </c>
      <c r="L25" s="105" t="str">
        <f t="shared" si="6"/>
        <v/>
      </c>
      <c r="M25" s="105" t="str">
        <f t="shared" si="6"/>
        <v/>
      </c>
      <c r="N25" s="105" t="str">
        <f t="shared" si="6"/>
        <v/>
      </c>
      <c r="O25" s="105" t="str">
        <f t="shared" si="6"/>
        <v/>
      </c>
      <c r="P25" s="105" t="str">
        <f t="shared" si="6"/>
        <v/>
      </c>
      <c r="Q25" s="99"/>
      <c r="R25" s="105" t="e" vm="25">
        <f xml:space="preserve"> IFERROR( _xlfn.IMAGE(_xlfn.XLOOKUP(I25,按鍵位置表[方音符號], 按鍵位置表[Pict URL])), "")</f>
        <v>#VALUE!</v>
      </c>
      <c r="S25" s="105" t="e" vm="36">
        <f xml:space="preserve"> IFERROR( _xlfn.IMAGE(_xlfn.XLOOKUP(J25,按鍵位置表[方音符號], 按鍵位置表[Pict URL])), "")</f>
        <v>#VALUE!</v>
      </c>
      <c r="T25" s="105" t="e" vm="1">
        <f xml:space="preserve"> IFERROR( _xlfn.IMAGE(_xlfn.XLOOKUP(K25,按鍵位置表[方音符號], 按鍵位置表[Pict URL])), "")</f>
        <v>#VALUE!</v>
      </c>
      <c r="U25" s="105" t="str">
        <f xml:space="preserve"> IFERROR( _xlfn.IMAGE(_xlfn.XLOOKUP(L25,按鍵位置表[方音符號], 按鍵位置表[Pict URL])), "")</f>
        <v/>
      </c>
      <c r="V25" s="105" t="str">
        <f xml:space="preserve"> IFERROR( _xlfn.IMAGE(_xlfn.XLOOKUP(M25,按鍵位置表[方音符號], 按鍵位置表[Pict URL])), "")</f>
        <v/>
      </c>
      <c r="W25" s="105" t="str">
        <f xml:space="preserve"> IFERROR( _xlfn.IMAGE(_xlfn.XLOOKUP(N25,按鍵位置表[方音符號], 按鍵位置表[Pict URL])), "")</f>
        <v/>
      </c>
      <c r="X25" s="105" t="str">
        <f xml:space="preserve"> IFERROR( _xlfn.IMAGE(_xlfn.XLOOKUP(O25,按鍵位置表[方音符號], 按鍵位置表[Pict URL])), "")</f>
        <v/>
      </c>
      <c r="Y25" s="105" t="str">
        <f xml:space="preserve"> IFERROR( _xlfn.IMAGE(_xlfn.XLOOKUP(P25,按鍵位置表[方音符號], 按鍵位置表[Pict URL])), "")</f>
        <v/>
      </c>
    </row>
    <row r="26" spans="2:25" ht="58.5" thickBot="1">
      <c r="B26" s="101" t="s">
        <v>152</v>
      </c>
      <c r="C26" s="107" t="s">
        <v>304</v>
      </c>
      <c r="D26" s="106" t="s">
        <v>477</v>
      </c>
      <c r="E26" s="103" t="str">
        <f t="shared" si="2"/>
        <v>ㆢㄧㆬ˫</v>
      </c>
      <c r="F26" s="103" t="str">
        <f t="shared" si="3"/>
        <v>ㆢㄧㆬ˫</v>
      </c>
      <c r="G26" s="104">
        <f t="shared" si="4"/>
        <v>4</v>
      </c>
      <c r="H26" s="104">
        <f t="shared" si="0"/>
        <v>20</v>
      </c>
      <c r="I26" s="105" t="str">
        <f t="shared" si="6"/>
        <v>ㄧ</v>
      </c>
      <c r="J26" s="105" t="str">
        <f t="shared" si="6"/>
        <v>ㆬ</v>
      </c>
      <c r="K26" s="105" t="str">
        <f t="shared" si="6"/>
        <v>˫</v>
      </c>
      <c r="L26" s="105" t="str">
        <f t="shared" si="6"/>
        <v>ㆢ</v>
      </c>
      <c r="M26" s="105" t="str">
        <f t="shared" si="6"/>
        <v/>
      </c>
      <c r="N26" s="105" t="str">
        <f t="shared" si="6"/>
        <v/>
      </c>
      <c r="O26" s="105" t="str">
        <f t="shared" si="6"/>
        <v/>
      </c>
      <c r="P26" s="105" t="str">
        <f t="shared" si="6"/>
        <v/>
      </c>
      <c r="Q26" s="99"/>
      <c r="R26" s="105" t="e" vm="18">
        <f xml:space="preserve"> IFERROR( _xlfn.IMAGE(_xlfn.XLOOKUP(I26,按鍵位置表[方音符號], 按鍵位置表[Pict URL])), "")</f>
        <v>#VALUE!</v>
      </c>
      <c r="S26" s="105" t="e" vm="29">
        <f xml:space="preserve"> IFERROR( _xlfn.IMAGE(_xlfn.XLOOKUP(J26,按鍵位置表[方音符號], 按鍵位置表[Pict URL])), "")</f>
        <v>#VALUE!</v>
      </c>
      <c r="T26" s="105" t="e" vm="36">
        <f xml:space="preserve"> IFERROR( _xlfn.IMAGE(_xlfn.XLOOKUP(K26,按鍵位置表[方音符號], 按鍵位置表[Pict URL])), "")</f>
        <v>#VALUE!</v>
      </c>
      <c r="U26" s="105" t="e" vm="11">
        <f xml:space="preserve"> IFERROR( _xlfn.IMAGE(_xlfn.XLOOKUP(L26,按鍵位置表[方音符號], 按鍵位置表[Pict URL])), "")</f>
        <v>#VALUE!</v>
      </c>
      <c r="V26" s="105" t="str">
        <f xml:space="preserve"> IFERROR( _xlfn.IMAGE(_xlfn.XLOOKUP(M26,按鍵位置表[方音符號], 按鍵位置表[Pict URL])), "")</f>
        <v/>
      </c>
      <c r="W26" s="105" t="str">
        <f xml:space="preserve"> IFERROR( _xlfn.IMAGE(_xlfn.XLOOKUP(N26,按鍵位置表[方音符號], 按鍵位置表[Pict URL])), "")</f>
        <v/>
      </c>
      <c r="X26" s="105" t="str">
        <f xml:space="preserve"> IFERROR( _xlfn.IMAGE(_xlfn.XLOOKUP(O26,按鍵位置表[方音符號], 按鍵位置表[Pict URL])), "")</f>
        <v/>
      </c>
      <c r="Y26" s="105" t="str">
        <f xml:space="preserve"> IFERROR( _xlfn.IMAGE(_xlfn.XLOOKUP(P26,按鍵位置表[方音符號], 按鍵位置表[Pict URL])), "")</f>
        <v/>
      </c>
    </row>
    <row r="27" spans="2:25" ht="58.5" thickBot="1">
      <c r="B27" s="101" t="s">
        <v>153</v>
      </c>
      <c r="C27" s="107" t="s">
        <v>305</v>
      </c>
      <c r="D27" s="106" t="s">
        <v>230</v>
      </c>
      <c r="E27" s="103" t="str">
        <f t="shared" si="2"/>
        <v>ㄙㄢ</v>
      </c>
      <c r="F27" s="103" t="str">
        <f t="shared" si="3"/>
        <v>ㄙㄢ1</v>
      </c>
      <c r="G27" s="104">
        <f t="shared" si="4"/>
        <v>3</v>
      </c>
      <c r="H27" s="104">
        <f t="shared" si="0"/>
        <v>17</v>
      </c>
      <c r="I27" s="105" t="str">
        <f t="shared" si="6"/>
        <v>ㄢ</v>
      </c>
      <c r="J27" s="105" t="str">
        <f t="shared" si="6"/>
        <v>"</v>
      </c>
      <c r="K27" s="105" t="str">
        <f t="shared" si="6"/>
        <v>ㄙ</v>
      </c>
      <c r="L27" s="105" t="str">
        <f t="shared" si="6"/>
        <v/>
      </c>
      <c r="M27" s="105" t="str">
        <f t="shared" si="6"/>
        <v/>
      </c>
      <c r="N27" s="105" t="str">
        <f t="shared" si="6"/>
        <v/>
      </c>
      <c r="O27" s="105" t="str">
        <f t="shared" si="6"/>
        <v/>
      </c>
      <c r="P27" s="105" t="str">
        <f t="shared" si="6"/>
        <v/>
      </c>
      <c r="Q27" s="99"/>
      <c r="R27" s="105" t="e" vm="25">
        <f xml:space="preserve"> IFERROR( _xlfn.IMAGE(_xlfn.XLOOKUP(I27,按鍵位置表[方音符號], 按鍵位置表[Pict URL])), "")</f>
        <v>#VALUE!</v>
      </c>
      <c r="S27" s="105" t="e" vm="35">
        <f xml:space="preserve"> IFERROR( _xlfn.IMAGE(_xlfn.XLOOKUP(J27,按鍵位置表[方音符號], 按鍵位置表[Pict URL])), "")</f>
        <v>#VALUE!</v>
      </c>
      <c r="T27" s="105" t="e" vm="16">
        <f xml:space="preserve"> IFERROR( _xlfn.IMAGE(_xlfn.XLOOKUP(K27,按鍵位置表[方音符號], 按鍵位置表[Pict URL])), "")</f>
        <v>#VALUE!</v>
      </c>
      <c r="U27" s="105" t="str">
        <f xml:space="preserve"> IFERROR( _xlfn.IMAGE(_xlfn.XLOOKUP(L27,按鍵位置表[方音符號], 按鍵位置表[Pict URL])), "")</f>
        <v/>
      </c>
      <c r="V27" s="105" t="str">
        <f xml:space="preserve"> IFERROR( _xlfn.IMAGE(_xlfn.XLOOKUP(M27,按鍵位置表[方音符號], 按鍵位置表[Pict URL])), "")</f>
        <v/>
      </c>
      <c r="W27" s="105" t="str">
        <f xml:space="preserve"> IFERROR( _xlfn.IMAGE(_xlfn.XLOOKUP(N27,按鍵位置表[方音符號], 按鍵位置表[Pict URL])), "")</f>
        <v/>
      </c>
      <c r="X27" s="105" t="str">
        <f xml:space="preserve"> IFERROR( _xlfn.IMAGE(_xlfn.XLOOKUP(O27,按鍵位置表[方音符號], 按鍵位置表[Pict URL])), "")</f>
        <v/>
      </c>
      <c r="Y27" s="105" t="str">
        <f xml:space="preserve"> IFERROR( _xlfn.IMAGE(_xlfn.XLOOKUP(P27,按鍵位置表[方音符號], 按鍵位置表[Pict URL])), "")</f>
        <v/>
      </c>
    </row>
    <row r="28" spans="2:25" ht="58.5" thickBot="1">
      <c r="B28" s="101" t="s">
        <v>154</v>
      </c>
      <c r="C28" s="107"/>
      <c r="D28" s="106"/>
      <c r="E28" s="103" t="str">
        <f t="shared" si="2"/>
        <v/>
      </c>
      <c r="F28" s="103" t="str">
        <f t="shared" si="3"/>
        <v/>
      </c>
      <c r="G28" s="104" t="str">
        <f t="shared" si="4"/>
        <v/>
      </c>
      <c r="H28" s="104" t="str">
        <f t="shared" si="0"/>
        <v/>
      </c>
      <c r="I28" s="105" t="str">
        <f t="shared" si="6"/>
        <v/>
      </c>
      <c r="J28" s="105" t="str">
        <f t="shared" si="6"/>
        <v/>
      </c>
      <c r="K28" s="105" t="str">
        <f t="shared" si="6"/>
        <v/>
      </c>
      <c r="L28" s="105" t="str">
        <f t="shared" si="6"/>
        <v/>
      </c>
      <c r="M28" s="105" t="str">
        <f t="shared" si="6"/>
        <v/>
      </c>
      <c r="N28" s="105" t="str">
        <f t="shared" si="6"/>
        <v/>
      </c>
      <c r="O28" s="105" t="str">
        <f t="shared" si="6"/>
        <v/>
      </c>
      <c r="P28" s="105" t="str">
        <f t="shared" si="6"/>
        <v/>
      </c>
      <c r="Q28" s="99"/>
      <c r="R28" s="105" t="str">
        <f xml:space="preserve"> IFERROR( _xlfn.IMAGE(_xlfn.XLOOKUP(I28,按鍵位置表[方音符號], 按鍵位置表[Pict URL])), "")</f>
        <v/>
      </c>
      <c r="S28" s="105" t="str">
        <f xml:space="preserve"> IFERROR( _xlfn.IMAGE(_xlfn.XLOOKUP(J28,按鍵位置表[方音符號], 按鍵位置表[Pict URL])), "")</f>
        <v/>
      </c>
      <c r="T28" s="105" t="str">
        <f xml:space="preserve"> IFERROR( _xlfn.IMAGE(_xlfn.XLOOKUP(K28,按鍵位置表[方音符號], 按鍵位置表[Pict URL])), "")</f>
        <v/>
      </c>
      <c r="U28" s="105" t="str">
        <f xml:space="preserve"> IFERROR( _xlfn.IMAGE(_xlfn.XLOOKUP(L28,按鍵位置表[方音符號], 按鍵位置表[Pict URL])), "")</f>
        <v/>
      </c>
      <c r="V28" s="105" t="str">
        <f xml:space="preserve"> IFERROR( _xlfn.IMAGE(_xlfn.XLOOKUP(M28,按鍵位置表[方音符號], 按鍵位置表[Pict URL])), "")</f>
        <v/>
      </c>
      <c r="W28" s="105" t="str">
        <f xml:space="preserve"> IFERROR( _xlfn.IMAGE(_xlfn.XLOOKUP(N28,按鍵位置表[方音符號], 按鍵位置表[Pict URL])), "")</f>
        <v/>
      </c>
      <c r="X28" s="105" t="str">
        <f xml:space="preserve"> IFERROR( _xlfn.IMAGE(_xlfn.XLOOKUP(O28,按鍵位置表[方音符號], 按鍵位置表[Pict URL])), "")</f>
        <v/>
      </c>
      <c r="Y28" s="105" t="str">
        <f xml:space="preserve"> IFERROR( _xlfn.IMAGE(_xlfn.XLOOKUP(P28,按鍵位置表[方音符號], 按鍵位置表[Pict URL])), "")</f>
        <v/>
      </c>
    </row>
    <row r="29" spans="2:25" ht="58.5" thickBot="1">
      <c r="B29" s="101" t="s">
        <v>162</v>
      </c>
      <c r="C29" s="107" t="s">
        <v>306</v>
      </c>
      <c r="D29" s="106" t="s">
        <v>231</v>
      </c>
      <c r="E29" s="103" t="str">
        <f t="shared" si="2"/>
        <v>ㄎㄧㄤ</v>
      </c>
      <c r="F29" s="103" t="str">
        <f t="shared" si="3"/>
        <v>ㄎㄧㄤ1</v>
      </c>
      <c r="G29" s="104">
        <f t="shared" si="4"/>
        <v>4</v>
      </c>
      <c r="H29" s="104">
        <f t="shared" si="0"/>
        <v>11</v>
      </c>
      <c r="I29" s="105" t="str">
        <f t="shared" si="6"/>
        <v>ㄧ</v>
      </c>
      <c r="J29" s="105" t="str">
        <f t="shared" si="6"/>
        <v>ㄤ</v>
      </c>
      <c r="K29" s="105" t="str">
        <f t="shared" si="6"/>
        <v>"</v>
      </c>
      <c r="L29" s="105" t="str">
        <f t="shared" si="6"/>
        <v>ㄎ</v>
      </c>
      <c r="M29" s="105" t="str">
        <f t="shared" si="6"/>
        <v/>
      </c>
      <c r="N29" s="105" t="str">
        <f t="shared" si="6"/>
        <v/>
      </c>
      <c r="O29" s="105" t="str">
        <f t="shared" si="6"/>
        <v/>
      </c>
      <c r="P29" s="105" t="str">
        <f t="shared" si="6"/>
        <v/>
      </c>
      <c r="Q29" s="99"/>
      <c r="R29" s="105" t="e" vm="18">
        <f xml:space="preserve"> IFERROR( _xlfn.IMAGE(_xlfn.XLOOKUP(I29,按鍵位置表[方音符號], 按鍵位置表[Pict URL])), "")</f>
        <v>#VALUE!</v>
      </c>
      <c r="S29" s="105" t="e" vm="27">
        <f xml:space="preserve"> IFERROR( _xlfn.IMAGE(_xlfn.XLOOKUP(J29,按鍵位置表[方音符號], 按鍵位置表[Pict URL])), "")</f>
        <v>#VALUE!</v>
      </c>
      <c r="T29" s="105" t="e" vm="35">
        <f xml:space="preserve"> IFERROR( _xlfn.IMAGE(_xlfn.XLOOKUP(K29,按鍵位置表[方音符號], 按鍵位置表[Pict URL])), "")</f>
        <v>#VALUE!</v>
      </c>
      <c r="U29" s="105" t="e" vm="9">
        <f xml:space="preserve"> IFERROR( _xlfn.IMAGE(_xlfn.XLOOKUP(L29,按鍵位置表[方音符號], 按鍵位置表[Pict URL])), "")</f>
        <v>#VALUE!</v>
      </c>
      <c r="V29" s="105" t="str">
        <f xml:space="preserve"> IFERROR( _xlfn.IMAGE(_xlfn.XLOOKUP(M29,按鍵位置表[方音符號], 按鍵位置表[Pict URL])), "")</f>
        <v/>
      </c>
      <c r="W29" s="105" t="str">
        <f xml:space="preserve"> IFERROR( _xlfn.IMAGE(_xlfn.XLOOKUP(N29,按鍵位置表[方音符號], 按鍵位置表[Pict URL])), "")</f>
        <v/>
      </c>
      <c r="X29" s="105" t="str">
        <f xml:space="preserve"> IFERROR( _xlfn.IMAGE(_xlfn.XLOOKUP(O29,按鍵位置表[方音符號], 按鍵位置表[Pict URL])), "")</f>
        <v/>
      </c>
      <c r="Y29" s="105" t="str">
        <f xml:space="preserve"> IFERROR( _xlfn.IMAGE(_xlfn.XLOOKUP(P29,按鍵位置表[方音符號], 按鍵位置表[Pict URL])), "")</f>
        <v/>
      </c>
    </row>
    <row r="30" spans="2:25" ht="58.5" thickBot="1">
      <c r="B30" s="101" t="s">
        <v>163</v>
      </c>
      <c r="C30" s="107" t="s">
        <v>307</v>
      </c>
      <c r="D30" s="106" t="s">
        <v>233</v>
      </c>
      <c r="E30" s="103" t="str">
        <f t="shared" si="2"/>
        <v>ㄉㄧㆻ˙</v>
      </c>
      <c r="F30" s="103" t="str">
        <f t="shared" si="3"/>
        <v>ㄉㄧㆻ˙</v>
      </c>
      <c r="G30" s="104">
        <f t="shared" si="4"/>
        <v>4</v>
      </c>
      <c r="H30" s="104">
        <f t="shared" si="0"/>
        <v>6</v>
      </c>
      <c r="I30" s="105" t="str">
        <f t="shared" si="6"/>
        <v>ㄧ</v>
      </c>
      <c r="J30" s="105" t="str">
        <f t="shared" si="6"/>
        <v>ㆻ</v>
      </c>
      <c r="K30" s="105" t="str">
        <f t="shared" si="6"/>
        <v>˙</v>
      </c>
      <c r="L30" s="105" t="str">
        <f t="shared" si="6"/>
        <v>ㄉ</v>
      </c>
      <c r="M30" s="105" t="str">
        <f t="shared" si="6"/>
        <v/>
      </c>
      <c r="N30" s="105" t="str">
        <f t="shared" si="6"/>
        <v/>
      </c>
      <c r="O30" s="105" t="str">
        <f t="shared" si="6"/>
        <v/>
      </c>
      <c r="P30" s="105" t="str">
        <f t="shared" si="6"/>
        <v/>
      </c>
      <c r="Q30" s="99"/>
      <c r="R30" s="105" t="e" vm="18">
        <f xml:space="preserve"> IFERROR( _xlfn.IMAGE(_xlfn.XLOOKUP(I30,按鍵位置表[方音符號], 按鍵位置表[Pict URL])), "")</f>
        <v>#VALUE!</v>
      </c>
      <c r="S30" s="105" t="e" vm="32">
        <f xml:space="preserve"> IFERROR( _xlfn.IMAGE(_xlfn.XLOOKUP(J30,按鍵位置表[方音符號], 按鍵位置表[Pict URL])), "")</f>
        <v>#VALUE!</v>
      </c>
      <c r="T30" s="105" t="e" vm="41">
        <f xml:space="preserve"> IFERROR( _xlfn.IMAGE(_xlfn.XLOOKUP(K30,按鍵位置表[方音符號], 按鍵位置表[Pict URL])), "")</f>
        <v>#VALUE!</v>
      </c>
      <c r="U30" s="105" t="e" vm="4">
        <f xml:space="preserve"> IFERROR( _xlfn.IMAGE(_xlfn.XLOOKUP(L30,按鍵位置表[方音符號], 按鍵位置表[Pict URL])), "")</f>
        <v>#VALUE!</v>
      </c>
      <c r="V30" s="105" t="str">
        <f xml:space="preserve"> IFERROR( _xlfn.IMAGE(_xlfn.XLOOKUP(M30,按鍵位置表[方音符號], 按鍵位置表[Pict URL])), "")</f>
        <v/>
      </c>
      <c r="W30" s="105" t="str">
        <f xml:space="preserve"> IFERROR( _xlfn.IMAGE(_xlfn.XLOOKUP(N30,按鍵位置表[方音符號], 按鍵位置表[Pict URL])), "")</f>
        <v/>
      </c>
      <c r="X30" s="105" t="str">
        <f xml:space="preserve"> IFERROR( _xlfn.IMAGE(_xlfn.XLOOKUP(O30,按鍵位置表[方音符號], 按鍵位置表[Pict URL])), "")</f>
        <v/>
      </c>
      <c r="Y30" s="105" t="str">
        <f xml:space="preserve"> IFERROR( _xlfn.IMAGE(_xlfn.XLOOKUP(P30,按鍵位置表[方音符號], 按鍵位置表[Pict URL])), "")</f>
        <v/>
      </c>
    </row>
    <row r="31" spans="2:25" ht="58.5" thickBot="1">
      <c r="B31" s="101" t="s">
        <v>164</v>
      </c>
      <c r="C31" s="107" t="s">
        <v>293</v>
      </c>
      <c r="D31" s="106" t="s">
        <v>207</v>
      </c>
      <c r="E31" s="103" t="str">
        <f t="shared" si="2"/>
        <v>ㄏㄜˊ</v>
      </c>
      <c r="F31" s="103" t="str">
        <f t="shared" si="3"/>
        <v>ㄏㄜˊ</v>
      </c>
      <c r="G31" s="104">
        <f t="shared" si="4"/>
        <v>3</v>
      </c>
      <c r="H31" s="104">
        <f t="shared" si="0"/>
        <v>13</v>
      </c>
      <c r="I31" s="105" t="str">
        <f t="shared" si="6"/>
        <v>ㄜ</v>
      </c>
      <c r="J31" s="105" t="str">
        <f t="shared" si="6"/>
        <v>ˊ</v>
      </c>
      <c r="K31" s="105" t="str">
        <f t="shared" si="6"/>
        <v>ㄏ</v>
      </c>
      <c r="L31" s="105" t="str">
        <f t="shared" si="6"/>
        <v/>
      </c>
      <c r="M31" s="105" t="str">
        <f t="shared" si="6"/>
        <v/>
      </c>
      <c r="N31" s="105" t="str">
        <f t="shared" si="6"/>
        <v/>
      </c>
      <c r="O31" s="105" t="str">
        <f t="shared" si="6"/>
        <v/>
      </c>
      <c r="P31" s="105" t="str">
        <f t="shared" si="6"/>
        <v/>
      </c>
      <c r="Q31" s="99"/>
      <c r="R31" s="105" t="e" vm="22">
        <f xml:space="preserve"> IFERROR( _xlfn.IMAGE(_xlfn.XLOOKUP(I31,按鍵位置表[方音符號], 按鍵位置表[Pict URL])), "")</f>
        <v>#VALUE!</v>
      </c>
      <c r="S31" s="105" t="e" vm="39">
        <f xml:space="preserve"> IFERROR( _xlfn.IMAGE(_xlfn.XLOOKUP(J31,按鍵位置表[方音符號], 按鍵位置表[Pict URL])), "")</f>
        <v>#VALUE!</v>
      </c>
      <c r="T31" s="105" t="e" vm="10">
        <f xml:space="preserve"> IFERROR( _xlfn.IMAGE(_xlfn.XLOOKUP(K31,按鍵位置表[方音符號], 按鍵位置表[Pict URL])), "")</f>
        <v>#VALUE!</v>
      </c>
      <c r="U31" s="105" t="str">
        <f xml:space="preserve"> IFERROR( _xlfn.IMAGE(_xlfn.XLOOKUP(L31,按鍵位置表[方音符號], 按鍵位置表[Pict URL])), "")</f>
        <v/>
      </c>
      <c r="V31" s="105" t="str">
        <f xml:space="preserve"> IFERROR( _xlfn.IMAGE(_xlfn.XLOOKUP(M31,按鍵位置表[方音符號], 按鍵位置表[Pict URL])), "")</f>
        <v/>
      </c>
      <c r="W31" s="105" t="str">
        <f xml:space="preserve"> IFERROR( _xlfn.IMAGE(_xlfn.XLOOKUP(N31,按鍵位置表[方音符號], 按鍵位置表[Pict URL])), "")</f>
        <v/>
      </c>
      <c r="X31" s="105" t="str">
        <f xml:space="preserve"> IFERROR( _xlfn.IMAGE(_xlfn.XLOOKUP(O31,按鍵位置表[方音符號], 按鍵位置表[Pict URL])), "")</f>
        <v/>
      </c>
      <c r="Y31" s="105" t="str">
        <f xml:space="preserve"> IFERROR( _xlfn.IMAGE(_xlfn.XLOOKUP(P31,按鍵位置表[方音符號], 按鍵位置表[Pict URL])), "")</f>
        <v/>
      </c>
    </row>
    <row r="32" spans="2:25" ht="58.5" thickBot="1">
      <c r="B32" s="101" t="s">
        <v>165</v>
      </c>
      <c r="C32" s="107" t="s">
        <v>308</v>
      </c>
      <c r="D32" s="106" t="s">
        <v>235</v>
      </c>
      <c r="E32" s="103" t="str">
        <f t="shared" si="2"/>
        <v>ㄙㄨ</v>
      </c>
      <c r="F32" s="103" t="str">
        <f t="shared" si="3"/>
        <v>ㄙㄨ1</v>
      </c>
      <c r="G32" s="104">
        <f t="shared" si="4"/>
        <v>3</v>
      </c>
      <c r="H32" s="104">
        <f t="shared" si="0"/>
        <v>17</v>
      </c>
      <c r="I32" s="105" t="str">
        <f t="shared" si="6"/>
        <v>ㄨ</v>
      </c>
      <c r="J32" s="105" t="str">
        <f t="shared" si="6"/>
        <v>"</v>
      </c>
      <c r="K32" s="105" t="str">
        <f t="shared" si="6"/>
        <v>ㄙ</v>
      </c>
      <c r="L32" s="105" t="str">
        <f t="shared" si="6"/>
        <v/>
      </c>
      <c r="M32" s="105" t="str">
        <f t="shared" si="6"/>
        <v/>
      </c>
      <c r="N32" s="105" t="str">
        <f t="shared" si="6"/>
        <v/>
      </c>
      <c r="O32" s="105" t="str">
        <f t="shared" si="6"/>
        <v/>
      </c>
      <c r="P32" s="105" t="str">
        <f t="shared" si="6"/>
        <v/>
      </c>
      <c r="Q32" s="99"/>
      <c r="R32" s="105" t="e" vm="19">
        <f xml:space="preserve"> IFERROR( _xlfn.IMAGE(_xlfn.XLOOKUP(I32,按鍵位置表[方音符號], 按鍵位置表[Pict URL])), "")</f>
        <v>#VALUE!</v>
      </c>
      <c r="S32" s="105" t="e" vm="35">
        <f xml:space="preserve"> IFERROR( _xlfn.IMAGE(_xlfn.XLOOKUP(J32,按鍵位置表[方音符號], 按鍵位置表[Pict URL])), "")</f>
        <v>#VALUE!</v>
      </c>
      <c r="T32" s="105" t="e" vm="16">
        <f xml:space="preserve"> IFERROR( _xlfn.IMAGE(_xlfn.XLOOKUP(K32,按鍵位置表[方音符號], 按鍵位置表[Pict URL])), "")</f>
        <v>#VALUE!</v>
      </c>
      <c r="U32" s="105" t="str">
        <f xml:space="preserve"> IFERROR( _xlfn.IMAGE(_xlfn.XLOOKUP(L32,按鍵位置表[方音符號], 按鍵位置表[Pict URL])), "")</f>
        <v/>
      </c>
      <c r="V32" s="105" t="str">
        <f xml:space="preserve"> IFERROR( _xlfn.IMAGE(_xlfn.XLOOKUP(M32,按鍵位置表[方音符號], 按鍵位置表[Pict URL])), "")</f>
        <v/>
      </c>
      <c r="W32" s="105" t="str">
        <f xml:space="preserve"> IFERROR( _xlfn.IMAGE(_xlfn.XLOOKUP(N32,按鍵位置表[方音符號], 按鍵位置表[Pict URL])), "")</f>
        <v/>
      </c>
      <c r="X32" s="105" t="str">
        <f xml:space="preserve"> IFERROR( _xlfn.IMAGE(_xlfn.XLOOKUP(O32,按鍵位置表[方音符號], 按鍵位置表[Pict URL])), "")</f>
        <v/>
      </c>
      <c r="Y32" s="105" t="str">
        <f xml:space="preserve"> IFERROR( _xlfn.IMAGE(_xlfn.XLOOKUP(P32,按鍵位置表[方音符號], 按鍵位置表[Pict URL])), "")</f>
        <v/>
      </c>
    </row>
    <row r="33" spans="2:25" ht="58.5" thickBot="1">
      <c r="B33" s="101" t="s">
        <v>166</v>
      </c>
      <c r="C33" s="107" t="s">
        <v>309</v>
      </c>
      <c r="D33" s="106" t="s">
        <v>236</v>
      </c>
      <c r="E33" s="103" t="str">
        <f t="shared" si="2"/>
        <v>零ㄨㄢ˪</v>
      </c>
      <c r="F33" s="103" t="str">
        <f t="shared" si="3"/>
        <v>零ㄨㄢ˪</v>
      </c>
      <c r="G33" s="104">
        <f t="shared" si="4"/>
        <v>4</v>
      </c>
      <c r="H33" s="104">
        <f t="shared" si="0"/>
        <v>1</v>
      </c>
      <c r="I33" s="105" t="str">
        <f t="shared" si="6"/>
        <v>ㄨ</v>
      </c>
      <c r="J33" s="105" t="str">
        <f t="shared" si="6"/>
        <v>ㄢ</v>
      </c>
      <c r="K33" s="105" t="str">
        <f t="shared" si="6"/>
        <v>˪</v>
      </c>
      <c r="L33" s="105" t="str">
        <f t="shared" si="6"/>
        <v>=</v>
      </c>
      <c r="M33" s="105" t="str">
        <f t="shared" si="6"/>
        <v/>
      </c>
      <c r="N33" s="105" t="str">
        <f t="shared" si="6"/>
        <v/>
      </c>
      <c r="O33" s="105" t="str">
        <f t="shared" si="6"/>
        <v/>
      </c>
      <c r="P33" s="105" t="str">
        <f t="shared" si="6"/>
        <v/>
      </c>
      <c r="Q33" s="99"/>
      <c r="R33" s="105" t="e" vm="19">
        <f xml:space="preserve"> IFERROR( _xlfn.IMAGE(_xlfn.XLOOKUP(I33,按鍵位置表[方音符號], 按鍵位置表[Pict URL])), "")</f>
        <v>#VALUE!</v>
      </c>
      <c r="S33" s="105" t="e" vm="25">
        <f xml:space="preserve"> IFERROR( _xlfn.IMAGE(_xlfn.XLOOKUP(J33,按鍵位置表[方音符號], 按鍵位置表[Pict URL])), "")</f>
        <v>#VALUE!</v>
      </c>
      <c r="T33" s="105" t="e" vm="37">
        <f xml:space="preserve"> IFERROR( _xlfn.IMAGE(_xlfn.XLOOKUP(K33,按鍵位置表[方音符號], 按鍵位置表[Pict URL])), "")</f>
        <v>#VALUE!</v>
      </c>
      <c r="U33" s="105" t="str">
        <f xml:space="preserve"> IFERROR( _xlfn.IMAGE(_xlfn.XLOOKUP(L33,按鍵位置表[方音符號], 按鍵位置表[Pict URL])), "")</f>
        <v/>
      </c>
      <c r="V33" s="105" t="str">
        <f xml:space="preserve"> IFERROR( _xlfn.IMAGE(_xlfn.XLOOKUP(M33,按鍵位置表[方音符號], 按鍵位置表[Pict URL])), "")</f>
        <v/>
      </c>
      <c r="W33" s="105" t="str">
        <f xml:space="preserve"> IFERROR( _xlfn.IMAGE(_xlfn.XLOOKUP(N33,按鍵位置表[方音符號], 按鍵位置表[Pict URL])), "")</f>
        <v/>
      </c>
      <c r="X33" s="105" t="str">
        <f xml:space="preserve"> IFERROR( _xlfn.IMAGE(_xlfn.XLOOKUP(O33,按鍵位置表[方音符號], 按鍵位置表[Pict URL])), "")</f>
        <v/>
      </c>
      <c r="Y33" s="105" t="str">
        <f xml:space="preserve"> IFERROR( _xlfn.IMAGE(_xlfn.XLOOKUP(P33,按鍵位置表[方音符號], 按鍵位置表[Pict URL])), "")</f>
        <v/>
      </c>
    </row>
    <row r="34" spans="2:25" ht="58.5" thickBot="1">
      <c r="B34" s="101" t="s">
        <v>167</v>
      </c>
      <c r="C34" s="107" t="s">
        <v>310</v>
      </c>
      <c r="D34" s="106" t="s">
        <v>237</v>
      </c>
      <c r="E34" s="103" t="str">
        <f t="shared" si="2"/>
        <v>零ㄧㆲˊ</v>
      </c>
      <c r="F34" s="103" t="str">
        <f t="shared" si="3"/>
        <v>零ㄧㆲˊ</v>
      </c>
      <c r="G34" s="104">
        <f t="shared" si="4"/>
        <v>4</v>
      </c>
      <c r="H34" s="104">
        <f t="shared" si="0"/>
        <v>1</v>
      </c>
      <c r="I34" s="105" t="str">
        <f t="shared" si="6"/>
        <v>ㄧ</v>
      </c>
      <c r="J34" s="105" t="str">
        <f t="shared" si="6"/>
        <v>ㆲ</v>
      </c>
      <c r="K34" s="105" t="str">
        <f t="shared" si="6"/>
        <v>ˊ</v>
      </c>
      <c r="L34" s="105" t="str">
        <f t="shared" si="6"/>
        <v>=</v>
      </c>
      <c r="M34" s="105" t="str">
        <f t="shared" si="6"/>
        <v/>
      </c>
      <c r="N34" s="105" t="str">
        <f t="shared" si="6"/>
        <v/>
      </c>
      <c r="O34" s="105" t="str">
        <f t="shared" si="6"/>
        <v/>
      </c>
      <c r="P34" s="105" t="str">
        <f t="shared" si="6"/>
        <v/>
      </c>
      <c r="Q34" s="99"/>
      <c r="R34" s="105" t="e" vm="18">
        <f xml:space="preserve"> IFERROR( _xlfn.IMAGE(_xlfn.XLOOKUP(I34,按鍵位置表[方音符號], 按鍵位置表[Pict URL])), "")</f>
        <v>#VALUE!</v>
      </c>
      <c r="S34" s="105" t="e" vm="30">
        <f xml:space="preserve"> IFERROR( _xlfn.IMAGE(_xlfn.XLOOKUP(J34,按鍵位置表[方音符號], 按鍵位置表[Pict URL])), "")</f>
        <v>#VALUE!</v>
      </c>
      <c r="T34" s="105" t="e" vm="39">
        <f xml:space="preserve"> IFERROR( _xlfn.IMAGE(_xlfn.XLOOKUP(K34,按鍵位置表[方音符號], 按鍵位置表[Pict URL])), "")</f>
        <v>#VALUE!</v>
      </c>
      <c r="U34" s="105" t="str">
        <f xml:space="preserve"> IFERROR( _xlfn.IMAGE(_xlfn.XLOOKUP(L34,按鍵位置表[方音符號], 按鍵位置表[Pict URL])), "")</f>
        <v/>
      </c>
      <c r="V34" s="105" t="str">
        <f xml:space="preserve"> IFERROR( _xlfn.IMAGE(_xlfn.XLOOKUP(M34,按鍵位置表[方音符號], 按鍵位置表[Pict URL])), "")</f>
        <v/>
      </c>
      <c r="W34" s="105" t="str">
        <f xml:space="preserve"> IFERROR( _xlfn.IMAGE(_xlfn.XLOOKUP(N34,按鍵位置表[方音符號], 按鍵位置表[Pict URL])), "")</f>
        <v/>
      </c>
      <c r="X34" s="105" t="str">
        <f xml:space="preserve"> IFERROR( _xlfn.IMAGE(_xlfn.XLOOKUP(O34,按鍵位置表[方音符號], 按鍵位置表[Pict URL])), "")</f>
        <v/>
      </c>
      <c r="Y34" s="105" t="str">
        <f xml:space="preserve"> IFERROR( _xlfn.IMAGE(_xlfn.XLOOKUP(P34,按鍵位置表[方音符號], 按鍵位置表[Pict URL])), "")</f>
        <v/>
      </c>
    </row>
    <row r="35" spans="2:25" ht="58.5" thickBot="1">
      <c r="B35" s="101" t="s">
        <v>168</v>
      </c>
      <c r="C35" s="107" t="s">
        <v>311</v>
      </c>
      <c r="D35" s="106" t="s">
        <v>238</v>
      </c>
      <c r="E35" s="103" t="str">
        <f t="shared" si="2"/>
        <v>ㄌㄧㄨˋ</v>
      </c>
      <c r="F35" s="103" t="str">
        <f t="shared" si="3"/>
        <v>ㄌㄧㄨˋ</v>
      </c>
      <c r="G35" s="104">
        <f t="shared" si="4"/>
        <v>4</v>
      </c>
      <c r="H35" s="104">
        <f t="shared" si="0"/>
        <v>9</v>
      </c>
      <c r="I35" s="105" t="str">
        <f t="shared" si="6"/>
        <v>ㄧ</v>
      </c>
      <c r="J35" s="105" t="str">
        <f t="shared" si="6"/>
        <v>ㄨ</v>
      </c>
      <c r="K35" s="105" t="str">
        <f t="shared" si="6"/>
        <v>ˋ</v>
      </c>
      <c r="L35" s="105" t="str">
        <f t="shared" si="6"/>
        <v>ㄌ</v>
      </c>
      <c r="M35" s="105" t="str">
        <f t="shared" si="6"/>
        <v/>
      </c>
      <c r="N35" s="105" t="str">
        <f t="shared" si="6"/>
        <v/>
      </c>
      <c r="O35" s="105" t="str">
        <f t="shared" si="6"/>
        <v/>
      </c>
      <c r="P35" s="105" t="str">
        <f t="shared" si="6"/>
        <v/>
      </c>
      <c r="Q35" s="99"/>
      <c r="R35" s="105" t="e" vm="18">
        <f xml:space="preserve"> IFERROR( _xlfn.IMAGE(_xlfn.XLOOKUP(I35,按鍵位置表[方音符號], 按鍵位置表[Pict URL])), "")</f>
        <v>#VALUE!</v>
      </c>
      <c r="S35" s="105" t="e" vm="19">
        <f xml:space="preserve"> IFERROR( _xlfn.IMAGE(_xlfn.XLOOKUP(J35,按鍵位置表[方音符號], 按鍵位置表[Pict URL])), "")</f>
        <v>#VALUE!</v>
      </c>
      <c r="T35" s="105" t="e" vm="38">
        <f xml:space="preserve"> IFERROR( _xlfn.IMAGE(_xlfn.XLOOKUP(K35,按鍵位置表[方音符號], 按鍵位置表[Pict URL])), "")</f>
        <v>#VALUE!</v>
      </c>
      <c r="U35" s="105" t="e" vm="7">
        <f xml:space="preserve"> IFERROR( _xlfn.IMAGE(_xlfn.XLOOKUP(L35,按鍵位置表[方音符號], 按鍵位置表[Pict URL])), "")</f>
        <v>#VALUE!</v>
      </c>
      <c r="V35" s="105" t="str">
        <f xml:space="preserve"> IFERROR( _xlfn.IMAGE(_xlfn.XLOOKUP(M35,按鍵位置表[方音符號], 按鍵位置表[Pict URL])), "")</f>
        <v/>
      </c>
      <c r="W35" s="105" t="str">
        <f xml:space="preserve"> IFERROR( _xlfn.IMAGE(_xlfn.XLOOKUP(N35,按鍵位置表[方音符號], 按鍵位置表[Pict URL])), "")</f>
        <v/>
      </c>
      <c r="X35" s="105" t="str">
        <f xml:space="preserve"> IFERROR( _xlfn.IMAGE(_xlfn.XLOOKUP(O35,按鍵位置表[方音符號], 按鍵位置表[Pict URL])), "")</f>
        <v/>
      </c>
      <c r="Y35" s="105" t="str">
        <f xml:space="preserve"> IFERROR( _xlfn.IMAGE(_xlfn.XLOOKUP(P35,按鍵位置表[方音符號], 按鍵位置表[Pict URL])), "")</f>
        <v/>
      </c>
    </row>
    <row r="36" spans="2:25" ht="58.5" thickBot="1">
      <c r="B36" s="101" t="s">
        <v>139</v>
      </c>
      <c r="C36" s="107"/>
      <c r="D36" s="106"/>
      <c r="E36" s="103" t="str">
        <f t="shared" si="2"/>
        <v/>
      </c>
      <c r="F36" s="103" t="str">
        <f t="shared" si="3"/>
        <v/>
      </c>
      <c r="G36" s="104" t="str">
        <f t="shared" si="4"/>
        <v/>
      </c>
      <c r="H36" s="104" t="str">
        <f t="shared" si="0"/>
        <v/>
      </c>
      <c r="I36" s="105" t="str">
        <f t="shared" si="6"/>
        <v/>
      </c>
      <c r="J36" s="105" t="str">
        <f t="shared" si="6"/>
        <v/>
      </c>
      <c r="K36" s="105" t="str">
        <f t="shared" si="6"/>
        <v/>
      </c>
      <c r="L36" s="105" t="str">
        <f t="shared" si="6"/>
        <v/>
      </c>
      <c r="M36" s="105" t="str">
        <f t="shared" si="6"/>
        <v/>
      </c>
      <c r="N36" s="105" t="str">
        <f t="shared" si="6"/>
        <v/>
      </c>
      <c r="O36" s="105" t="str">
        <f t="shared" si="6"/>
        <v/>
      </c>
      <c r="P36" s="105" t="str">
        <f t="shared" si="6"/>
        <v/>
      </c>
      <c r="Q36" s="99"/>
      <c r="R36" s="105" t="str">
        <f xml:space="preserve"> IFERROR( _xlfn.IMAGE(_xlfn.XLOOKUP(I36,按鍵位置表[方音符號], 按鍵位置表[Pict URL])), "")</f>
        <v/>
      </c>
      <c r="S36" s="105" t="str">
        <f xml:space="preserve"> IFERROR( _xlfn.IMAGE(_xlfn.XLOOKUP(J36,按鍵位置表[方音符號], 按鍵位置表[Pict URL])), "")</f>
        <v/>
      </c>
      <c r="T36" s="105" t="str">
        <f xml:space="preserve"> IFERROR( _xlfn.IMAGE(_xlfn.XLOOKUP(K36,按鍵位置表[方音符號], 按鍵位置表[Pict URL])), "")</f>
        <v/>
      </c>
      <c r="U36" s="105" t="str">
        <f xml:space="preserve"> IFERROR( _xlfn.IMAGE(_xlfn.XLOOKUP(L36,按鍵位置表[方音符號], 按鍵位置表[Pict URL])), "")</f>
        <v/>
      </c>
      <c r="V36" s="105" t="str">
        <f xml:space="preserve"> IFERROR( _xlfn.IMAGE(_xlfn.XLOOKUP(M36,按鍵位置表[方音符號], 按鍵位置表[Pict URL])), "")</f>
        <v/>
      </c>
      <c r="W36" s="105" t="str">
        <f xml:space="preserve"> IFERROR( _xlfn.IMAGE(_xlfn.XLOOKUP(N36,按鍵位置表[方音符號], 按鍵位置表[Pict URL])), "")</f>
        <v/>
      </c>
      <c r="X36" s="105" t="str">
        <f xml:space="preserve"> IFERROR( _xlfn.IMAGE(_xlfn.XLOOKUP(O36,按鍵位置表[方音符號], 按鍵位置表[Pict URL])), "")</f>
        <v/>
      </c>
      <c r="Y36" s="105" t="str">
        <f xml:space="preserve"> IFERROR( _xlfn.IMAGE(_xlfn.XLOOKUP(P36,按鍵位置表[方音符號], 按鍵位置表[Pict URL])), "")</f>
        <v/>
      </c>
    </row>
    <row r="37" spans="2:25" ht="58.5" thickBot="1">
      <c r="B37" s="101" t="s">
        <v>175</v>
      </c>
      <c r="C37" s="107" t="s">
        <v>312</v>
      </c>
      <c r="D37" s="106" t="s">
        <v>239</v>
      </c>
      <c r="E37" s="103" t="str">
        <f t="shared" si="2"/>
        <v>ㄘㄨㄣ</v>
      </c>
      <c r="F37" s="103" t="str">
        <f t="shared" si="3"/>
        <v>ㄘㄨㄣ1</v>
      </c>
      <c r="G37" s="104">
        <f t="shared" si="4"/>
        <v>4</v>
      </c>
      <c r="H37" s="104">
        <f t="shared" si="0"/>
        <v>15</v>
      </c>
      <c r="I37" s="105" t="str">
        <f t="shared" ref="I37:P44" si="7" xml:space="preserve"> IF(AND($H37&gt;0, I$3&lt;$G37), IF(MID($F37,I$3+1,1)="1", """", IF(MID($F37,I$3+1,1)="4", "[", MID($F37,I$3+1,1))), IF(I$3&lt;=$G37, IF(LEFT($F37,1)="零", "=", LEFT($F37,1)), ""))</f>
        <v>ㄨ</v>
      </c>
      <c r="J37" s="105" t="str">
        <f t="shared" si="7"/>
        <v>ㄣ</v>
      </c>
      <c r="K37" s="105" t="str">
        <f t="shared" si="7"/>
        <v>"</v>
      </c>
      <c r="L37" s="105" t="str">
        <f t="shared" si="7"/>
        <v>ㄘ</v>
      </c>
      <c r="M37" s="105" t="str">
        <f t="shared" si="7"/>
        <v/>
      </c>
      <c r="N37" s="105" t="str">
        <f t="shared" si="7"/>
        <v/>
      </c>
      <c r="O37" s="105" t="str">
        <f t="shared" si="7"/>
        <v/>
      </c>
      <c r="P37" s="105" t="str">
        <f t="shared" si="7"/>
        <v/>
      </c>
      <c r="Q37" s="99"/>
      <c r="R37" s="105" t="e" vm="19">
        <f xml:space="preserve"> IFERROR( _xlfn.IMAGE(_xlfn.XLOOKUP(I37,按鍵位置表[方音符號], 按鍵位置表[Pict URL])), "")</f>
        <v>#VALUE!</v>
      </c>
      <c r="S37" s="105" t="e" vm="26">
        <f xml:space="preserve"> IFERROR( _xlfn.IMAGE(_xlfn.XLOOKUP(J37,按鍵位置表[方音符號], 按鍵位置表[Pict URL])), "")</f>
        <v>#VALUE!</v>
      </c>
      <c r="T37" s="105" t="e" vm="35">
        <f xml:space="preserve"> IFERROR( _xlfn.IMAGE(_xlfn.XLOOKUP(K37,按鍵位置表[方音符號], 按鍵位置表[Pict URL])), "")</f>
        <v>#VALUE!</v>
      </c>
      <c r="U37" s="105" t="e" vm="15">
        <f xml:space="preserve"> IFERROR( _xlfn.IMAGE(_xlfn.XLOOKUP(L37,按鍵位置表[方音符號], 按鍵位置表[Pict URL])), "")</f>
        <v>#VALUE!</v>
      </c>
      <c r="V37" s="105" t="str">
        <f xml:space="preserve"> IFERROR( _xlfn.IMAGE(_xlfn.XLOOKUP(M37,按鍵位置表[方音符號], 按鍵位置表[Pict URL])), "")</f>
        <v/>
      </c>
      <c r="W37" s="105" t="str">
        <f xml:space="preserve"> IFERROR( _xlfn.IMAGE(_xlfn.XLOOKUP(N37,按鍵位置表[方音符號], 按鍵位置表[Pict URL])), "")</f>
        <v/>
      </c>
      <c r="X37" s="105" t="str">
        <f xml:space="preserve"> IFERROR( _xlfn.IMAGE(_xlfn.XLOOKUP(O37,按鍵位置表[方音符號], 按鍵位置表[Pict URL])), "")</f>
        <v/>
      </c>
      <c r="Y37" s="105" t="str">
        <f xml:space="preserve"> IFERROR( _xlfn.IMAGE(_xlfn.XLOOKUP(P37,按鍵位置表[方音符號], 按鍵位置表[Pict URL])), "")</f>
        <v/>
      </c>
    </row>
    <row r="38" spans="2:25" ht="58.5" thickBot="1">
      <c r="B38" s="101" t="s">
        <v>176</v>
      </c>
      <c r="C38" s="107" t="s">
        <v>313</v>
      </c>
      <c r="D38" s="106" t="s">
        <v>241</v>
      </c>
      <c r="E38" s="103" t="str">
        <f t="shared" si="2"/>
        <v>ㄏㆲ</v>
      </c>
      <c r="F38" s="103" t="str">
        <f t="shared" si="3"/>
        <v>ㄏㆲ1</v>
      </c>
      <c r="G38" s="104">
        <f t="shared" si="4"/>
        <v>3</v>
      </c>
      <c r="H38" s="104">
        <f t="shared" si="0"/>
        <v>13</v>
      </c>
      <c r="I38" s="105" t="str">
        <f t="shared" si="7"/>
        <v>ㆲ</v>
      </c>
      <c r="J38" s="105" t="str">
        <f t="shared" si="7"/>
        <v>"</v>
      </c>
      <c r="K38" s="105" t="str">
        <f t="shared" si="7"/>
        <v>ㄏ</v>
      </c>
      <c r="L38" s="105" t="str">
        <f t="shared" si="7"/>
        <v/>
      </c>
      <c r="M38" s="105" t="str">
        <f t="shared" si="7"/>
        <v/>
      </c>
      <c r="N38" s="105" t="str">
        <f t="shared" si="7"/>
        <v/>
      </c>
      <c r="O38" s="105" t="str">
        <f t="shared" si="7"/>
        <v/>
      </c>
      <c r="P38" s="105" t="str">
        <f t="shared" si="7"/>
        <v/>
      </c>
      <c r="Q38" s="99"/>
      <c r="R38" s="105" t="e" vm="30">
        <f xml:space="preserve"> IFERROR( _xlfn.IMAGE(_xlfn.XLOOKUP(I38,按鍵位置表[方音符號], 按鍵位置表[Pict URL])), "")</f>
        <v>#VALUE!</v>
      </c>
      <c r="S38" s="105" t="e" vm="35">
        <f xml:space="preserve"> IFERROR( _xlfn.IMAGE(_xlfn.XLOOKUP(J38,按鍵位置表[方音符號], 按鍵位置表[Pict URL])), "")</f>
        <v>#VALUE!</v>
      </c>
      <c r="T38" s="105" t="e" vm="10">
        <f xml:space="preserve"> IFERROR( _xlfn.IMAGE(_xlfn.XLOOKUP(K38,按鍵位置表[方音符號], 按鍵位置表[Pict URL])), "")</f>
        <v>#VALUE!</v>
      </c>
      <c r="U38" s="105" t="str">
        <f xml:space="preserve"> IFERROR( _xlfn.IMAGE(_xlfn.XLOOKUP(L38,按鍵位置表[方音符號], 按鍵位置表[Pict URL])), "")</f>
        <v/>
      </c>
      <c r="V38" s="105" t="str">
        <f xml:space="preserve"> IFERROR( _xlfn.IMAGE(_xlfn.XLOOKUP(M38,按鍵位置表[方音符號], 按鍵位置表[Pict URL])), "")</f>
        <v/>
      </c>
      <c r="W38" s="105" t="str">
        <f xml:space="preserve"> IFERROR( _xlfn.IMAGE(_xlfn.XLOOKUP(N38,按鍵位置表[方音符號], 按鍵位置表[Pict URL])), "")</f>
        <v/>
      </c>
      <c r="X38" s="105" t="str">
        <f xml:space="preserve"> IFERROR( _xlfn.IMAGE(_xlfn.XLOOKUP(O38,按鍵位置表[方音符號], 按鍵位置表[Pict URL])), "")</f>
        <v/>
      </c>
      <c r="Y38" s="105" t="str">
        <f xml:space="preserve"> IFERROR( _xlfn.IMAGE(_xlfn.XLOOKUP(P38,按鍵位置表[方音符號], 按鍵位置表[Pict URL])), "")</f>
        <v/>
      </c>
    </row>
    <row r="39" spans="2:25" ht="58.5" thickBot="1">
      <c r="B39" s="101" t="s">
        <v>177</v>
      </c>
      <c r="C39" s="107" t="s">
        <v>314</v>
      </c>
      <c r="D39" s="106" t="s">
        <v>242</v>
      </c>
      <c r="E39" s="103" t="str">
        <f t="shared" si="2"/>
        <v>ㄅㄨㆵ</v>
      </c>
      <c r="F39" s="103" t="str">
        <f t="shared" si="3"/>
        <v>ㄅㄨㆵ4</v>
      </c>
      <c r="G39" s="104">
        <f t="shared" si="4"/>
        <v>4</v>
      </c>
      <c r="H39" s="104">
        <f t="shared" si="0"/>
        <v>2</v>
      </c>
      <c r="I39" s="105" t="str">
        <f t="shared" si="7"/>
        <v>ㄨ</v>
      </c>
      <c r="J39" s="105" t="str">
        <f t="shared" si="7"/>
        <v>ㆵ</v>
      </c>
      <c r="K39" s="105" t="str">
        <f xml:space="preserve"> IF(AND($H39&gt;0, K$3&lt;$G39), IF(MID($F39,K$3+1,1)="1", """", IF(MID($F39,K$3+1,1)="4", "[", MID($F39,K$3+1,1))), IF(K$3&lt;=$G39, IF(LEFT($F39,1)="零", "=", LEFT($F39,1)), ""))</f>
        <v>[</v>
      </c>
      <c r="L39" s="105" t="str">
        <f t="shared" si="7"/>
        <v>ㄅ</v>
      </c>
      <c r="M39" s="105" t="str">
        <f t="shared" si="7"/>
        <v/>
      </c>
      <c r="N39" s="105" t="str">
        <f t="shared" si="7"/>
        <v/>
      </c>
      <c r="O39" s="105" t="str">
        <f t="shared" si="7"/>
        <v/>
      </c>
      <c r="P39" s="105" t="str">
        <f t="shared" si="7"/>
        <v/>
      </c>
      <c r="Q39" s="99"/>
      <c r="R39" s="105" t="e" vm="19">
        <f xml:space="preserve"> IFERROR( _xlfn.IMAGE(_xlfn.XLOOKUP(I39,按鍵位置表[方音符號], 按鍵位置表[Pict URL])), "")</f>
        <v>#VALUE!</v>
      </c>
      <c r="S39" s="105" t="e" vm="31">
        <f xml:space="preserve"> IFERROR( _xlfn.IMAGE(_xlfn.XLOOKUP(J39,按鍵位置表[方音符號], 按鍵位置表[Pict URL])), "")</f>
        <v>#VALUE!</v>
      </c>
      <c r="T39" s="105" t="e" vm="40">
        <f xml:space="preserve"> IFERROR( _xlfn.IMAGE(_xlfn.XLOOKUP(K39,按鍵位置表[方音符號], 按鍵位置表[Pict URL])), "")</f>
        <v>#VALUE!</v>
      </c>
      <c r="U39" s="105" t="e" vm="1">
        <f xml:space="preserve"> IFERROR( _xlfn.IMAGE(_xlfn.XLOOKUP(L39,按鍵位置表[方音符號], 按鍵位置表[Pict URL])), "")</f>
        <v>#VALUE!</v>
      </c>
      <c r="V39" s="105" t="str">
        <f xml:space="preserve"> IFERROR( _xlfn.IMAGE(_xlfn.XLOOKUP(M39,按鍵位置表[方音符號], 按鍵位置表[Pict URL])), "")</f>
        <v/>
      </c>
      <c r="W39" s="105" t="str">
        <f xml:space="preserve"> IFERROR( _xlfn.IMAGE(_xlfn.XLOOKUP(N39,按鍵位置表[方音符號], 按鍵位置表[Pict URL])), "")</f>
        <v/>
      </c>
      <c r="X39" s="105" t="str">
        <f xml:space="preserve"> IFERROR( _xlfn.IMAGE(_xlfn.XLOOKUP(O39,按鍵位置表[方音符號], 按鍵位置表[Pict URL])), "")</f>
        <v/>
      </c>
      <c r="Y39" s="105" t="str">
        <f xml:space="preserve"> IFERROR( _xlfn.IMAGE(_xlfn.XLOOKUP(P39,按鍵位置表[方音符號], 按鍵位置表[Pict URL])), "")</f>
        <v/>
      </c>
    </row>
    <row r="40" spans="2:25" ht="58.5" thickBot="1">
      <c r="B40" s="101" t="s">
        <v>178</v>
      </c>
      <c r="C40" s="107" t="s">
        <v>315</v>
      </c>
      <c r="D40" s="106" t="s">
        <v>243</v>
      </c>
      <c r="E40" s="103" t="str">
        <f t="shared" si="2"/>
        <v>ㄉㆦ˫</v>
      </c>
      <c r="F40" s="103" t="str">
        <f t="shared" si="3"/>
        <v>ㄉㆦ˫</v>
      </c>
      <c r="G40" s="104">
        <f t="shared" si="4"/>
        <v>3</v>
      </c>
      <c r="H40" s="104">
        <f t="shared" si="0"/>
        <v>6</v>
      </c>
      <c r="I40" s="105" t="str">
        <f t="shared" si="7"/>
        <v>ㆦ</v>
      </c>
      <c r="J40" s="105" t="str">
        <f t="shared" si="7"/>
        <v>˫</v>
      </c>
      <c r="K40" s="105" t="str">
        <f t="shared" si="7"/>
        <v>ㄉ</v>
      </c>
      <c r="L40" s="105" t="str">
        <f t="shared" si="7"/>
        <v/>
      </c>
      <c r="M40" s="105" t="str">
        <f t="shared" si="7"/>
        <v/>
      </c>
      <c r="N40" s="105" t="str">
        <f t="shared" si="7"/>
        <v/>
      </c>
      <c r="O40" s="105" t="str">
        <f t="shared" si="7"/>
        <v/>
      </c>
      <c r="P40" s="105" t="str">
        <f t="shared" si="7"/>
        <v/>
      </c>
      <c r="Q40" s="99"/>
      <c r="R40" s="105" t="e" vm="21">
        <f xml:space="preserve"> IFERROR( _xlfn.IMAGE(_xlfn.XLOOKUP(I40,按鍵位置表[方音符號], 按鍵位置表[Pict URL])), "")</f>
        <v>#VALUE!</v>
      </c>
      <c r="S40" s="105" t="e" vm="36">
        <f xml:space="preserve"> IFERROR( _xlfn.IMAGE(_xlfn.XLOOKUP(J40,按鍵位置表[方音符號], 按鍵位置表[Pict URL])), "")</f>
        <v>#VALUE!</v>
      </c>
      <c r="T40" s="105" t="e" vm="4">
        <f xml:space="preserve"> IFERROR( _xlfn.IMAGE(_xlfn.XLOOKUP(K40,按鍵位置表[方音符號], 按鍵位置表[Pict URL])), "")</f>
        <v>#VALUE!</v>
      </c>
      <c r="U40" s="105" t="str">
        <f xml:space="preserve"> IFERROR( _xlfn.IMAGE(_xlfn.XLOOKUP(L40,按鍵位置表[方音符號], 按鍵位置表[Pict URL])), "")</f>
        <v/>
      </c>
      <c r="V40" s="105" t="str">
        <f xml:space="preserve"> IFERROR( _xlfn.IMAGE(_xlfn.XLOOKUP(M40,按鍵位置表[方音符號], 按鍵位置表[Pict URL])), "")</f>
        <v/>
      </c>
      <c r="W40" s="105" t="str">
        <f xml:space="preserve"> IFERROR( _xlfn.IMAGE(_xlfn.XLOOKUP(N40,按鍵位置表[方音符號], 按鍵位置表[Pict URL])), "")</f>
        <v/>
      </c>
      <c r="X40" s="105" t="str">
        <f xml:space="preserve"> IFERROR( _xlfn.IMAGE(_xlfn.XLOOKUP(O40,按鍵位置表[方音符號], 按鍵位置表[Pict URL])), "")</f>
        <v/>
      </c>
      <c r="Y40" s="105" t="str">
        <f xml:space="preserve"> IFERROR( _xlfn.IMAGE(_xlfn.XLOOKUP(P40,按鍵位置表[方音符號], 按鍵位置表[Pict URL])), "")</f>
        <v/>
      </c>
    </row>
    <row r="41" spans="2:25" ht="58.5" thickBot="1">
      <c r="B41" s="101" t="s">
        <v>179</v>
      </c>
      <c r="C41" s="107" t="s">
        <v>316</v>
      </c>
      <c r="D41" s="106" t="s">
        <v>244</v>
      </c>
      <c r="E41" s="103" t="str">
        <f t="shared" si="2"/>
        <v>ㆣㄧㆦㆻ˙</v>
      </c>
      <c r="F41" s="103" t="str">
        <f t="shared" si="3"/>
        <v>ㆣㄧㆦㆻ˙</v>
      </c>
      <c r="G41" s="104">
        <f t="shared" si="4"/>
        <v>5</v>
      </c>
      <c r="H41" s="104">
        <f t="shared" si="0"/>
        <v>12</v>
      </c>
      <c r="I41" s="105" t="str">
        <f t="shared" si="7"/>
        <v>ㄧ</v>
      </c>
      <c r="J41" s="105" t="str">
        <f t="shared" si="7"/>
        <v>ㆦ</v>
      </c>
      <c r="K41" s="105" t="str">
        <f t="shared" si="7"/>
        <v>ㆻ</v>
      </c>
      <c r="L41" s="105" t="str">
        <f t="shared" si="7"/>
        <v>˙</v>
      </c>
      <c r="M41" s="105" t="str">
        <f t="shared" si="7"/>
        <v>ㆣ</v>
      </c>
      <c r="N41" s="105" t="str">
        <f t="shared" si="7"/>
        <v/>
      </c>
      <c r="O41" s="105" t="str">
        <f t="shared" si="7"/>
        <v/>
      </c>
      <c r="P41" s="105" t="str">
        <f t="shared" si="7"/>
        <v/>
      </c>
      <c r="Q41" s="99"/>
      <c r="R41" s="105" t="e" vm="18">
        <f xml:space="preserve"> IFERROR( _xlfn.IMAGE(_xlfn.XLOOKUP(I41,按鍵位置表[方音符號], 按鍵位置表[Pict URL])), "")</f>
        <v>#VALUE!</v>
      </c>
      <c r="S41" s="105" t="e" vm="21">
        <f xml:space="preserve"> IFERROR( _xlfn.IMAGE(_xlfn.XLOOKUP(J41,按鍵位置表[方音符號], 按鍵位置表[Pict URL])), "")</f>
        <v>#VALUE!</v>
      </c>
      <c r="T41" s="105" t="e" vm="32">
        <f xml:space="preserve"> IFERROR( _xlfn.IMAGE(_xlfn.XLOOKUP(K41,按鍵位置表[方音符號], 按鍵位置表[Pict URL])), "")</f>
        <v>#VALUE!</v>
      </c>
      <c r="U41" s="105" t="e" vm="41">
        <f xml:space="preserve"> IFERROR( _xlfn.IMAGE(_xlfn.XLOOKUP(L41,按鍵位置表[方音符號], 按鍵位置表[Pict URL])), "")</f>
        <v>#VALUE!</v>
      </c>
      <c r="V41" s="105" t="e" vm="8">
        <f xml:space="preserve"> IFERROR( _xlfn.IMAGE(_xlfn.XLOOKUP(M41,按鍵位置表[方音符號], 按鍵位置表[Pict URL])), "")</f>
        <v>#VALUE!</v>
      </c>
      <c r="W41" s="105" t="str">
        <f xml:space="preserve"> IFERROR( _xlfn.IMAGE(_xlfn.XLOOKUP(N41,按鍵位置表[方音符號], 按鍵位置表[Pict URL])), "")</f>
        <v/>
      </c>
      <c r="X41" s="105" t="str">
        <f xml:space="preserve"> IFERROR( _xlfn.IMAGE(_xlfn.XLOOKUP(O41,按鍵位置表[方音符號], 按鍵位置表[Pict URL])), "")</f>
        <v/>
      </c>
      <c r="Y41" s="105" t="str">
        <f xml:space="preserve"> IFERROR( _xlfn.IMAGE(_xlfn.XLOOKUP(P41,按鍵位置表[方音符號], 按鍵位置表[Pict URL])), "")</f>
        <v/>
      </c>
    </row>
    <row r="42" spans="2:25" ht="58.5" thickBot="1">
      <c r="B42" s="101" t="s">
        <v>180</v>
      </c>
      <c r="C42" s="107" t="s">
        <v>317</v>
      </c>
      <c r="D42" s="106" t="s">
        <v>246</v>
      </c>
      <c r="E42" s="103" t="str">
        <f t="shared" si="2"/>
        <v>ㆠㄨㄣˊ</v>
      </c>
      <c r="F42" s="103" t="str">
        <f t="shared" si="3"/>
        <v>ㆠㄨㄣˊ</v>
      </c>
      <c r="G42" s="104">
        <f t="shared" si="4"/>
        <v>4</v>
      </c>
      <c r="H42" s="104">
        <f t="shared" si="0"/>
        <v>5</v>
      </c>
      <c r="I42" s="105" t="str">
        <f t="shared" si="7"/>
        <v>ㄨ</v>
      </c>
      <c r="J42" s="105" t="str">
        <f t="shared" si="7"/>
        <v>ㄣ</v>
      </c>
      <c r="K42" s="105" t="str">
        <f t="shared" si="7"/>
        <v>ˊ</v>
      </c>
      <c r="L42" s="105" t="str">
        <f t="shared" si="7"/>
        <v>ㆠ</v>
      </c>
      <c r="M42" s="105" t="str">
        <f t="shared" si="7"/>
        <v/>
      </c>
      <c r="N42" s="105" t="str">
        <f t="shared" si="7"/>
        <v/>
      </c>
      <c r="O42" s="105" t="str">
        <f t="shared" si="7"/>
        <v/>
      </c>
      <c r="P42" s="105" t="str">
        <f t="shared" si="7"/>
        <v/>
      </c>
      <c r="Q42" s="99"/>
      <c r="R42" s="105" t="e" vm="19">
        <f xml:space="preserve"> IFERROR( _xlfn.IMAGE(_xlfn.XLOOKUP(I42,按鍵位置表[方音符號], 按鍵位置表[Pict URL])), "")</f>
        <v>#VALUE!</v>
      </c>
      <c r="S42" s="105" t="e" vm="26">
        <f xml:space="preserve"> IFERROR( _xlfn.IMAGE(_xlfn.XLOOKUP(J42,按鍵位置表[方音符號], 按鍵位置表[Pict URL])), "")</f>
        <v>#VALUE!</v>
      </c>
      <c r="T42" s="105" t="e" vm="39">
        <f xml:space="preserve"> IFERROR( _xlfn.IMAGE(_xlfn.XLOOKUP(K42,按鍵位置表[方音符號], 按鍵位置表[Pict URL])), "")</f>
        <v>#VALUE!</v>
      </c>
      <c r="U42" s="105" t="e" vm="1">
        <f xml:space="preserve"> IFERROR( _xlfn.IMAGE(_xlfn.XLOOKUP(L42,按鍵位置表[方音符號], 按鍵位置表[Pict URL])), "")</f>
        <v>#VALUE!</v>
      </c>
      <c r="V42" s="105" t="str">
        <f xml:space="preserve"> IFERROR( _xlfn.IMAGE(_xlfn.XLOOKUP(M42,按鍵位置表[方音符號], 按鍵位置表[Pict URL])), "")</f>
        <v/>
      </c>
      <c r="W42" s="105" t="str">
        <f xml:space="preserve"> IFERROR( _xlfn.IMAGE(_xlfn.XLOOKUP(N42,按鍵位置表[方音符號], 按鍵位置表[Pict URL])), "")</f>
        <v/>
      </c>
      <c r="X42" s="105" t="str">
        <f xml:space="preserve"> IFERROR( _xlfn.IMAGE(_xlfn.XLOOKUP(O42,按鍵位置表[方音符號], 按鍵位置表[Pict URL])), "")</f>
        <v/>
      </c>
      <c r="Y42" s="105" t="str">
        <f xml:space="preserve"> IFERROR( _xlfn.IMAGE(_xlfn.XLOOKUP(P42,按鍵位置表[方音符號], 按鍵位置表[Pict URL])), "")</f>
        <v/>
      </c>
    </row>
    <row r="43" spans="2:25" ht="58.5" thickBot="1">
      <c r="B43" s="101" t="s">
        <v>181</v>
      </c>
      <c r="C43" s="107" t="s">
        <v>318</v>
      </c>
      <c r="D43" s="106" t="s">
        <v>247</v>
      </c>
      <c r="E43" s="103" t="str">
        <f t="shared" si="2"/>
        <v>ㄍㄨㄢ</v>
      </c>
      <c r="F43" s="103" t="str">
        <f t="shared" si="3"/>
        <v>ㄍㄨㄢ1</v>
      </c>
      <c r="G43" s="104">
        <f t="shared" si="4"/>
        <v>4</v>
      </c>
      <c r="H43" s="104">
        <f t="shared" si="0"/>
        <v>10</v>
      </c>
      <c r="I43" s="105" t="str">
        <f t="shared" si="7"/>
        <v>ㄨ</v>
      </c>
      <c r="J43" s="105" t="str">
        <f t="shared" si="7"/>
        <v>ㄢ</v>
      </c>
      <c r="K43" s="105" t="str">
        <f t="shared" si="7"/>
        <v>"</v>
      </c>
      <c r="L43" s="105" t="str">
        <f t="shared" si="7"/>
        <v>ㄍ</v>
      </c>
      <c r="M43" s="105" t="str">
        <f t="shared" si="7"/>
        <v/>
      </c>
      <c r="N43" s="105" t="str">
        <f t="shared" si="7"/>
        <v/>
      </c>
      <c r="O43" s="105" t="str">
        <f t="shared" si="7"/>
        <v/>
      </c>
      <c r="P43" s="105" t="str">
        <f t="shared" si="7"/>
        <v/>
      </c>
      <c r="Q43" s="99"/>
      <c r="R43" s="105" t="e" vm="19">
        <f xml:space="preserve"> IFERROR( _xlfn.IMAGE(_xlfn.XLOOKUP(I43,按鍵位置表[方音符號], 按鍵位置表[Pict URL])), "")</f>
        <v>#VALUE!</v>
      </c>
      <c r="S43" s="105" t="e" vm="25">
        <f xml:space="preserve"> IFERROR( _xlfn.IMAGE(_xlfn.XLOOKUP(J43,按鍵位置表[方音符號], 按鍵位置表[Pict URL])), "")</f>
        <v>#VALUE!</v>
      </c>
      <c r="T43" s="105" t="e" vm="35">
        <f xml:space="preserve"> IFERROR( _xlfn.IMAGE(_xlfn.XLOOKUP(K43,按鍵位置表[方音符號], 按鍵位置表[Pict URL])), "")</f>
        <v>#VALUE!</v>
      </c>
      <c r="U43" s="105" t="e" vm="8">
        <f xml:space="preserve"> IFERROR( _xlfn.IMAGE(_xlfn.XLOOKUP(L43,按鍵位置表[方音符號], 按鍵位置表[Pict URL])), "")</f>
        <v>#VALUE!</v>
      </c>
      <c r="V43" s="105" t="str">
        <f xml:space="preserve"> IFERROR( _xlfn.IMAGE(_xlfn.XLOOKUP(M43,按鍵位置表[方音符號], 按鍵位置表[Pict URL])), "")</f>
        <v/>
      </c>
      <c r="W43" s="105" t="str">
        <f xml:space="preserve"> IFERROR( _xlfn.IMAGE(_xlfn.XLOOKUP(N43,按鍵位置表[方音符號], 按鍵位置表[Pict URL])), "")</f>
        <v/>
      </c>
      <c r="X43" s="105" t="str">
        <f xml:space="preserve"> IFERROR( _xlfn.IMAGE(_xlfn.XLOOKUP(O43,按鍵位置表[方音符號], 按鍵位置表[Pict URL])), "")</f>
        <v/>
      </c>
      <c r="Y43" s="105" t="str">
        <f xml:space="preserve"> IFERROR( _xlfn.IMAGE(_xlfn.XLOOKUP(P43,按鍵位置表[方音符號], 按鍵位置表[Pict URL])), "")</f>
        <v/>
      </c>
    </row>
    <row r="44" spans="2:25" ht="58.5" thickBot="1">
      <c r="B44" s="101" t="s">
        <v>154</v>
      </c>
      <c r="C44" s="107"/>
      <c r="D44" s="106"/>
      <c r="E44" s="103" t="str">
        <f t="shared" si="2"/>
        <v/>
      </c>
      <c r="F44" s="103" t="str">
        <f t="shared" si="3"/>
        <v/>
      </c>
      <c r="G44" s="104" t="str">
        <f t="shared" si="4"/>
        <v/>
      </c>
      <c r="H44" s="104" t="str">
        <f t="shared" si="0"/>
        <v/>
      </c>
      <c r="I44" s="105" t="str">
        <f t="shared" si="7"/>
        <v/>
      </c>
      <c r="J44" s="105" t="str">
        <f t="shared" si="7"/>
        <v/>
      </c>
      <c r="K44" s="105" t="str">
        <f t="shared" si="7"/>
        <v/>
      </c>
      <c r="L44" s="105" t="str">
        <f t="shared" si="7"/>
        <v/>
      </c>
      <c r="M44" s="105" t="str">
        <f t="shared" si="7"/>
        <v/>
      </c>
      <c r="N44" s="105" t="str">
        <f t="shared" si="7"/>
        <v/>
      </c>
      <c r="O44" s="105" t="str">
        <f t="shared" si="7"/>
        <v/>
      </c>
      <c r="P44" s="105" t="str">
        <f t="shared" si="7"/>
        <v/>
      </c>
      <c r="Q44" s="99"/>
      <c r="R44" s="105" t="str">
        <f xml:space="preserve"> IFERROR( _xlfn.IMAGE(_xlfn.XLOOKUP(I44,按鍵位置表[方音符號], 按鍵位置表[Pict URL])), "")</f>
        <v/>
      </c>
      <c r="S44" s="105" t="str">
        <f xml:space="preserve"> IFERROR( _xlfn.IMAGE(_xlfn.XLOOKUP(J44,按鍵位置表[方音符號], 按鍵位置表[Pict URL])), "")</f>
        <v/>
      </c>
      <c r="T44" s="105" t="str">
        <f xml:space="preserve"> IFERROR( _xlfn.IMAGE(_xlfn.XLOOKUP(K44,按鍵位置表[方音符號], 按鍵位置表[Pict URL])), "")</f>
        <v/>
      </c>
      <c r="U44" s="105" t="str">
        <f xml:space="preserve"> IFERROR( _xlfn.IMAGE(_xlfn.XLOOKUP(L44,按鍵位置表[方音符號], 按鍵位置表[Pict URL])), "")</f>
        <v/>
      </c>
      <c r="V44" s="105" t="str">
        <f xml:space="preserve"> IFERROR( _xlfn.IMAGE(_xlfn.XLOOKUP(M44,按鍵位置表[方音符號], 按鍵位置表[Pict URL])), "")</f>
        <v/>
      </c>
      <c r="W44" s="105" t="str">
        <f xml:space="preserve"> IFERROR( _xlfn.IMAGE(_xlfn.XLOOKUP(N44,按鍵位置表[方音符號], 按鍵位置表[Pict URL])), "")</f>
        <v/>
      </c>
      <c r="X44" s="105" t="str">
        <f xml:space="preserve"> IFERROR( _xlfn.IMAGE(_xlfn.XLOOKUP(O44,按鍵位置表[方音符號], 按鍵位置表[Pict URL])), "")</f>
        <v/>
      </c>
      <c r="Y44" s="105" t="str">
        <f xml:space="preserve"> IFERROR( _xlfn.IMAGE(_xlfn.XLOOKUP(P44,按鍵位置表[方音符號], 按鍵位置表[Pict URL])), "")</f>
        <v/>
      </c>
    </row>
    <row r="45" spans="2:25">
      <c r="B45"/>
      <c r="D45"/>
      <c r="E45"/>
      <c r="F45"/>
      <c r="G45"/>
      <c r="H45"/>
      <c r="I45"/>
      <c r="J45"/>
      <c r="K45"/>
      <c r="L45"/>
      <c r="M45"/>
      <c r="N45"/>
      <c r="O45"/>
      <c r="P45"/>
      <c r="R45"/>
      <c r="S45"/>
      <c r="T45"/>
      <c r="U45"/>
      <c r="V45"/>
      <c r="W45"/>
      <c r="X45"/>
      <c r="Y45"/>
    </row>
    <row r="46" spans="2:25" s="71" customFormat="1" ht="30">
      <c r="B46" s="71" t="s">
        <v>283</v>
      </c>
      <c r="C46" s="72" t="s">
        <v>324</v>
      </c>
      <c r="S46" s="93"/>
      <c r="Y46" s="93"/>
    </row>
    <row r="47" spans="2:25">
      <c r="B47"/>
      <c r="D47"/>
      <c r="E47"/>
      <c r="F47"/>
      <c r="G47"/>
      <c r="H47"/>
      <c r="I47"/>
      <c r="J47"/>
      <c r="K47"/>
      <c r="L47"/>
      <c r="M47"/>
      <c r="N47"/>
      <c r="O47"/>
      <c r="P47"/>
      <c r="R47"/>
      <c r="S47"/>
      <c r="T47"/>
      <c r="U47"/>
      <c r="V47"/>
      <c r="W47"/>
      <c r="X47"/>
      <c r="Y47"/>
    </row>
    <row r="48" spans="2:25">
      <c r="B48"/>
      <c r="D48"/>
      <c r="E48"/>
      <c r="F48"/>
      <c r="G48"/>
      <c r="H48"/>
      <c r="I48"/>
      <c r="J48"/>
      <c r="K48"/>
      <c r="L48"/>
      <c r="M48"/>
      <c r="N48"/>
      <c r="O48"/>
      <c r="P48"/>
      <c r="R48"/>
      <c r="S48"/>
      <c r="T48"/>
      <c r="U48"/>
      <c r="V48"/>
      <c r="W48"/>
      <c r="X48"/>
      <c r="Y48"/>
    </row>
    <row r="49" spans="2:25">
      <c r="B49"/>
      <c r="D49"/>
      <c r="E49"/>
      <c r="F49"/>
      <c r="G49"/>
      <c r="H49"/>
      <c r="I49"/>
      <c r="J49"/>
      <c r="K49"/>
      <c r="L49"/>
      <c r="M49"/>
      <c r="N49"/>
      <c r="O49"/>
      <c r="P49"/>
      <c r="R49"/>
      <c r="S49"/>
      <c r="T49"/>
      <c r="U49"/>
      <c r="V49"/>
      <c r="W49"/>
      <c r="X49"/>
      <c r="Y49"/>
    </row>
    <row r="50" spans="2:25">
      <c r="B50"/>
      <c r="D50"/>
      <c r="E50"/>
      <c r="F50"/>
      <c r="G50"/>
      <c r="H50"/>
      <c r="I50"/>
      <c r="J50"/>
      <c r="K50"/>
      <c r="L50"/>
      <c r="M50"/>
      <c r="N50"/>
      <c r="O50"/>
      <c r="P50"/>
      <c r="R50"/>
      <c r="S50"/>
      <c r="T50"/>
      <c r="U50"/>
      <c r="V50"/>
      <c r="W50"/>
      <c r="X50"/>
      <c r="Y50"/>
    </row>
    <row r="51" spans="2:25">
      <c r="B51"/>
      <c r="D51"/>
      <c r="E51"/>
      <c r="F51"/>
      <c r="G51"/>
      <c r="H51"/>
      <c r="I51"/>
      <c r="J51"/>
      <c r="K51"/>
      <c r="L51"/>
      <c r="M51"/>
      <c r="N51"/>
      <c r="O51"/>
      <c r="P51"/>
      <c r="R51"/>
      <c r="S51"/>
      <c r="T51"/>
      <c r="U51"/>
      <c r="V51"/>
      <c r="W51"/>
      <c r="X51"/>
      <c r="Y51"/>
    </row>
    <row r="52" spans="2:25">
      <c r="B52"/>
      <c r="D52"/>
      <c r="E52"/>
      <c r="F52"/>
      <c r="G52"/>
      <c r="H52"/>
      <c r="I52"/>
      <c r="J52"/>
      <c r="K52"/>
      <c r="L52"/>
      <c r="M52"/>
      <c r="N52"/>
      <c r="O52"/>
      <c r="P52"/>
      <c r="R52"/>
      <c r="S52"/>
      <c r="T52"/>
      <c r="U52"/>
      <c r="V52"/>
      <c r="W52"/>
      <c r="X52"/>
      <c r="Y52"/>
    </row>
    <row r="53" spans="2:25">
      <c r="B53"/>
      <c r="D53"/>
      <c r="E53"/>
      <c r="F53"/>
      <c r="G53"/>
      <c r="H53"/>
      <c r="I53"/>
      <c r="J53"/>
      <c r="K53"/>
      <c r="L53"/>
      <c r="M53"/>
      <c r="N53"/>
      <c r="O53"/>
      <c r="P53"/>
      <c r="R53"/>
      <c r="S53"/>
      <c r="T53"/>
      <c r="U53"/>
      <c r="V53"/>
      <c r="W53"/>
      <c r="X53"/>
      <c r="Y53"/>
    </row>
    <row r="54" spans="2:25">
      <c r="B54"/>
      <c r="D54"/>
      <c r="E54"/>
      <c r="F54"/>
      <c r="G54"/>
      <c r="H54"/>
      <c r="I54"/>
      <c r="J54"/>
      <c r="K54"/>
      <c r="L54"/>
      <c r="M54"/>
      <c r="N54"/>
      <c r="O54"/>
      <c r="P54"/>
      <c r="R54"/>
      <c r="S54"/>
      <c r="T54"/>
      <c r="U54"/>
      <c r="V54"/>
      <c r="W54"/>
      <c r="X54"/>
      <c r="Y54"/>
    </row>
    <row r="55" spans="2:25">
      <c r="B55"/>
      <c r="D55"/>
      <c r="E55"/>
      <c r="F55"/>
      <c r="G55"/>
      <c r="H55"/>
      <c r="I55"/>
      <c r="J55"/>
      <c r="K55"/>
      <c r="L55"/>
      <c r="M55"/>
      <c r="N55"/>
      <c r="O55"/>
      <c r="P55"/>
      <c r="R55"/>
      <c r="S55"/>
      <c r="T55"/>
      <c r="U55"/>
      <c r="V55"/>
      <c r="W55"/>
      <c r="X55"/>
      <c r="Y55"/>
    </row>
    <row r="56" spans="2:25">
      <c r="B56"/>
      <c r="D56"/>
      <c r="E56"/>
      <c r="F56"/>
      <c r="G56"/>
      <c r="H56"/>
      <c r="I56"/>
      <c r="J56"/>
      <c r="K56"/>
      <c r="L56"/>
      <c r="M56"/>
      <c r="N56"/>
      <c r="O56"/>
      <c r="P56"/>
      <c r="R56"/>
      <c r="S56"/>
      <c r="T56"/>
      <c r="U56"/>
      <c r="V56"/>
      <c r="W56"/>
      <c r="X56"/>
      <c r="Y56"/>
    </row>
    <row r="57" spans="2:25">
      <c r="B57"/>
      <c r="D57"/>
      <c r="E57"/>
      <c r="F57"/>
      <c r="G57"/>
      <c r="H57"/>
      <c r="I57"/>
      <c r="J57"/>
      <c r="K57"/>
      <c r="L57"/>
      <c r="M57"/>
      <c r="N57"/>
      <c r="O57"/>
      <c r="P57"/>
      <c r="R57"/>
      <c r="S57"/>
      <c r="T57"/>
      <c r="U57"/>
      <c r="V57"/>
      <c r="W57"/>
      <c r="X57"/>
      <c r="Y57"/>
    </row>
    <row r="58" spans="2:25">
      <c r="B58"/>
      <c r="D58"/>
      <c r="E58"/>
      <c r="F58"/>
      <c r="G58"/>
      <c r="H58"/>
      <c r="I58"/>
      <c r="J58"/>
      <c r="K58"/>
      <c r="L58"/>
      <c r="M58"/>
      <c r="N58"/>
      <c r="O58"/>
      <c r="P58"/>
      <c r="R58"/>
      <c r="S58"/>
      <c r="T58"/>
      <c r="U58"/>
      <c r="V58"/>
      <c r="W58"/>
      <c r="X58"/>
      <c r="Y58"/>
    </row>
    <row r="59" spans="2:25">
      <c r="B59"/>
      <c r="D59"/>
      <c r="E59"/>
      <c r="F59"/>
      <c r="G59"/>
      <c r="H59"/>
      <c r="I59"/>
      <c r="J59"/>
      <c r="K59"/>
      <c r="L59"/>
      <c r="M59"/>
      <c r="N59"/>
      <c r="O59"/>
      <c r="P59"/>
      <c r="R59"/>
      <c r="S59"/>
      <c r="T59"/>
      <c r="U59"/>
      <c r="V59"/>
      <c r="W59"/>
      <c r="X59"/>
      <c r="Y59"/>
    </row>
    <row r="60" spans="2:25">
      <c r="B60"/>
      <c r="D60"/>
      <c r="E60"/>
      <c r="F60"/>
      <c r="G60"/>
      <c r="H60"/>
      <c r="I60"/>
      <c r="J60"/>
      <c r="K60"/>
      <c r="L60"/>
      <c r="M60"/>
      <c r="N60"/>
      <c r="O60"/>
      <c r="P60"/>
      <c r="R60"/>
      <c r="S60"/>
      <c r="T60"/>
      <c r="U60"/>
      <c r="V60"/>
      <c r="W60"/>
      <c r="X60"/>
      <c r="Y60"/>
    </row>
    <row r="61" spans="2:25">
      <c r="B61"/>
      <c r="D61"/>
      <c r="E61"/>
      <c r="F61"/>
      <c r="G61"/>
      <c r="H61"/>
      <c r="I61"/>
      <c r="J61"/>
      <c r="K61"/>
      <c r="L61"/>
      <c r="M61"/>
      <c r="N61"/>
      <c r="O61"/>
      <c r="P61"/>
      <c r="R61"/>
      <c r="S61"/>
      <c r="T61"/>
      <c r="U61"/>
      <c r="V61"/>
      <c r="W61"/>
      <c r="X61"/>
      <c r="Y61"/>
    </row>
    <row r="62" spans="2:25">
      <c r="B62"/>
      <c r="D62"/>
      <c r="E62"/>
      <c r="F62"/>
      <c r="G62"/>
      <c r="H62"/>
      <c r="I62"/>
      <c r="J62"/>
      <c r="K62"/>
      <c r="L62"/>
      <c r="M62"/>
      <c r="N62"/>
      <c r="O62"/>
      <c r="P62"/>
      <c r="R62"/>
      <c r="S62"/>
      <c r="T62"/>
      <c r="U62"/>
      <c r="V62"/>
      <c r="W62"/>
      <c r="X62"/>
      <c r="Y62"/>
    </row>
    <row r="63" spans="2:25">
      <c r="B63"/>
      <c r="D63"/>
      <c r="E63"/>
      <c r="F63"/>
      <c r="G63"/>
      <c r="H63"/>
      <c r="I63"/>
      <c r="J63"/>
      <c r="K63"/>
      <c r="L63"/>
      <c r="M63"/>
      <c r="N63"/>
      <c r="O63"/>
      <c r="P63"/>
      <c r="R63"/>
      <c r="S63"/>
      <c r="T63"/>
      <c r="U63"/>
      <c r="V63"/>
      <c r="W63"/>
      <c r="X63"/>
      <c r="Y63"/>
    </row>
    <row r="64" spans="2:25">
      <c r="B64"/>
      <c r="D64"/>
      <c r="E64"/>
      <c r="F64"/>
      <c r="G64"/>
      <c r="H64"/>
      <c r="I64"/>
      <c r="J64"/>
      <c r="K64"/>
      <c r="L64"/>
      <c r="M64"/>
      <c r="N64"/>
      <c r="O64"/>
      <c r="P64"/>
      <c r="R64"/>
      <c r="S64"/>
      <c r="T64"/>
      <c r="U64"/>
      <c r="V64"/>
      <c r="W64"/>
      <c r="X64"/>
      <c r="Y64"/>
    </row>
    <row r="65" spans="2:25">
      <c r="B65"/>
      <c r="D65"/>
      <c r="E65"/>
      <c r="F65"/>
      <c r="G65"/>
      <c r="H65"/>
      <c r="I65"/>
      <c r="J65"/>
      <c r="K65"/>
      <c r="L65"/>
      <c r="M65"/>
      <c r="N65"/>
      <c r="O65"/>
      <c r="P65"/>
      <c r="R65"/>
      <c r="S65"/>
      <c r="T65"/>
      <c r="U65"/>
      <c r="V65"/>
      <c r="W65"/>
      <c r="X65"/>
      <c r="Y65"/>
    </row>
    <row r="66" spans="2:25">
      <c r="B66"/>
      <c r="D66"/>
      <c r="E66"/>
      <c r="F66"/>
      <c r="G66"/>
      <c r="H66"/>
      <c r="I66"/>
      <c r="J66"/>
      <c r="K66"/>
      <c r="L66"/>
      <c r="M66"/>
      <c r="N66"/>
      <c r="O66"/>
      <c r="P66"/>
      <c r="R66"/>
      <c r="S66"/>
      <c r="T66"/>
      <c r="U66"/>
      <c r="V66"/>
      <c r="W66"/>
      <c r="X66"/>
      <c r="Y66"/>
    </row>
    <row r="67" spans="2:25">
      <c r="B67"/>
      <c r="D67"/>
      <c r="E67"/>
      <c r="F67"/>
      <c r="G67"/>
      <c r="H67"/>
      <c r="I67"/>
      <c r="J67"/>
      <c r="K67"/>
      <c r="L67"/>
      <c r="M67"/>
      <c r="N67"/>
      <c r="O67"/>
      <c r="P67"/>
      <c r="R67"/>
      <c r="S67"/>
      <c r="T67"/>
      <c r="U67"/>
      <c r="V67"/>
      <c r="W67"/>
      <c r="X67"/>
      <c r="Y67"/>
    </row>
    <row r="68" spans="2:25">
      <c r="B68"/>
      <c r="D68"/>
      <c r="E68"/>
      <c r="F68"/>
      <c r="G68"/>
      <c r="H68"/>
      <c r="I68"/>
      <c r="J68"/>
      <c r="K68"/>
      <c r="L68"/>
      <c r="M68"/>
      <c r="N68"/>
      <c r="O68"/>
      <c r="P68"/>
      <c r="R68"/>
      <c r="S68"/>
      <c r="T68"/>
      <c r="U68"/>
      <c r="V68"/>
      <c r="W68"/>
      <c r="X68"/>
      <c r="Y68"/>
    </row>
    <row r="69" spans="2:25">
      <c r="B69"/>
      <c r="D69"/>
      <c r="E69"/>
      <c r="F69"/>
      <c r="G69"/>
      <c r="H69"/>
      <c r="I69"/>
      <c r="J69"/>
      <c r="K69"/>
      <c r="L69"/>
      <c r="M69"/>
      <c r="N69"/>
      <c r="O69"/>
      <c r="P69"/>
      <c r="R69"/>
      <c r="S69"/>
      <c r="T69"/>
      <c r="U69"/>
      <c r="V69"/>
      <c r="W69"/>
      <c r="X69"/>
      <c r="Y69"/>
    </row>
    <row r="70" spans="2:25">
      <c r="B70"/>
      <c r="D70"/>
      <c r="E70"/>
      <c r="F70"/>
      <c r="G70"/>
      <c r="H70"/>
      <c r="I70"/>
      <c r="J70"/>
      <c r="K70"/>
      <c r="L70"/>
      <c r="M70"/>
      <c r="N70"/>
      <c r="O70"/>
      <c r="P70"/>
      <c r="R70"/>
      <c r="S70"/>
      <c r="T70"/>
      <c r="U70"/>
      <c r="V70"/>
      <c r="W70"/>
      <c r="X70"/>
      <c r="Y70"/>
    </row>
    <row r="71" spans="2:25">
      <c r="B71"/>
      <c r="D71"/>
      <c r="E71"/>
      <c r="F71"/>
      <c r="G71"/>
      <c r="H71"/>
      <c r="I71"/>
      <c r="J71"/>
      <c r="K71"/>
      <c r="L71"/>
      <c r="M71"/>
      <c r="N71"/>
      <c r="O71"/>
      <c r="P71"/>
      <c r="R71"/>
      <c r="S71"/>
      <c r="T71"/>
      <c r="U71"/>
      <c r="V71"/>
      <c r="W71"/>
      <c r="X71"/>
      <c r="Y71"/>
    </row>
    <row r="72" spans="2:25">
      <c r="B72"/>
      <c r="D72"/>
      <c r="E72"/>
      <c r="F72"/>
      <c r="G72"/>
      <c r="H72"/>
      <c r="I72"/>
      <c r="J72"/>
      <c r="K72"/>
      <c r="L72"/>
      <c r="M72"/>
      <c r="N72"/>
      <c r="O72"/>
      <c r="P72"/>
      <c r="R72"/>
      <c r="S72"/>
      <c r="T72"/>
      <c r="U72"/>
      <c r="V72"/>
      <c r="W72"/>
      <c r="X72"/>
      <c r="Y72"/>
    </row>
    <row r="73" spans="2:25">
      <c r="B73"/>
      <c r="D73"/>
      <c r="E73"/>
      <c r="F73"/>
      <c r="G73"/>
      <c r="H73"/>
      <c r="I73"/>
      <c r="J73"/>
      <c r="K73"/>
      <c r="L73"/>
      <c r="M73"/>
      <c r="N73"/>
      <c r="O73"/>
      <c r="P73"/>
      <c r="R73"/>
      <c r="S73"/>
      <c r="T73"/>
      <c r="U73"/>
      <c r="V73"/>
      <c r="W73"/>
      <c r="X73"/>
      <c r="Y73"/>
    </row>
    <row r="74" spans="2:25">
      <c r="B74"/>
      <c r="D74"/>
      <c r="E74"/>
      <c r="F74"/>
      <c r="G74"/>
      <c r="H74"/>
      <c r="I74"/>
      <c r="J74"/>
      <c r="K74"/>
      <c r="L74"/>
      <c r="M74"/>
      <c r="N74"/>
      <c r="O74"/>
      <c r="P74"/>
      <c r="R74"/>
      <c r="S74"/>
      <c r="T74"/>
      <c r="U74"/>
      <c r="V74"/>
      <c r="W74"/>
      <c r="X74"/>
      <c r="Y74"/>
    </row>
    <row r="75" spans="2:25">
      <c r="B75"/>
      <c r="D75"/>
      <c r="E75"/>
      <c r="F75"/>
      <c r="G75"/>
      <c r="H75"/>
      <c r="I75"/>
      <c r="J75"/>
      <c r="K75"/>
      <c r="L75"/>
      <c r="M75"/>
      <c r="N75"/>
      <c r="O75"/>
      <c r="P75"/>
      <c r="R75"/>
      <c r="S75"/>
      <c r="T75"/>
      <c r="U75"/>
      <c r="V75"/>
      <c r="W75"/>
      <c r="X75"/>
      <c r="Y75"/>
    </row>
    <row r="76" spans="2:25">
      <c r="B76"/>
      <c r="D76"/>
      <c r="E76"/>
      <c r="F76"/>
      <c r="G76"/>
      <c r="H76"/>
      <c r="I76"/>
      <c r="J76"/>
      <c r="K76"/>
      <c r="L76"/>
      <c r="M76"/>
      <c r="N76"/>
      <c r="O76"/>
      <c r="P76"/>
      <c r="R76"/>
      <c r="S76"/>
      <c r="T76"/>
      <c r="U76"/>
      <c r="V76"/>
      <c r="W76"/>
      <c r="X76"/>
      <c r="Y76"/>
    </row>
    <row r="77" spans="2:25">
      <c r="B77"/>
      <c r="D77"/>
      <c r="E77"/>
      <c r="F77"/>
      <c r="G77"/>
      <c r="H77"/>
      <c r="I77"/>
      <c r="J77"/>
      <c r="K77"/>
      <c r="L77"/>
      <c r="M77"/>
      <c r="N77"/>
      <c r="O77"/>
      <c r="P77"/>
      <c r="R77"/>
      <c r="S77"/>
      <c r="T77"/>
      <c r="U77"/>
      <c r="V77"/>
      <c r="W77"/>
      <c r="X77"/>
      <c r="Y77"/>
    </row>
    <row r="78" spans="2:25">
      <c r="B78"/>
      <c r="D78"/>
      <c r="E78"/>
      <c r="F78"/>
      <c r="G78"/>
      <c r="H78"/>
      <c r="I78"/>
      <c r="J78"/>
      <c r="K78"/>
      <c r="L78"/>
      <c r="M78"/>
      <c r="N78"/>
      <c r="O78"/>
      <c r="P78"/>
      <c r="R78"/>
      <c r="S78"/>
      <c r="T78"/>
      <c r="U78"/>
      <c r="V78"/>
      <c r="W78"/>
      <c r="X78"/>
      <c r="Y78"/>
    </row>
    <row r="79" spans="2:25">
      <c r="B79"/>
      <c r="D79"/>
      <c r="E79"/>
      <c r="F79"/>
      <c r="G79"/>
      <c r="H79"/>
      <c r="I79"/>
      <c r="J79"/>
      <c r="K79"/>
      <c r="L79"/>
      <c r="M79"/>
      <c r="N79"/>
      <c r="O79"/>
      <c r="P79"/>
      <c r="R79"/>
      <c r="S79"/>
      <c r="T79"/>
      <c r="U79"/>
      <c r="V79"/>
      <c r="W79"/>
      <c r="X79"/>
      <c r="Y79"/>
    </row>
    <row r="80" spans="2:25">
      <c r="B80"/>
      <c r="D80"/>
      <c r="E80"/>
      <c r="F80"/>
      <c r="G80"/>
      <c r="H80"/>
      <c r="I80"/>
      <c r="J80"/>
      <c r="K80"/>
      <c r="L80"/>
      <c r="M80"/>
      <c r="N80"/>
      <c r="O80"/>
      <c r="P80"/>
      <c r="R80"/>
      <c r="S80"/>
      <c r="T80"/>
      <c r="U80"/>
      <c r="V80"/>
      <c r="W80"/>
      <c r="X80"/>
      <c r="Y80"/>
    </row>
    <row r="81" spans="2:25">
      <c r="B81"/>
      <c r="D81"/>
      <c r="E81"/>
      <c r="F81"/>
      <c r="G81"/>
      <c r="H81"/>
      <c r="I81"/>
      <c r="J81"/>
      <c r="K81"/>
      <c r="L81"/>
      <c r="M81"/>
      <c r="N81"/>
      <c r="O81"/>
      <c r="P81"/>
      <c r="R81"/>
      <c r="S81"/>
      <c r="T81"/>
      <c r="U81"/>
      <c r="V81"/>
      <c r="W81"/>
      <c r="X81"/>
      <c r="Y81"/>
    </row>
    <row r="82" spans="2:25">
      <c r="B82"/>
      <c r="D82"/>
      <c r="E82"/>
      <c r="F82"/>
      <c r="G82"/>
      <c r="H82"/>
      <c r="I82"/>
      <c r="J82"/>
      <c r="K82"/>
      <c r="L82"/>
      <c r="M82"/>
      <c r="N82"/>
      <c r="O82"/>
      <c r="P82"/>
      <c r="R82"/>
      <c r="S82"/>
      <c r="T82"/>
      <c r="U82"/>
      <c r="V82"/>
      <c r="W82"/>
      <c r="X82"/>
      <c r="Y82"/>
    </row>
    <row r="83" spans="2:25">
      <c r="B83"/>
      <c r="D83"/>
      <c r="E83"/>
      <c r="F83"/>
      <c r="G83"/>
      <c r="H83"/>
      <c r="I83"/>
      <c r="J83"/>
      <c r="K83"/>
      <c r="L83"/>
      <c r="M83"/>
      <c r="N83"/>
      <c r="O83"/>
      <c r="P83"/>
      <c r="R83"/>
      <c r="S83"/>
      <c r="T83"/>
      <c r="U83"/>
      <c r="V83"/>
      <c r="W83"/>
      <c r="X83"/>
      <c r="Y83"/>
    </row>
    <row r="84" spans="2:25">
      <c r="B84"/>
      <c r="D84"/>
      <c r="E84"/>
      <c r="F84"/>
      <c r="G84"/>
      <c r="H84"/>
      <c r="I84"/>
      <c r="J84"/>
      <c r="K84"/>
      <c r="L84"/>
      <c r="M84"/>
      <c r="N84"/>
      <c r="O84"/>
      <c r="P84"/>
      <c r="R84"/>
      <c r="S84"/>
      <c r="T84"/>
      <c r="U84"/>
      <c r="V84"/>
      <c r="W84"/>
      <c r="X84"/>
      <c r="Y84"/>
    </row>
    <row r="85" spans="2:25">
      <c r="B85"/>
      <c r="D85"/>
      <c r="E85"/>
      <c r="F85"/>
      <c r="G85"/>
      <c r="H85"/>
      <c r="I85"/>
      <c r="J85"/>
      <c r="K85"/>
      <c r="L85"/>
      <c r="M85"/>
      <c r="N85"/>
      <c r="O85"/>
      <c r="P85"/>
      <c r="R85"/>
      <c r="S85"/>
      <c r="T85"/>
      <c r="U85"/>
      <c r="V85"/>
      <c r="W85"/>
      <c r="X85"/>
      <c r="Y85"/>
    </row>
    <row r="86" spans="2:25">
      <c r="B86"/>
      <c r="D86"/>
      <c r="E86"/>
      <c r="F86"/>
      <c r="G86"/>
      <c r="H86"/>
      <c r="I86"/>
      <c r="J86"/>
      <c r="K86"/>
      <c r="L86"/>
      <c r="M86"/>
      <c r="N86"/>
      <c r="O86"/>
      <c r="P86"/>
      <c r="R86"/>
      <c r="S86"/>
      <c r="T86"/>
      <c r="U86"/>
      <c r="V86"/>
      <c r="W86"/>
      <c r="X86"/>
      <c r="Y86"/>
    </row>
    <row r="87" spans="2:25">
      <c r="B87"/>
      <c r="D87"/>
      <c r="E87"/>
      <c r="F87"/>
      <c r="G87"/>
      <c r="H87"/>
      <c r="I87"/>
      <c r="J87"/>
      <c r="K87"/>
      <c r="L87"/>
      <c r="M87"/>
      <c r="N87"/>
      <c r="O87"/>
      <c r="P87"/>
      <c r="R87"/>
      <c r="S87"/>
      <c r="T87"/>
      <c r="U87"/>
      <c r="V87"/>
      <c r="W87"/>
      <c r="X87"/>
      <c r="Y87"/>
    </row>
    <row r="88" spans="2:25">
      <c r="B88"/>
      <c r="D88"/>
      <c r="E88"/>
      <c r="F88"/>
      <c r="G88"/>
      <c r="H88"/>
      <c r="I88"/>
      <c r="J88"/>
      <c r="K88"/>
      <c r="L88"/>
      <c r="M88"/>
      <c r="N88"/>
      <c r="O88"/>
      <c r="P88"/>
      <c r="R88"/>
      <c r="S88"/>
      <c r="T88"/>
      <c r="U88"/>
      <c r="V88"/>
      <c r="W88"/>
      <c r="X88"/>
      <c r="Y88"/>
    </row>
    <row r="89" spans="2:25">
      <c r="B89"/>
      <c r="D89"/>
      <c r="E89"/>
      <c r="F89"/>
      <c r="G89"/>
      <c r="H89"/>
      <c r="I89"/>
      <c r="J89"/>
      <c r="K89"/>
      <c r="L89"/>
      <c r="M89"/>
      <c r="N89"/>
      <c r="O89"/>
      <c r="P89"/>
      <c r="R89"/>
      <c r="S89"/>
      <c r="T89"/>
      <c r="U89"/>
      <c r="V89"/>
      <c r="W89"/>
      <c r="X89"/>
      <c r="Y89"/>
    </row>
    <row r="90" spans="2:25">
      <c r="B90"/>
      <c r="D90"/>
      <c r="E90"/>
      <c r="F90"/>
      <c r="G90"/>
      <c r="H90"/>
      <c r="I90"/>
      <c r="J90"/>
      <c r="K90"/>
      <c r="L90"/>
      <c r="M90"/>
      <c r="N90"/>
      <c r="O90"/>
      <c r="P90"/>
      <c r="R90"/>
      <c r="S90"/>
      <c r="T90"/>
      <c r="U90"/>
      <c r="V90"/>
      <c r="W90"/>
      <c r="X90"/>
      <c r="Y90"/>
    </row>
    <row r="91" spans="2:25">
      <c r="B91"/>
      <c r="D91"/>
      <c r="E91"/>
      <c r="F91"/>
      <c r="G91"/>
      <c r="H91"/>
      <c r="I91"/>
      <c r="J91"/>
      <c r="K91"/>
      <c r="L91"/>
      <c r="M91"/>
      <c r="N91"/>
      <c r="O91"/>
      <c r="P91"/>
      <c r="R91"/>
      <c r="S91"/>
      <c r="T91"/>
      <c r="U91"/>
      <c r="V91"/>
      <c r="W91"/>
      <c r="X91"/>
      <c r="Y91"/>
    </row>
    <row r="92" spans="2:25">
      <c r="B92"/>
      <c r="D92"/>
      <c r="E92"/>
      <c r="F92"/>
      <c r="G92"/>
      <c r="H92"/>
      <c r="I92"/>
      <c r="J92"/>
      <c r="K92"/>
      <c r="L92"/>
      <c r="M92"/>
      <c r="N92"/>
      <c r="O92"/>
      <c r="P92"/>
      <c r="R92"/>
      <c r="S92"/>
      <c r="T92"/>
      <c r="U92"/>
      <c r="V92"/>
      <c r="W92"/>
      <c r="X92"/>
      <c r="Y92"/>
    </row>
    <row r="93" spans="2:25">
      <c r="B93"/>
      <c r="D93"/>
      <c r="E93"/>
      <c r="F93"/>
      <c r="G93"/>
      <c r="H93"/>
      <c r="I93"/>
      <c r="J93"/>
      <c r="K93"/>
      <c r="L93"/>
      <c r="M93"/>
      <c r="N93"/>
      <c r="O93"/>
      <c r="P93"/>
      <c r="R93"/>
      <c r="S93"/>
      <c r="T93"/>
      <c r="U93"/>
      <c r="V93"/>
      <c r="W93"/>
      <c r="X93"/>
      <c r="Y93"/>
    </row>
    <row r="94" spans="2:25">
      <c r="B94"/>
      <c r="D94"/>
      <c r="E94"/>
      <c r="F94"/>
      <c r="G94"/>
      <c r="H94"/>
      <c r="I94"/>
      <c r="J94"/>
      <c r="K94"/>
      <c r="L94"/>
      <c r="M94"/>
      <c r="N94"/>
      <c r="O94"/>
      <c r="P94"/>
      <c r="R94"/>
      <c r="S94"/>
      <c r="T94"/>
      <c r="U94"/>
      <c r="V94"/>
      <c r="W94"/>
      <c r="X94"/>
      <c r="Y94"/>
    </row>
    <row r="95" spans="2:25">
      <c r="B95"/>
      <c r="D95"/>
      <c r="E95"/>
      <c r="F95"/>
      <c r="G95"/>
      <c r="H95"/>
      <c r="I95"/>
      <c r="J95"/>
      <c r="K95"/>
      <c r="L95"/>
      <c r="M95"/>
      <c r="N95"/>
      <c r="O95"/>
      <c r="P95"/>
      <c r="R95"/>
      <c r="S95"/>
      <c r="T95"/>
      <c r="U95"/>
      <c r="V95"/>
      <c r="W95"/>
      <c r="X95"/>
      <c r="Y95"/>
    </row>
    <row r="96" spans="2:25">
      <c r="B96"/>
      <c r="D96"/>
      <c r="E96"/>
      <c r="F96"/>
      <c r="G96"/>
      <c r="H96"/>
      <c r="I96"/>
      <c r="J96"/>
      <c r="K96"/>
      <c r="L96"/>
      <c r="M96"/>
      <c r="N96"/>
      <c r="O96"/>
      <c r="P96"/>
      <c r="R96"/>
      <c r="S96"/>
      <c r="T96"/>
      <c r="U96"/>
      <c r="V96"/>
      <c r="W96"/>
      <c r="X96"/>
      <c r="Y96"/>
    </row>
    <row r="97" spans="2:25">
      <c r="B97"/>
      <c r="D97"/>
      <c r="E97"/>
      <c r="F97"/>
      <c r="G97"/>
      <c r="H97"/>
      <c r="I97"/>
      <c r="J97"/>
      <c r="K97"/>
      <c r="L97"/>
      <c r="M97"/>
      <c r="N97"/>
      <c r="O97"/>
      <c r="P97"/>
      <c r="R97"/>
      <c r="S97"/>
      <c r="T97"/>
      <c r="U97"/>
      <c r="V97"/>
      <c r="W97"/>
      <c r="X97"/>
      <c r="Y97"/>
    </row>
    <row r="98" spans="2:25">
      <c r="B98"/>
      <c r="D98"/>
      <c r="E98"/>
      <c r="F98"/>
      <c r="G98"/>
      <c r="H98"/>
      <c r="I98"/>
      <c r="J98"/>
      <c r="K98"/>
      <c r="L98"/>
      <c r="M98"/>
      <c r="N98"/>
      <c r="O98"/>
      <c r="P98"/>
      <c r="R98"/>
      <c r="S98"/>
      <c r="T98"/>
      <c r="U98"/>
      <c r="V98"/>
      <c r="W98"/>
      <c r="X98"/>
      <c r="Y98"/>
    </row>
    <row r="99" spans="2:25">
      <c r="B99"/>
      <c r="D99"/>
      <c r="E99"/>
      <c r="F99"/>
      <c r="G99"/>
      <c r="H99"/>
      <c r="I99"/>
      <c r="J99"/>
      <c r="K99"/>
      <c r="L99"/>
      <c r="M99"/>
      <c r="N99"/>
      <c r="O99"/>
      <c r="P99"/>
      <c r="R99"/>
      <c r="S99"/>
      <c r="T99"/>
      <c r="U99"/>
      <c r="V99"/>
      <c r="W99"/>
      <c r="X99"/>
      <c r="Y99"/>
    </row>
    <row r="100" spans="2:25">
      <c r="B100"/>
      <c r="D100"/>
      <c r="E100"/>
      <c r="F100"/>
      <c r="G100"/>
      <c r="H100"/>
      <c r="I100"/>
      <c r="J100"/>
      <c r="K100"/>
      <c r="L100"/>
      <c r="M100"/>
      <c r="N100"/>
      <c r="O100"/>
      <c r="P100"/>
      <c r="R100"/>
      <c r="S100"/>
      <c r="T100"/>
      <c r="U100"/>
      <c r="V100"/>
      <c r="W100"/>
      <c r="X100"/>
      <c r="Y100"/>
    </row>
    <row r="101" spans="2:25">
      <c r="B101"/>
      <c r="D101"/>
      <c r="E101"/>
      <c r="F101"/>
      <c r="G101"/>
      <c r="H101"/>
      <c r="I101"/>
      <c r="J101"/>
      <c r="K101"/>
      <c r="L101"/>
      <c r="M101"/>
      <c r="N101"/>
      <c r="O101"/>
      <c r="P101"/>
      <c r="R101"/>
      <c r="S101"/>
      <c r="T101"/>
      <c r="U101"/>
      <c r="V101"/>
      <c r="W101"/>
      <c r="X101"/>
      <c r="Y101"/>
    </row>
    <row r="102" spans="2:25">
      <c r="B102"/>
      <c r="D102"/>
      <c r="E102"/>
      <c r="F102"/>
      <c r="G102"/>
      <c r="H102"/>
      <c r="I102"/>
      <c r="J102"/>
      <c r="K102"/>
      <c r="L102"/>
      <c r="M102"/>
      <c r="N102"/>
      <c r="O102"/>
      <c r="P102"/>
      <c r="R102"/>
      <c r="S102"/>
      <c r="T102"/>
      <c r="U102"/>
      <c r="V102"/>
      <c r="W102"/>
      <c r="X102"/>
      <c r="Y102"/>
    </row>
    <row r="103" spans="2:25">
      <c r="B103"/>
      <c r="D103"/>
      <c r="E103"/>
      <c r="F103"/>
      <c r="G103"/>
      <c r="H103"/>
      <c r="I103"/>
      <c r="J103"/>
      <c r="K103"/>
      <c r="L103"/>
      <c r="M103"/>
      <c r="N103"/>
      <c r="O103"/>
      <c r="P103"/>
      <c r="R103"/>
      <c r="S103"/>
      <c r="T103"/>
      <c r="U103"/>
      <c r="V103"/>
      <c r="W103"/>
      <c r="X103"/>
      <c r="Y103"/>
    </row>
    <row r="104" spans="2:25">
      <c r="B104"/>
      <c r="D104"/>
      <c r="E104"/>
      <c r="F104"/>
      <c r="G104"/>
      <c r="H104"/>
      <c r="I104"/>
      <c r="J104"/>
      <c r="K104"/>
      <c r="L104"/>
      <c r="M104"/>
      <c r="N104"/>
      <c r="O104"/>
      <c r="P104"/>
      <c r="R104"/>
      <c r="S104"/>
      <c r="T104"/>
      <c r="U104"/>
      <c r="V104"/>
      <c r="W104"/>
      <c r="X104"/>
      <c r="Y104"/>
    </row>
    <row r="105" spans="2:25">
      <c r="B105"/>
      <c r="D105"/>
      <c r="E105"/>
      <c r="F105"/>
      <c r="G105"/>
      <c r="H105"/>
      <c r="I105"/>
      <c r="J105"/>
      <c r="K105"/>
      <c r="L105"/>
      <c r="M105"/>
      <c r="N105"/>
      <c r="O105"/>
      <c r="P105"/>
      <c r="R105"/>
      <c r="S105"/>
      <c r="T105"/>
      <c r="U105"/>
      <c r="V105"/>
      <c r="W105"/>
      <c r="X105"/>
      <c r="Y105"/>
    </row>
    <row r="106" spans="2:25">
      <c r="B106"/>
      <c r="D106"/>
      <c r="E106"/>
      <c r="F106"/>
      <c r="G106"/>
      <c r="H106"/>
      <c r="I106"/>
      <c r="J106"/>
      <c r="K106"/>
      <c r="L106"/>
      <c r="M106"/>
      <c r="N106"/>
      <c r="O106"/>
      <c r="P106"/>
      <c r="R106"/>
      <c r="S106"/>
      <c r="T106"/>
      <c r="U106"/>
      <c r="V106"/>
      <c r="W106"/>
      <c r="X106"/>
      <c r="Y106"/>
    </row>
    <row r="107" spans="2:25">
      <c r="B107"/>
      <c r="D107"/>
      <c r="E107"/>
      <c r="F107"/>
      <c r="G107"/>
      <c r="H107"/>
      <c r="I107"/>
      <c r="J107"/>
      <c r="K107"/>
      <c r="L107"/>
      <c r="M107"/>
      <c r="N107"/>
      <c r="O107"/>
      <c r="P107"/>
      <c r="R107"/>
      <c r="S107"/>
      <c r="T107"/>
      <c r="U107"/>
      <c r="V107"/>
      <c r="W107"/>
      <c r="X107"/>
      <c r="Y107"/>
    </row>
    <row r="108" spans="2:25">
      <c r="B108"/>
      <c r="D108"/>
      <c r="E108"/>
      <c r="F108"/>
      <c r="G108"/>
      <c r="H108"/>
      <c r="I108"/>
      <c r="J108"/>
      <c r="K108"/>
      <c r="L108"/>
      <c r="M108"/>
      <c r="N108"/>
      <c r="O108"/>
      <c r="P108"/>
      <c r="R108"/>
      <c r="S108"/>
      <c r="T108"/>
      <c r="U108"/>
      <c r="V108"/>
      <c r="W108"/>
      <c r="X108"/>
      <c r="Y108"/>
    </row>
    <row r="109" spans="2:25">
      <c r="B109"/>
      <c r="D109"/>
      <c r="E109"/>
      <c r="F109"/>
      <c r="G109"/>
      <c r="H109"/>
      <c r="I109"/>
      <c r="J109"/>
      <c r="K109"/>
      <c r="L109"/>
      <c r="M109"/>
      <c r="N109"/>
      <c r="O109"/>
      <c r="P109"/>
      <c r="R109"/>
      <c r="S109"/>
      <c r="T109"/>
      <c r="U109"/>
      <c r="V109"/>
      <c r="W109"/>
      <c r="X109"/>
      <c r="Y109"/>
    </row>
    <row r="110" spans="2:25">
      <c r="B110"/>
      <c r="D110"/>
      <c r="E110"/>
      <c r="F110"/>
      <c r="G110"/>
      <c r="H110"/>
      <c r="I110"/>
      <c r="J110"/>
      <c r="K110"/>
      <c r="L110"/>
      <c r="M110"/>
      <c r="N110"/>
      <c r="O110"/>
      <c r="P110"/>
      <c r="R110"/>
      <c r="S110"/>
      <c r="T110"/>
      <c r="U110"/>
      <c r="V110"/>
      <c r="W110"/>
      <c r="X110"/>
      <c r="Y110"/>
    </row>
    <row r="111" spans="2:25">
      <c r="B111"/>
      <c r="D111"/>
      <c r="E111"/>
      <c r="F111"/>
      <c r="G111"/>
      <c r="H111"/>
      <c r="I111"/>
      <c r="J111"/>
      <c r="K111"/>
      <c r="L111"/>
      <c r="M111"/>
      <c r="N111"/>
      <c r="O111"/>
      <c r="P111"/>
      <c r="R111"/>
      <c r="S111"/>
      <c r="T111"/>
      <c r="U111"/>
      <c r="V111"/>
      <c r="W111"/>
      <c r="X111"/>
      <c r="Y111"/>
    </row>
    <row r="112" spans="2:25">
      <c r="B112"/>
      <c r="D112"/>
      <c r="E112"/>
      <c r="F112"/>
      <c r="G112"/>
      <c r="H112"/>
      <c r="I112"/>
      <c r="J112"/>
      <c r="K112"/>
      <c r="L112"/>
      <c r="M112"/>
      <c r="N112"/>
      <c r="O112"/>
      <c r="P112"/>
      <c r="R112"/>
      <c r="S112"/>
      <c r="T112"/>
      <c r="U112"/>
      <c r="V112"/>
      <c r="W112"/>
      <c r="X112"/>
      <c r="Y112"/>
    </row>
    <row r="113" spans="2:25">
      <c r="B113"/>
      <c r="D113"/>
      <c r="E113"/>
      <c r="F113"/>
      <c r="G113"/>
      <c r="H113"/>
      <c r="I113"/>
      <c r="J113"/>
      <c r="K113"/>
      <c r="L113"/>
      <c r="M113"/>
      <c r="N113"/>
      <c r="O113"/>
      <c r="P113"/>
      <c r="R113"/>
      <c r="S113"/>
      <c r="T113"/>
      <c r="U113"/>
      <c r="V113"/>
      <c r="W113"/>
      <c r="X113"/>
      <c r="Y113"/>
    </row>
    <row r="114" spans="2:25">
      <c r="B114"/>
      <c r="D114"/>
      <c r="E114"/>
      <c r="F114"/>
      <c r="G114"/>
      <c r="H114"/>
      <c r="I114"/>
      <c r="J114"/>
      <c r="K114"/>
      <c r="L114"/>
      <c r="M114"/>
      <c r="N114"/>
      <c r="O114"/>
      <c r="P114"/>
      <c r="R114"/>
      <c r="S114"/>
      <c r="T114"/>
      <c r="U114"/>
      <c r="V114"/>
      <c r="W114"/>
      <c r="X114"/>
      <c r="Y114"/>
    </row>
    <row r="115" spans="2:25">
      <c r="B115"/>
      <c r="D115"/>
      <c r="E115"/>
      <c r="F115"/>
      <c r="G115"/>
      <c r="H115"/>
      <c r="I115"/>
      <c r="J115"/>
      <c r="K115"/>
      <c r="L115"/>
      <c r="M115"/>
      <c r="N115"/>
      <c r="O115"/>
      <c r="P115"/>
      <c r="R115"/>
      <c r="S115"/>
      <c r="T115"/>
      <c r="U115"/>
      <c r="V115"/>
      <c r="W115"/>
      <c r="X115"/>
      <c r="Y115"/>
    </row>
    <row r="116" spans="2:25">
      <c r="B116"/>
      <c r="D116"/>
      <c r="E116"/>
      <c r="F116"/>
      <c r="G116"/>
      <c r="H116"/>
      <c r="I116"/>
      <c r="J116"/>
      <c r="K116"/>
      <c r="L116"/>
      <c r="M116"/>
      <c r="N116"/>
      <c r="O116"/>
      <c r="P116"/>
      <c r="R116"/>
      <c r="S116"/>
      <c r="T116"/>
      <c r="U116"/>
      <c r="V116"/>
      <c r="W116"/>
      <c r="X116"/>
      <c r="Y116"/>
    </row>
    <row r="117" spans="2:25">
      <c r="B117"/>
      <c r="D117"/>
      <c r="E117"/>
      <c r="F117"/>
      <c r="G117"/>
      <c r="H117"/>
      <c r="I117"/>
      <c r="J117"/>
      <c r="K117"/>
      <c r="L117"/>
      <c r="M117"/>
      <c r="N117"/>
      <c r="O117"/>
      <c r="P117"/>
      <c r="R117"/>
      <c r="S117"/>
      <c r="T117"/>
      <c r="U117"/>
      <c r="V117"/>
      <c r="W117"/>
      <c r="X117"/>
      <c r="Y117"/>
    </row>
    <row r="118" spans="2:25">
      <c r="B118"/>
      <c r="D118"/>
      <c r="E118"/>
      <c r="F118"/>
      <c r="G118"/>
      <c r="H118"/>
      <c r="I118"/>
      <c r="J118"/>
      <c r="K118"/>
      <c r="L118"/>
      <c r="M118"/>
      <c r="N118"/>
      <c r="O118"/>
      <c r="P118"/>
      <c r="R118"/>
      <c r="S118"/>
      <c r="T118"/>
      <c r="U118"/>
      <c r="V118"/>
      <c r="W118"/>
      <c r="X118"/>
      <c r="Y118"/>
    </row>
    <row r="119" spans="2:25">
      <c r="B119"/>
      <c r="D119"/>
      <c r="E119"/>
      <c r="F119"/>
      <c r="G119"/>
      <c r="H119"/>
      <c r="I119"/>
      <c r="J119"/>
      <c r="K119"/>
      <c r="L119"/>
      <c r="M119"/>
      <c r="N119"/>
      <c r="O119"/>
      <c r="P119"/>
      <c r="R119"/>
      <c r="S119"/>
      <c r="T119"/>
      <c r="U119"/>
      <c r="V119"/>
      <c r="W119"/>
      <c r="X119"/>
      <c r="Y119"/>
    </row>
    <row r="120" spans="2:25">
      <c r="B120"/>
      <c r="D120"/>
      <c r="E120"/>
      <c r="F120"/>
      <c r="G120"/>
      <c r="H120"/>
      <c r="I120"/>
      <c r="J120"/>
      <c r="K120"/>
      <c r="L120"/>
      <c r="M120"/>
      <c r="N120"/>
      <c r="O120"/>
      <c r="P120"/>
      <c r="R120"/>
      <c r="S120"/>
      <c r="T120"/>
      <c r="U120"/>
      <c r="V120"/>
      <c r="W120"/>
      <c r="X120"/>
      <c r="Y120"/>
    </row>
    <row r="121" spans="2:25">
      <c r="B121"/>
      <c r="D121"/>
      <c r="E121"/>
      <c r="F121"/>
      <c r="G121"/>
      <c r="H121"/>
      <c r="I121"/>
      <c r="J121"/>
      <c r="K121"/>
      <c r="L121"/>
      <c r="M121"/>
      <c r="N121"/>
      <c r="O121"/>
      <c r="P121"/>
      <c r="R121"/>
      <c r="S121"/>
      <c r="T121"/>
      <c r="U121"/>
      <c r="V121"/>
      <c r="W121"/>
      <c r="X121"/>
      <c r="Y121"/>
    </row>
    <row r="122" spans="2:25">
      <c r="B122"/>
      <c r="D122"/>
      <c r="E122"/>
      <c r="F122"/>
      <c r="G122"/>
      <c r="H122"/>
      <c r="I122"/>
      <c r="J122"/>
      <c r="K122"/>
      <c r="L122"/>
      <c r="M122"/>
      <c r="N122"/>
      <c r="O122"/>
      <c r="P122"/>
      <c r="R122"/>
      <c r="S122"/>
      <c r="T122"/>
      <c r="U122"/>
      <c r="V122"/>
      <c r="W122"/>
      <c r="X122"/>
      <c r="Y122"/>
    </row>
    <row r="123" spans="2:25">
      <c r="B123"/>
      <c r="D123"/>
      <c r="E123"/>
      <c r="F123"/>
      <c r="G123"/>
      <c r="H123"/>
      <c r="I123"/>
      <c r="J123"/>
      <c r="K123"/>
      <c r="L123"/>
      <c r="M123"/>
      <c r="N123"/>
      <c r="O123"/>
      <c r="P123"/>
      <c r="R123"/>
      <c r="S123"/>
      <c r="T123"/>
      <c r="U123"/>
      <c r="V123"/>
      <c r="W123"/>
      <c r="X123"/>
      <c r="Y123"/>
    </row>
    <row r="124" spans="2:25">
      <c r="B124"/>
      <c r="D124"/>
      <c r="E124"/>
      <c r="F124"/>
      <c r="G124"/>
      <c r="H124"/>
      <c r="I124"/>
      <c r="J124"/>
      <c r="K124"/>
      <c r="L124"/>
      <c r="M124"/>
      <c r="N124"/>
      <c r="O124"/>
      <c r="P124"/>
      <c r="R124"/>
      <c r="S124"/>
      <c r="T124"/>
      <c r="U124"/>
      <c r="V124"/>
      <c r="W124"/>
      <c r="X124"/>
      <c r="Y124"/>
    </row>
    <row r="125" spans="2:25">
      <c r="B125"/>
      <c r="D125"/>
      <c r="E125"/>
      <c r="F125"/>
      <c r="G125"/>
      <c r="H125"/>
      <c r="I125"/>
      <c r="J125"/>
      <c r="K125"/>
      <c r="L125"/>
      <c r="M125"/>
      <c r="N125"/>
      <c r="O125"/>
      <c r="P125"/>
      <c r="R125"/>
      <c r="S125"/>
      <c r="T125"/>
      <c r="U125"/>
      <c r="V125"/>
      <c r="W125"/>
      <c r="X125"/>
      <c r="Y125"/>
    </row>
    <row r="126" spans="2:25">
      <c r="B126"/>
      <c r="D126"/>
      <c r="E126"/>
      <c r="F126"/>
      <c r="G126"/>
      <c r="H126"/>
      <c r="I126"/>
      <c r="J126"/>
      <c r="K126"/>
      <c r="L126"/>
      <c r="M126"/>
      <c r="N126"/>
      <c r="O126"/>
      <c r="P126"/>
      <c r="R126"/>
      <c r="S126"/>
      <c r="T126"/>
      <c r="U126"/>
      <c r="V126"/>
      <c r="W126"/>
      <c r="X126"/>
      <c r="Y126"/>
    </row>
    <row r="127" spans="2:25">
      <c r="B127"/>
      <c r="D127"/>
      <c r="E127"/>
      <c r="F127"/>
      <c r="G127"/>
      <c r="H127"/>
      <c r="I127"/>
      <c r="J127"/>
      <c r="K127"/>
      <c r="L127"/>
      <c r="M127"/>
      <c r="N127"/>
      <c r="O127"/>
      <c r="P127"/>
      <c r="R127"/>
      <c r="S127"/>
      <c r="T127"/>
      <c r="U127"/>
      <c r="V127"/>
      <c r="W127"/>
      <c r="X127"/>
      <c r="Y127"/>
    </row>
    <row r="128" spans="2:25">
      <c r="B128"/>
      <c r="D128"/>
      <c r="E128"/>
      <c r="F128"/>
      <c r="G128"/>
      <c r="H128"/>
      <c r="I128"/>
      <c r="J128"/>
      <c r="K128"/>
      <c r="L128"/>
      <c r="M128"/>
      <c r="N128"/>
      <c r="O128"/>
      <c r="P128"/>
      <c r="R128"/>
      <c r="S128"/>
      <c r="T128"/>
      <c r="U128"/>
      <c r="V128"/>
      <c r="W128"/>
      <c r="X128"/>
      <c r="Y128"/>
    </row>
    <row r="129" spans="2:25">
      <c r="B129"/>
      <c r="D129"/>
      <c r="E129"/>
      <c r="F129"/>
      <c r="G129"/>
      <c r="H129"/>
      <c r="I129"/>
      <c r="J129"/>
      <c r="K129"/>
      <c r="L129"/>
      <c r="M129"/>
      <c r="N129"/>
      <c r="O129"/>
      <c r="P129"/>
      <c r="R129"/>
      <c r="S129"/>
      <c r="T129"/>
      <c r="U129"/>
      <c r="V129"/>
      <c r="W129"/>
      <c r="X129"/>
      <c r="Y129"/>
    </row>
    <row r="130" spans="2:25">
      <c r="B130"/>
      <c r="D130"/>
      <c r="E130"/>
      <c r="F130"/>
      <c r="G130"/>
      <c r="H130"/>
      <c r="I130"/>
      <c r="J130"/>
      <c r="K130"/>
      <c r="L130"/>
      <c r="M130"/>
      <c r="N130"/>
      <c r="O130"/>
      <c r="P130"/>
      <c r="R130"/>
      <c r="S130"/>
      <c r="T130"/>
      <c r="U130"/>
      <c r="V130"/>
      <c r="W130"/>
      <c r="X130"/>
      <c r="Y130"/>
    </row>
    <row r="131" spans="2:25">
      <c r="B131"/>
      <c r="D131"/>
      <c r="E131"/>
      <c r="F131"/>
      <c r="G131"/>
      <c r="H131"/>
      <c r="I131"/>
      <c r="J131"/>
      <c r="K131"/>
      <c r="L131"/>
      <c r="M131"/>
      <c r="N131"/>
      <c r="O131"/>
      <c r="P131"/>
      <c r="R131"/>
      <c r="S131"/>
      <c r="T131"/>
      <c r="U131"/>
      <c r="V131"/>
      <c r="W131"/>
      <c r="X131"/>
      <c r="Y131"/>
    </row>
    <row r="132" spans="2:25">
      <c r="B132"/>
      <c r="D132"/>
      <c r="E132"/>
      <c r="F132"/>
      <c r="G132"/>
      <c r="H132"/>
      <c r="I132"/>
      <c r="J132"/>
      <c r="K132"/>
      <c r="L132"/>
      <c r="M132"/>
      <c r="N132"/>
      <c r="O132"/>
      <c r="P132"/>
      <c r="R132"/>
      <c r="S132"/>
      <c r="T132"/>
      <c r="U132"/>
      <c r="V132"/>
      <c r="W132"/>
      <c r="X132"/>
      <c r="Y132"/>
    </row>
    <row r="133" spans="2:25">
      <c r="B133"/>
      <c r="D133"/>
      <c r="E133"/>
      <c r="F133"/>
      <c r="G133"/>
      <c r="H133"/>
      <c r="I133"/>
      <c r="J133"/>
      <c r="K133"/>
      <c r="L133"/>
      <c r="M133"/>
      <c r="N133"/>
      <c r="O133"/>
      <c r="P133"/>
      <c r="R133"/>
      <c r="S133"/>
      <c r="T133"/>
      <c r="U133"/>
      <c r="V133"/>
      <c r="W133"/>
      <c r="X133"/>
      <c r="Y133"/>
    </row>
    <row r="134" spans="2:25">
      <c r="B134"/>
      <c r="D134"/>
      <c r="E134"/>
      <c r="F134"/>
      <c r="G134"/>
      <c r="H134"/>
      <c r="I134"/>
      <c r="J134"/>
      <c r="K134"/>
      <c r="L134"/>
      <c r="M134"/>
      <c r="N134"/>
      <c r="O134"/>
      <c r="P134"/>
      <c r="R134"/>
      <c r="S134"/>
      <c r="T134"/>
      <c r="U134"/>
      <c r="V134"/>
      <c r="W134"/>
      <c r="X134"/>
      <c r="Y134"/>
    </row>
    <row r="135" spans="2:25">
      <c r="B135"/>
      <c r="D135"/>
      <c r="E135"/>
      <c r="F135"/>
      <c r="G135"/>
      <c r="H135"/>
      <c r="I135"/>
      <c r="J135"/>
      <c r="K135"/>
      <c r="L135"/>
      <c r="M135"/>
      <c r="N135"/>
      <c r="O135"/>
      <c r="P135"/>
      <c r="R135"/>
      <c r="S135"/>
      <c r="T135"/>
      <c r="U135"/>
      <c r="V135"/>
      <c r="W135"/>
      <c r="X135"/>
      <c r="Y135"/>
    </row>
    <row r="136" spans="2:25">
      <c r="B136"/>
      <c r="D136"/>
      <c r="E136"/>
      <c r="F136"/>
      <c r="G136"/>
      <c r="H136"/>
      <c r="I136"/>
      <c r="J136"/>
      <c r="K136"/>
      <c r="L136"/>
      <c r="M136"/>
      <c r="N136"/>
      <c r="O136"/>
      <c r="P136"/>
      <c r="R136"/>
      <c r="S136"/>
      <c r="T136"/>
      <c r="U136"/>
      <c r="V136"/>
      <c r="W136"/>
      <c r="X136"/>
      <c r="Y136"/>
    </row>
    <row r="137" spans="2:25">
      <c r="B137"/>
      <c r="D137"/>
      <c r="E137"/>
      <c r="F137"/>
      <c r="G137"/>
      <c r="H137"/>
      <c r="I137"/>
      <c r="J137"/>
      <c r="K137"/>
      <c r="L137"/>
      <c r="M137"/>
      <c r="N137"/>
      <c r="O137"/>
      <c r="P137"/>
      <c r="R137"/>
      <c r="S137"/>
      <c r="T137"/>
      <c r="U137"/>
      <c r="V137"/>
      <c r="W137"/>
      <c r="X137"/>
      <c r="Y137"/>
    </row>
    <row r="138" spans="2:25">
      <c r="B138"/>
      <c r="D138"/>
      <c r="E138"/>
      <c r="F138"/>
      <c r="G138"/>
      <c r="H138"/>
      <c r="I138"/>
      <c r="J138"/>
      <c r="K138"/>
      <c r="L138"/>
      <c r="M138"/>
      <c r="N138"/>
      <c r="O138"/>
      <c r="P138"/>
      <c r="R138"/>
      <c r="S138"/>
      <c r="T138"/>
      <c r="U138"/>
      <c r="V138"/>
      <c r="W138"/>
      <c r="X138"/>
      <c r="Y138"/>
    </row>
    <row r="139" spans="2:25">
      <c r="B139"/>
      <c r="D139"/>
      <c r="E139"/>
      <c r="F139"/>
      <c r="G139"/>
      <c r="H139"/>
      <c r="I139"/>
      <c r="J139"/>
      <c r="K139"/>
      <c r="L139"/>
      <c r="M139"/>
      <c r="N139"/>
      <c r="O139"/>
      <c r="P139"/>
      <c r="R139"/>
      <c r="S139"/>
      <c r="T139"/>
      <c r="U139"/>
      <c r="V139"/>
      <c r="W139"/>
      <c r="X139"/>
      <c r="Y139"/>
    </row>
    <row r="140" spans="2:25">
      <c r="B140"/>
      <c r="D140"/>
      <c r="E140"/>
      <c r="F140"/>
      <c r="G140"/>
      <c r="H140"/>
      <c r="I140"/>
      <c r="J140"/>
      <c r="K140"/>
      <c r="L140"/>
      <c r="M140"/>
      <c r="N140"/>
      <c r="O140"/>
      <c r="P140"/>
      <c r="R140"/>
      <c r="S140"/>
      <c r="T140"/>
      <c r="U140"/>
      <c r="V140"/>
      <c r="W140"/>
      <c r="X140"/>
      <c r="Y140"/>
    </row>
    <row r="141" spans="2:25">
      <c r="B141"/>
      <c r="D141"/>
      <c r="E141"/>
      <c r="F141"/>
      <c r="G141"/>
      <c r="H141"/>
      <c r="I141"/>
      <c r="J141"/>
      <c r="K141"/>
      <c r="L141"/>
      <c r="M141"/>
      <c r="N141"/>
      <c r="O141"/>
      <c r="P141"/>
      <c r="R141"/>
      <c r="S141"/>
      <c r="T141"/>
      <c r="U141"/>
      <c r="V141"/>
      <c r="W141"/>
      <c r="X141"/>
      <c r="Y141"/>
    </row>
    <row r="142" spans="2:25">
      <c r="B142"/>
      <c r="D142"/>
      <c r="E142"/>
      <c r="F142"/>
      <c r="G142"/>
      <c r="H142"/>
      <c r="I142"/>
      <c r="J142"/>
      <c r="K142"/>
      <c r="L142"/>
      <c r="M142"/>
      <c r="N142"/>
      <c r="O142"/>
      <c r="P142"/>
      <c r="R142"/>
      <c r="S142"/>
      <c r="T142"/>
      <c r="U142"/>
      <c r="V142"/>
      <c r="W142"/>
      <c r="X142"/>
      <c r="Y142"/>
    </row>
    <row r="143" spans="2:25">
      <c r="B143"/>
      <c r="D143"/>
      <c r="E143"/>
      <c r="F143"/>
      <c r="G143"/>
      <c r="H143"/>
      <c r="I143"/>
      <c r="J143"/>
      <c r="K143"/>
      <c r="L143"/>
      <c r="M143"/>
      <c r="N143"/>
      <c r="O143"/>
      <c r="P143"/>
      <c r="R143"/>
      <c r="S143"/>
      <c r="T143"/>
      <c r="U143"/>
      <c r="V143"/>
      <c r="W143"/>
      <c r="X143"/>
      <c r="Y143"/>
    </row>
    <row r="144" spans="2:25">
      <c r="B144"/>
      <c r="D144"/>
      <c r="E144"/>
      <c r="F144"/>
      <c r="G144"/>
      <c r="H144"/>
      <c r="I144"/>
      <c r="J144"/>
      <c r="K144"/>
      <c r="L144"/>
      <c r="M144"/>
      <c r="N144"/>
      <c r="O144"/>
      <c r="P144"/>
      <c r="R144"/>
      <c r="S144"/>
      <c r="T144"/>
      <c r="U144"/>
      <c r="V144"/>
      <c r="W144"/>
      <c r="X144"/>
      <c r="Y144"/>
    </row>
    <row r="145" spans="2:25">
      <c r="B145"/>
      <c r="D145"/>
      <c r="E145"/>
      <c r="F145"/>
      <c r="G145"/>
      <c r="H145"/>
      <c r="I145"/>
      <c r="J145"/>
      <c r="K145"/>
      <c r="L145"/>
      <c r="M145"/>
      <c r="N145"/>
      <c r="O145"/>
      <c r="P145"/>
      <c r="R145"/>
      <c r="S145"/>
      <c r="T145"/>
      <c r="U145"/>
      <c r="V145"/>
      <c r="W145"/>
      <c r="X145"/>
      <c r="Y145"/>
    </row>
    <row r="146" spans="2:25">
      <c r="B146"/>
      <c r="D146"/>
      <c r="E146"/>
      <c r="F146"/>
      <c r="G146"/>
      <c r="H146"/>
      <c r="I146"/>
      <c r="J146"/>
      <c r="K146"/>
      <c r="L146"/>
      <c r="M146"/>
      <c r="N146"/>
      <c r="O146"/>
      <c r="P146"/>
      <c r="R146"/>
      <c r="S146"/>
      <c r="T146"/>
      <c r="U146"/>
      <c r="V146"/>
      <c r="W146"/>
      <c r="X146"/>
      <c r="Y146"/>
    </row>
    <row r="147" spans="2:25">
      <c r="B147"/>
      <c r="D147"/>
      <c r="E147"/>
      <c r="F147"/>
      <c r="G147"/>
      <c r="H147"/>
      <c r="I147"/>
      <c r="J147"/>
      <c r="K147"/>
      <c r="L147"/>
      <c r="M147"/>
      <c r="N147"/>
      <c r="O147"/>
      <c r="P147"/>
      <c r="R147"/>
      <c r="S147"/>
      <c r="T147"/>
      <c r="U147"/>
      <c r="V147"/>
      <c r="W147"/>
      <c r="X147"/>
      <c r="Y147"/>
    </row>
    <row r="148" spans="2:25">
      <c r="B148"/>
      <c r="D148"/>
      <c r="E148"/>
      <c r="F148"/>
      <c r="G148"/>
      <c r="H148"/>
      <c r="I148"/>
      <c r="J148"/>
      <c r="K148"/>
      <c r="L148"/>
      <c r="M148"/>
      <c r="N148"/>
      <c r="O148"/>
      <c r="P148"/>
      <c r="R148"/>
      <c r="S148"/>
      <c r="T148"/>
      <c r="U148"/>
      <c r="V148"/>
      <c r="W148"/>
      <c r="X148"/>
      <c r="Y148"/>
    </row>
    <row r="149" spans="2:25">
      <c r="B149"/>
      <c r="D149"/>
      <c r="E149"/>
      <c r="F149"/>
      <c r="G149"/>
      <c r="H149"/>
      <c r="I149"/>
      <c r="J149"/>
      <c r="K149"/>
      <c r="L149"/>
      <c r="M149"/>
      <c r="N149"/>
      <c r="O149"/>
      <c r="P149"/>
      <c r="R149"/>
      <c r="S149"/>
      <c r="T149"/>
      <c r="U149"/>
      <c r="V149"/>
      <c r="W149"/>
      <c r="X149"/>
      <c r="Y149"/>
    </row>
    <row r="150" spans="2:25">
      <c r="B150"/>
      <c r="D150"/>
      <c r="E150"/>
      <c r="F150"/>
      <c r="G150"/>
      <c r="H150"/>
      <c r="I150"/>
      <c r="J150"/>
      <c r="K150"/>
      <c r="L150"/>
      <c r="M150"/>
      <c r="N150"/>
      <c r="O150"/>
      <c r="P150"/>
      <c r="R150"/>
      <c r="S150"/>
      <c r="T150"/>
      <c r="U150"/>
      <c r="V150"/>
      <c r="W150"/>
      <c r="X150"/>
      <c r="Y150"/>
    </row>
    <row r="151" spans="2:25">
      <c r="B151"/>
      <c r="D151"/>
      <c r="E151"/>
      <c r="F151"/>
      <c r="G151"/>
      <c r="H151"/>
      <c r="I151"/>
      <c r="J151"/>
      <c r="K151"/>
      <c r="L151"/>
      <c r="M151"/>
      <c r="N151"/>
      <c r="O151"/>
      <c r="P151"/>
      <c r="R151"/>
      <c r="S151"/>
      <c r="T151"/>
      <c r="U151"/>
      <c r="V151"/>
      <c r="W151"/>
      <c r="X151"/>
      <c r="Y151"/>
    </row>
    <row r="152" spans="2:25">
      <c r="B152"/>
      <c r="D152"/>
      <c r="E152"/>
      <c r="F152"/>
      <c r="G152"/>
      <c r="H152"/>
      <c r="I152"/>
      <c r="J152"/>
      <c r="K152"/>
      <c r="L152"/>
      <c r="M152"/>
      <c r="N152"/>
      <c r="O152"/>
      <c r="P152"/>
      <c r="R152"/>
      <c r="S152"/>
      <c r="T152"/>
      <c r="U152"/>
      <c r="V152"/>
      <c r="W152"/>
      <c r="X152"/>
      <c r="Y152"/>
    </row>
    <row r="153" spans="2:25">
      <c r="B153"/>
      <c r="D153"/>
      <c r="E153"/>
      <c r="F153"/>
      <c r="G153"/>
      <c r="H153"/>
      <c r="I153"/>
      <c r="J153"/>
      <c r="K153"/>
      <c r="L153"/>
      <c r="M153"/>
      <c r="N153"/>
      <c r="O153"/>
      <c r="P153"/>
      <c r="R153"/>
      <c r="S153"/>
      <c r="T153"/>
      <c r="U153"/>
      <c r="V153"/>
      <c r="W153"/>
      <c r="X153"/>
      <c r="Y153"/>
    </row>
    <row r="154" spans="2:25">
      <c r="B154"/>
      <c r="D154"/>
      <c r="E154"/>
      <c r="F154"/>
      <c r="G154"/>
      <c r="H154"/>
      <c r="I154"/>
      <c r="J154"/>
      <c r="K154"/>
      <c r="L154"/>
      <c r="M154"/>
      <c r="N154"/>
      <c r="O154"/>
      <c r="P154"/>
      <c r="R154"/>
      <c r="S154"/>
      <c r="T154"/>
      <c r="U154"/>
      <c r="V154"/>
      <c r="W154"/>
      <c r="X154"/>
      <c r="Y154"/>
    </row>
    <row r="155" spans="2:25">
      <c r="B155"/>
      <c r="D155"/>
      <c r="E155"/>
      <c r="F155"/>
      <c r="G155"/>
      <c r="H155"/>
      <c r="I155"/>
      <c r="J155"/>
      <c r="K155"/>
      <c r="L155"/>
      <c r="M155"/>
      <c r="N155"/>
      <c r="O155"/>
      <c r="P155"/>
      <c r="R155"/>
      <c r="S155"/>
      <c r="T155"/>
      <c r="U155"/>
      <c r="V155"/>
      <c r="W155"/>
      <c r="X155"/>
      <c r="Y155"/>
    </row>
    <row r="156" spans="2:25">
      <c r="B156"/>
      <c r="D156"/>
      <c r="E156"/>
      <c r="F156"/>
      <c r="G156"/>
      <c r="H156"/>
      <c r="I156"/>
      <c r="J156"/>
      <c r="K156"/>
      <c r="L156"/>
      <c r="M156"/>
      <c r="N156"/>
      <c r="O156"/>
      <c r="P156"/>
      <c r="R156"/>
      <c r="S156"/>
      <c r="T156"/>
      <c r="U156"/>
      <c r="V156"/>
      <c r="W156"/>
      <c r="X156"/>
      <c r="Y156"/>
    </row>
    <row r="157" spans="2:25">
      <c r="B157"/>
      <c r="D157"/>
      <c r="E157"/>
      <c r="F157"/>
      <c r="G157"/>
      <c r="H157"/>
      <c r="I157"/>
      <c r="J157"/>
      <c r="K157"/>
      <c r="L157"/>
      <c r="M157"/>
      <c r="N157"/>
      <c r="O157"/>
      <c r="P157"/>
      <c r="R157"/>
      <c r="S157"/>
      <c r="T157"/>
      <c r="U157"/>
      <c r="V157"/>
      <c r="W157"/>
      <c r="X157"/>
      <c r="Y157"/>
    </row>
    <row r="158" spans="2:25">
      <c r="B158"/>
      <c r="D158"/>
      <c r="E158"/>
      <c r="F158"/>
      <c r="G158"/>
      <c r="H158"/>
      <c r="I158"/>
      <c r="J158"/>
      <c r="K158"/>
      <c r="L158"/>
      <c r="M158"/>
      <c r="N158"/>
      <c r="O158"/>
      <c r="P158"/>
      <c r="R158"/>
      <c r="S158"/>
      <c r="T158"/>
      <c r="U158"/>
      <c r="V158"/>
      <c r="W158"/>
      <c r="X158"/>
      <c r="Y158"/>
    </row>
    <row r="159" spans="2:25">
      <c r="B159"/>
      <c r="D159"/>
      <c r="E159"/>
      <c r="F159"/>
      <c r="G159"/>
      <c r="H159"/>
      <c r="I159"/>
      <c r="J159"/>
      <c r="K159"/>
      <c r="L159"/>
      <c r="M159"/>
      <c r="N159"/>
      <c r="O159"/>
      <c r="P159"/>
      <c r="R159"/>
      <c r="S159"/>
      <c r="T159"/>
      <c r="U159"/>
      <c r="V159"/>
      <c r="W159"/>
      <c r="X159"/>
      <c r="Y159"/>
    </row>
    <row r="160" spans="2:25">
      <c r="B160"/>
      <c r="D160"/>
      <c r="E160"/>
      <c r="F160"/>
      <c r="G160"/>
      <c r="H160"/>
      <c r="I160"/>
      <c r="J160"/>
      <c r="K160"/>
      <c r="L160"/>
      <c r="M160"/>
      <c r="N160"/>
      <c r="O160"/>
      <c r="P160"/>
      <c r="R160"/>
      <c r="S160"/>
      <c r="T160"/>
      <c r="U160"/>
      <c r="V160"/>
      <c r="W160"/>
      <c r="X160"/>
      <c r="Y160"/>
    </row>
    <row r="161" spans="2:25">
      <c r="B161"/>
      <c r="D161"/>
      <c r="E161"/>
      <c r="F161"/>
      <c r="G161"/>
      <c r="H161"/>
      <c r="I161"/>
      <c r="J161"/>
      <c r="K161"/>
      <c r="L161"/>
      <c r="M161"/>
      <c r="N161"/>
      <c r="O161"/>
      <c r="P161"/>
      <c r="R161"/>
      <c r="S161"/>
      <c r="T161"/>
      <c r="U161"/>
      <c r="V161"/>
      <c r="W161"/>
      <c r="X161"/>
      <c r="Y161"/>
    </row>
    <row r="162" spans="2:25">
      <c r="B162"/>
      <c r="D162"/>
      <c r="E162"/>
      <c r="F162"/>
      <c r="G162"/>
      <c r="H162"/>
      <c r="I162"/>
      <c r="J162"/>
      <c r="K162"/>
      <c r="L162"/>
      <c r="M162"/>
      <c r="N162"/>
      <c r="O162"/>
      <c r="P162"/>
      <c r="R162"/>
      <c r="S162"/>
      <c r="T162"/>
      <c r="U162"/>
      <c r="V162"/>
      <c r="W162"/>
      <c r="X162"/>
      <c r="Y162"/>
    </row>
    <row r="163" spans="2:25">
      <c r="B163"/>
      <c r="D163"/>
      <c r="E163"/>
      <c r="F163"/>
      <c r="G163"/>
      <c r="H163"/>
      <c r="I163"/>
      <c r="J163"/>
      <c r="K163"/>
      <c r="L163"/>
      <c r="M163"/>
      <c r="N163"/>
      <c r="O163"/>
      <c r="P163"/>
      <c r="R163"/>
      <c r="S163"/>
      <c r="T163"/>
      <c r="U163"/>
      <c r="V163"/>
      <c r="W163"/>
      <c r="X163"/>
      <c r="Y163"/>
    </row>
    <row r="164" spans="2:25">
      <c r="B164"/>
      <c r="D164"/>
      <c r="E164"/>
      <c r="F164"/>
      <c r="G164"/>
      <c r="H164"/>
      <c r="I164"/>
      <c r="J164"/>
      <c r="K164"/>
      <c r="L164"/>
      <c r="M164"/>
      <c r="N164"/>
      <c r="O164"/>
      <c r="P164"/>
      <c r="R164"/>
      <c r="S164"/>
      <c r="T164"/>
      <c r="U164"/>
      <c r="V164"/>
      <c r="W164"/>
      <c r="X164"/>
      <c r="Y164"/>
    </row>
    <row r="165" spans="2:25">
      <c r="B165"/>
      <c r="D165"/>
      <c r="E165"/>
      <c r="F165"/>
      <c r="G165"/>
      <c r="H165"/>
      <c r="I165"/>
      <c r="J165"/>
      <c r="K165"/>
      <c r="L165"/>
      <c r="M165"/>
      <c r="N165"/>
      <c r="O165"/>
      <c r="P165"/>
      <c r="R165"/>
      <c r="S165"/>
      <c r="T165"/>
      <c r="U165"/>
      <c r="V165"/>
      <c r="W165"/>
      <c r="X165"/>
      <c r="Y165"/>
    </row>
    <row r="166" spans="2:25">
      <c r="B166"/>
      <c r="D166"/>
      <c r="E166"/>
      <c r="F166"/>
      <c r="G166"/>
      <c r="H166"/>
      <c r="I166"/>
      <c r="J166"/>
      <c r="K166"/>
      <c r="L166"/>
      <c r="M166"/>
      <c r="N166"/>
      <c r="O166"/>
      <c r="P166"/>
      <c r="R166"/>
      <c r="S166"/>
      <c r="T166"/>
      <c r="U166"/>
      <c r="V166"/>
      <c r="W166"/>
      <c r="X166"/>
      <c r="Y166"/>
    </row>
    <row r="167" spans="2:25">
      <c r="B167"/>
      <c r="D167"/>
      <c r="E167"/>
      <c r="F167"/>
      <c r="G167"/>
      <c r="H167"/>
      <c r="I167"/>
      <c r="J167"/>
      <c r="K167"/>
      <c r="L167"/>
      <c r="M167"/>
      <c r="N167"/>
      <c r="O167"/>
      <c r="P167"/>
      <c r="R167"/>
      <c r="S167"/>
      <c r="T167"/>
      <c r="U167"/>
      <c r="V167"/>
      <c r="W167"/>
      <c r="X167"/>
      <c r="Y167"/>
    </row>
    <row r="168" spans="2:25">
      <c r="B168"/>
      <c r="D168"/>
      <c r="E168"/>
      <c r="F168"/>
      <c r="G168"/>
      <c r="H168"/>
      <c r="I168"/>
      <c r="J168"/>
      <c r="K168"/>
      <c r="L168"/>
      <c r="M168"/>
      <c r="N168"/>
      <c r="O168"/>
      <c r="P168"/>
      <c r="R168"/>
      <c r="S168"/>
      <c r="T168"/>
      <c r="U168"/>
      <c r="V168"/>
      <c r="W168"/>
      <c r="X168"/>
      <c r="Y168"/>
    </row>
    <row r="169" spans="2:25">
      <c r="B169"/>
      <c r="D169"/>
      <c r="E169"/>
      <c r="F169"/>
      <c r="G169"/>
      <c r="H169"/>
      <c r="I169"/>
      <c r="J169"/>
      <c r="K169"/>
      <c r="L169"/>
      <c r="M169"/>
      <c r="N169"/>
      <c r="O169"/>
      <c r="P169"/>
      <c r="R169"/>
      <c r="S169"/>
      <c r="T169"/>
      <c r="U169"/>
      <c r="V169"/>
      <c r="W169"/>
      <c r="X169"/>
      <c r="Y169"/>
    </row>
    <row r="170" spans="2:25">
      <c r="B170"/>
      <c r="D170"/>
      <c r="E170"/>
      <c r="F170"/>
      <c r="G170"/>
      <c r="H170"/>
      <c r="I170"/>
      <c r="J170"/>
      <c r="K170"/>
      <c r="L170"/>
      <c r="M170"/>
      <c r="N170"/>
      <c r="O170"/>
      <c r="P170"/>
      <c r="R170"/>
      <c r="S170"/>
      <c r="T170"/>
      <c r="U170"/>
      <c r="V170"/>
      <c r="W170"/>
      <c r="X170"/>
      <c r="Y170"/>
    </row>
    <row r="171" spans="2:25">
      <c r="B171"/>
      <c r="D171"/>
      <c r="E171"/>
      <c r="F171"/>
      <c r="G171"/>
      <c r="H171"/>
      <c r="I171"/>
      <c r="J171"/>
      <c r="K171"/>
      <c r="L171"/>
      <c r="M171"/>
      <c r="N171"/>
      <c r="O171"/>
      <c r="P171"/>
      <c r="R171"/>
      <c r="S171"/>
      <c r="T171"/>
      <c r="U171"/>
      <c r="V171"/>
      <c r="W171"/>
      <c r="X171"/>
      <c r="Y171"/>
    </row>
    <row r="172" spans="2:25">
      <c r="B172"/>
      <c r="D172"/>
      <c r="E172"/>
      <c r="F172"/>
      <c r="G172"/>
      <c r="H172"/>
      <c r="I172"/>
      <c r="J172"/>
      <c r="K172"/>
      <c r="L172"/>
      <c r="M172"/>
      <c r="N172"/>
      <c r="O172"/>
      <c r="P172"/>
      <c r="R172"/>
      <c r="S172"/>
      <c r="T172"/>
      <c r="U172"/>
      <c r="V172"/>
      <c r="W172"/>
      <c r="X172"/>
      <c r="Y172"/>
    </row>
    <row r="173" spans="2:25">
      <c r="B173"/>
      <c r="D173"/>
      <c r="E173"/>
      <c r="F173"/>
      <c r="G173"/>
      <c r="H173"/>
      <c r="I173"/>
      <c r="J173"/>
      <c r="K173"/>
      <c r="L173"/>
      <c r="M173"/>
      <c r="N173"/>
      <c r="O173"/>
      <c r="P173"/>
      <c r="R173"/>
      <c r="S173"/>
      <c r="T173"/>
      <c r="U173"/>
      <c r="V173"/>
      <c r="W173"/>
      <c r="X173"/>
      <c r="Y173"/>
    </row>
    <row r="174" spans="2:25">
      <c r="B174"/>
      <c r="D174"/>
      <c r="E174"/>
      <c r="F174"/>
      <c r="G174"/>
      <c r="H174"/>
      <c r="I174"/>
      <c r="J174"/>
      <c r="K174"/>
      <c r="L174"/>
      <c r="M174"/>
      <c r="N174"/>
      <c r="O174"/>
      <c r="P174"/>
      <c r="R174"/>
      <c r="S174"/>
      <c r="T174"/>
      <c r="U174"/>
      <c r="V174"/>
      <c r="W174"/>
      <c r="X174"/>
      <c r="Y174"/>
    </row>
    <row r="175" spans="2:25">
      <c r="B175"/>
      <c r="D175"/>
      <c r="E175"/>
      <c r="F175"/>
      <c r="G175"/>
      <c r="H175"/>
      <c r="I175"/>
      <c r="J175"/>
      <c r="K175"/>
      <c r="L175"/>
      <c r="M175"/>
      <c r="N175"/>
      <c r="O175"/>
      <c r="P175"/>
      <c r="R175"/>
      <c r="S175"/>
      <c r="T175"/>
      <c r="U175"/>
      <c r="V175"/>
      <c r="W175"/>
      <c r="X175"/>
      <c r="Y175"/>
    </row>
    <row r="176" spans="2:25">
      <c r="B176"/>
      <c r="D176"/>
      <c r="E176"/>
      <c r="F176"/>
      <c r="G176"/>
      <c r="H176"/>
      <c r="I176"/>
      <c r="J176"/>
      <c r="K176"/>
      <c r="L176"/>
      <c r="M176"/>
      <c r="N176"/>
      <c r="O176"/>
      <c r="P176"/>
      <c r="R176"/>
      <c r="S176"/>
      <c r="T176"/>
      <c r="U176"/>
      <c r="V176"/>
      <c r="W176"/>
      <c r="X176"/>
      <c r="Y176"/>
    </row>
    <row r="177" spans="2:25">
      <c r="B177"/>
      <c r="D177"/>
      <c r="E177"/>
      <c r="F177"/>
      <c r="G177"/>
      <c r="H177"/>
      <c r="I177"/>
      <c r="J177"/>
      <c r="K177"/>
      <c r="L177"/>
      <c r="M177"/>
      <c r="N177"/>
      <c r="O177"/>
      <c r="P177"/>
      <c r="R177"/>
      <c r="S177"/>
      <c r="T177"/>
      <c r="U177"/>
      <c r="V177"/>
      <c r="W177"/>
      <c r="X177"/>
      <c r="Y177"/>
    </row>
    <row r="178" spans="2:25">
      <c r="B178"/>
      <c r="D178"/>
      <c r="E178"/>
      <c r="F178"/>
      <c r="G178"/>
      <c r="H178"/>
      <c r="I178"/>
      <c r="J178"/>
      <c r="K178"/>
      <c r="L178"/>
      <c r="M178"/>
      <c r="N178"/>
      <c r="O178"/>
      <c r="P178"/>
      <c r="R178"/>
      <c r="S178"/>
      <c r="T178"/>
      <c r="U178"/>
      <c r="V178"/>
      <c r="W178"/>
      <c r="X178"/>
      <c r="Y178"/>
    </row>
    <row r="179" spans="2:25">
      <c r="B179"/>
      <c r="D179"/>
      <c r="E179"/>
      <c r="F179"/>
      <c r="G179"/>
      <c r="H179"/>
      <c r="I179"/>
      <c r="J179"/>
      <c r="K179"/>
      <c r="L179"/>
      <c r="M179"/>
      <c r="N179"/>
      <c r="O179"/>
      <c r="P179"/>
      <c r="R179"/>
      <c r="S179"/>
      <c r="T179"/>
      <c r="U179"/>
      <c r="V179"/>
      <c r="W179"/>
      <c r="X179"/>
      <c r="Y179"/>
    </row>
    <row r="180" spans="2:25">
      <c r="B180"/>
      <c r="D180"/>
      <c r="E180"/>
      <c r="F180"/>
      <c r="G180"/>
      <c r="H180"/>
      <c r="I180"/>
      <c r="J180"/>
      <c r="K180"/>
      <c r="L180"/>
      <c r="M180"/>
      <c r="N180"/>
      <c r="O180"/>
      <c r="P180"/>
      <c r="R180"/>
      <c r="S180"/>
      <c r="T180"/>
      <c r="U180"/>
      <c r="V180"/>
      <c r="W180"/>
      <c r="X180"/>
      <c r="Y180"/>
    </row>
    <row r="181" spans="2:25">
      <c r="B181"/>
      <c r="D181"/>
      <c r="E181"/>
      <c r="F181"/>
      <c r="G181"/>
      <c r="H181"/>
      <c r="I181"/>
      <c r="J181"/>
      <c r="K181"/>
      <c r="L181"/>
      <c r="M181"/>
      <c r="N181"/>
      <c r="O181"/>
      <c r="P181"/>
      <c r="R181"/>
      <c r="S181"/>
      <c r="T181"/>
      <c r="U181"/>
      <c r="V181"/>
      <c r="W181"/>
      <c r="X181"/>
      <c r="Y181"/>
    </row>
    <row r="182" spans="2:25">
      <c r="B182"/>
      <c r="D182"/>
      <c r="E182"/>
      <c r="F182"/>
      <c r="G182"/>
      <c r="H182"/>
      <c r="I182"/>
      <c r="J182"/>
      <c r="K182"/>
      <c r="L182"/>
      <c r="M182"/>
      <c r="N182"/>
      <c r="O182"/>
      <c r="P182"/>
      <c r="R182"/>
      <c r="S182"/>
      <c r="T182"/>
      <c r="U182"/>
      <c r="V182"/>
      <c r="W182"/>
      <c r="X182"/>
      <c r="Y182"/>
    </row>
    <row r="183" spans="2:25">
      <c r="B183"/>
      <c r="D183"/>
      <c r="E183"/>
      <c r="F183"/>
      <c r="G183"/>
      <c r="H183"/>
      <c r="I183"/>
      <c r="J183"/>
      <c r="K183"/>
      <c r="L183"/>
      <c r="M183"/>
      <c r="N183"/>
      <c r="O183"/>
      <c r="P183"/>
      <c r="R183"/>
      <c r="S183"/>
      <c r="T183"/>
      <c r="U183"/>
      <c r="V183"/>
      <c r="W183"/>
      <c r="X183"/>
      <c r="Y183"/>
    </row>
    <row r="184" spans="2:25">
      <c r="B184"/>
      <c r="D184"/>
      <c r="E184"/>
      <c r="F184"/>
      <c r="G184"/>
      <c r="H184"/>
      <c r="I184"/>
      <c r="J184"/>
      <c r="K184"/>
      <c r="L184"/>
      <c r="M184"/>
      <c r="N184"/>
      <c r="O184"/>
      <c r="P184"/>
      <c r="R184"/>
      <c r="S184"/>
      <c r="T184"/>
      <c r="U184"/>
      <c r="V184"/>
      <c r="W184"/>
      <c r="X184"/>
      <c r="Y184"/>
    </row>
    <row r="185" spans="2:25">
      <c r="B185"/>
      <c r="D185"/>
      <c r="E185"/>
      <c r="F185"/>
      <c r="G185"/>
      <c r="H185"/>
      <c r="I185"/>
      <c r="J185"/>
      <c r="K185"/>
      <c r="L185"/>
      <c r="M185"/>
      <c r="N185"/>
      <c r="O185"/>
      <c r="P185"/>
      <c r="R185"/>
      <c r="S185"/>
      <c r="T185"/>
      <c r="U185"/>
      <c r="V185"/>
      <c r="W185"/>
      <c r="X185"/>
      <c r="Y185"/>
    </row>
    <row r="186" spans="2:25">
      <c r="B186"/>
      <c r="D186"/>
      <c r="E186"/>
      <c r="F186"/>
      <c r="G186"/>
      <c r="H186"/>
      <c r="I186"/>
      <c r="J186"/>
      <c r="K186"/>
      <c r="L186"/>
      <c r="M186"/>
      <c r="N186"/>
      <c r="O186"/>
      <c r="P186"/>
      <c r="R186"/>
      <c r="S186"/>
      <c r="T186"/>
      <c r="U186"/>
      <c r="V186"/>
      <c r="W186"/>
      <c r="X186"/>
      <c r="Y186"/>
    </row>
    <row r="187" spans="2:25">
      <c r="B187"/>
      <c r="D187"/>
      <c r="E187"/>
      <c r="F187"/>
      <c r="G187"/>
      <c r="H187"/>
      <c r="I187"/>
      <c r="J187"/>
      <c r="K187"/>
      <c r="L187"/>
      <c r="M187"/>
      <c r="N187"/>
      <c r="O187"/>
      <c r="P187"/>
      <c r="R187"/>
      <c r="S187"/>
      <c r="T187"/>
      <c r="U187"/>
      <c r="V187"/>
      <c r="W187"/>
      <c r="X187"/>
      <c r="Y187"/>
    </row>
    <row r="188" spans="2:25">
      <c r="B188"/>
      <c r="D188"/>
      <c r="E188"/>
      <c r="F188"/>
      <c r="G188"/>
      <c r="H188"/>
      <c r="I188"/>
      <c r="J188"/>
      <c r="K188"/>
      <c r="L188"/>
      <c r="M188"/>
      <c r="N188"/>
      <c r="O188"/>
      <c r="P188"/>
      <c r="R188"/>
      <c r="S188"/>
      <c r="T188"/>
      <c r="U188"/>
      <c r="V188"/>
      <c r="W188"/>
      <c r="X188"/>
      <c r="Y188"/>
    </row>
    <row r="189" spans="2:25">
      <c r="B189"/>
      <c r="D189"/>
      <c r="E189"/>
      <c r="F189"/>
      <c r="G189"/>
      <c r="H189"/>
      <c r="I189"/>
      <c r="J189"/>
      <c r="K189"/>
      <c r="L189"/>
      <c r="M189"/>
      <c r="N189"/>
      <c r="O189"/>
      <c r="P189"/>
      <c r="R189"/>
      <c r="S189"/>
      <c r="T189"/>
      <c r="U189"/>
      <c r="V189"/>
      <c r="W189"/>
      <c r="X189"/>
      <c r="Y189"/>
    </row>
    <row r="190" spans="2:25">
      <c r="B190"/>
      <c r="D190"/>
      <c r="E190"/>
      <c r="F190"/>
      <c r="G190"/>
      <c r="H190"/>
      <c r="I190"/>
      <c r="J190"/>
      <c r="K190"/>
      <c r="L190"/>
      <c r="M190"/>
      <c r="N190"/>
      <c r="O190"/>
      <c r="P190"/>
      <c r="R190"/>
      <c r="S190"/>
      <c r="T190"/>
      <c r="U190"/>
      <c r="V190"/>
      <c r="W190"/>
      <c r="X190"/>
      <c r="Y190"/>
    </row>
    <row r="191" spans="2:25">
      <c r="B191"/>
      <c r="D191"/>
      <c r="E191"/>
      <c r="F191"/>
      <c r="G191"/>
      <c r="H191"/>
      <c r="I191"/>
      <c r="J191"/>
      <c r="K191"/>
      <c r="L191"/>
      <c r="M191"/>
      <c r="N191"/>
      <c r="O191"/>
      <c r="P191"/>
      <c r="R191"/>
      <c r="S191"/>
      <c r="T191"/>
      <c r="U191"/>
      <c r="V191"/>
      <c r="W191"/>
      <c r="X191"/>
      <c r="Y191"/>
    </row>
    <row r="192" spans="2:25">
      <c r="B192"/>
      <c r="D192"/>
      <c r="E192"/>
      <c r="F192"/>
      <c r="G192"/>
      <c r="H192"/>
      <c r="I192"/>
      <c r="J192"/>
      <c r="K192"/>
      <c r="L192"/>
      <c r="M192"/>
      <c r="N192"/>
      <c r="O192"/>
      <c r="P192"/>
      <c r="R192"/>
      <c r="S192"/>
      <c r="T192"/>
      <c r="U192"/>
      <c r="V192"/>
      <c r="W192"/>
      <c r="X192"/>
      <c r="Y192"/>
    </row>
    <row r="193" spans="2:25">
      <c r="B193"/>
      <c r="D193"/>
      <c r="E193"/>
      <c r="F193"/>
      <c r="G193"/>
      <c r="H193"/>
      <c r="I193"/>
      <c r="J193"/>
      <c r="K193"/>
      <c r="L193"/>
      <c r="M193"/>
      <c r="N193"/>
      <c r="O193"/>
      <c r="P193"/>
      <c r="R193"/>
      <c r="S193"/>
      <c r="T193"/>
      <c r="U193"/>
      <c r="V193"/>
      <c r="W193"/>
      <c r="X193"/>
      <c r="Y193"/>
    </row>
    <row r="194" spans="2:25">
      <c r="B194"/>
      <c r="D194"/>
      <c r="E194"/>
      <c r="F194"/>
      <c r="G194"/>
      <c r="H194"/>
      <c r="I194"/>
      <c r="J194"/>
      <c r="K194"/>
      <c r="L194"/>
      <c r="M194"/>
      <c r="N194"/>
      <c r="O194"/>
      <c r="P194"/>
      <c r="R194"/>
      <c r="S194"/>
      <c r="T194"/>
      <c r="U194"/>
      <c r="V194"/>
      <c r="W194"/>
      <c r="X194"/>
      <c r="Y194"/>
    </row>
    <row r="195" spans="2:25">
      <c r="B195"/>
      <c r="D195"/>
      <c r="E195"/>
      <c r="F195"/>
      <c r="G195"/>
      <c r="H195"/>
      <c r="I195"/>
      <c r="J195"/>
      <c r="K195"/>
      <c r="L195"/>
      <c r="M195"/>
      <c r="N195"/>
      <c r="O195"/>
      <c r="P195"/>
      <c r="R195"/>
      <c r="S195"/>
      <c r="T195"/>
      <c r="U195"/>
      <c r="V195"/>
      <c r="W195"/>
      <c r="X195"/>
      <c r="Y195"/>
    </row>
    <row r="196" spans="2:25">
      <c r="B196"/>
      <c r="D196"/>
      <c r="E196"/>
      <c r="F196"/>
      <c r="G196"/>
      <c r="H196"/>
      <c r="I196"/>
      <c r="J196"/>
      <c r="K196"/>
      <c r="L196"/>
      <c r="M196"/>
      <c r="N196"/>
      <c r="O196"/>
      <c r="P196"/>
      <c r="R196"/>
      <c r="S196"/>
      <c r="T196"/>
      <c r="U196"/>
      <c r="V196"/>
      <c r="W196"/>
      <c r="X196"/>
      <c r="Y196"/>
    </row>
    <row r="197" spans="2:25">
      <c r="B197"/>
      <c r="D197"/>
      <c r="E197"/>
      <c r="F197"/>
      <c r="G197"/>
      <c r="H197"/>
      <c r="I197"/>
      <c r="J197"/>
      <c r="K197"/>
      <c r="L197"/>
      <c r="M197"/>
      <c r="N197"/>
      <c r="O197"/>
      <c r="P197"/>
      <c r="R197"/>
      <c r="S197"/>
      <c r="T197"/>
      <c r="U197"/>
      <c r="V197"/>
      <c r="W197"/>
      <c r="X197"/>
      <c r="Y197"/>
    </row>
    <row r="198" spans="2:25">
      <c r="B198"/>
      <c r="D198"/>
      <c r="E198"/>
      <c r="F198"/>
      <c r="G198"/>
      <c r="H198"/>
      <c r="I198"/>
      <c r="J198"/>
      <c r="K198"/>
      <c r="L198"/>
      <c r="M198"/>
      <c r="N198"/>
      <c r="O198"/>
      <c r="P198"/>
      <c r="R198"/>
      <c r="S198"/>
      <c r="T198"/>
      <c r="U198"/>
      <c r="V198"/>
      <c r="W198"/>
      <c r="X198"/>
      <c r="Y198"/>
    </row>
    <row r="199" spans="2:25">
      <c r="B199"/>
      <c r="D199"/>
      <c r="E199"/>
      <c r="F199"/>
      <c r="G199"/>
      <c r="H199"/>
      <c r="I199"/>
      <c r="J199"/>
      <c r="K199"/>
      <c r="L199"/>
      <c r="M199"/>
      <c r="N199"/>
      <c r="O199"/>
      <c r="P199"/>
      <c r="R199"/>
      <c r="S199"/>
      <c r="T199"/>
      <c r="U199"/>
      <c r="V199"/>
      <c r="W199"/>
      <c r="X199"/>
      <c r="Y199"/>
    </row>
    <row r="200" spans="2:25">
      <c r="B200"/>
      <c r="D200"/>
      <c r="E200"/>
      <c r="F200"/>
      <c r="G200"/>
      <c r="H200"/>
      <c r="I200"/>
      <c r="J200"/>
      <c r="K200"/>
      <c r="L200"/>
      <c r="M200"/>
      <c r="N200"/>
      <c r="O200"/>
      <c r="P200"/>
      <c r="R200"/>
      <c r="S200"/>
      <c r="T200"/>
      <c r="U200"/>
      <c r="V200"/>
      <c r="W200"/>
      <c r="X200"/>
      <c r="Y200"/>
    </row>
    <row r="201" spans="2:25">
      <c r="B201"/>
      <c r="D201"/>
      <c r="E201"/>
      <c r="F201"/>
      <c r="G201"/>
      <c r="H201"/>
      <c r="I201"/>
      <c r="J201"/>
      <c r="K201"/>
      <c r="L201"/>
      <c r="M201"/>
      <c r="N201"/>
      <c r="O201"/>
      <c r="P201"/>
      <c r="R201"/>
      <c r="S201"/>
      <c r="T201"/>
      <c r="U201"/>
      <c r="V201"/>
      <c r="W201"/>
      <c r="X201"/>
      <c r="Y201"/>
    </row>
    <row r="202" spans="2:25">
      <c r="B202"/>
      <c r="D202"/>
      <c r="E202"/>
      <c r="F202"/>
      <c r="G202"/>
      <c r="H202"/>
      <c r="I202"/>
      <c r="J202"/>
      <c r="K202"/>
      <c r="L202"/>
      <c r="M202"/>
      <c r="N202"/>
      <c r="O202"/>
      <c r="P202"/>
      <c r="R202"/>
      <c r="S202"/>
      <c r="T202"/>
      <c r="U202"/>
      <c r="V202"/>
      <c r="W202"/>
      <c r="X202"/>
      <c r="Y202"/>
    </row>
    <row r="203" spans="2:25">
      <c r="B203"/>
      <c r="D203"/>
      <c r="E203"/>
      <c r="F203"/>
      <c r="G203"/>
      <c r="H203"/>
      <c r="I203"/>
      <c r="J203"/>
      <c r="K203"/>
      <c r="L203"/>
      <c r="M203"/>
      <c r="N203"/>
      <c r="O203"/>
      <c r="P203"/>
      <c r="R203"/>
      <c r="S203"/>
      <c r="T203"/>
      <c r="U203"/>
      <c r="V203"/>
      <c r="W203"/>
      <c r="X203"/>
      <c r="Y203"/>
    </row>
    <row r="204" spans="2:25">
      <c r="B204"/>
      <c r="D204"/>
      <c r="E204"/>
      <c r="F204"/>
      <c r="G204"/>
      <c r="H204"/>
      <c r="I204"/>
      <c r="J204"/>
      <c r="K204"/>
      <c r="L204"/>
      <c r="M204"/>
      <c r="N204"/>
      <c r="O204"/>
      <c r="P204"/>
      <c r="R204"/>
      <c r="S204"/>
      <c r="T204"/>
      <c r="U204"/>
      <c r="V204"/>
      <c r="W204"/>
      <c r="X204"/>
      <c r="Y204"/>
    </row>
    <row r="205" spans="2:25">
      <c r="B205"/>
      <c r="D205"/>
      <c r="E205"/>
      <c r="F205"/>
      <c r="G205"/>
      <c r="H205"/>
      <c r="I205"/>
      <c r="J205"/>
      <c r="K205"/>
      <c r="L205"/>
      <c r="M205"/>
      <c r="N205"/>
      <c r="O205"/>
      <c r="P205"/>
      <c r="R205"/>
      <c r="S205"/>
      <c r="T205"/>
      <c r="U205"/>
      <c r="V205"/>
      <c r="W205"/>
      <c r="X205"/>
      <c r="Y205"/>
    </row>
    <row r="206" spans="2:25">
      <c r="B206"/>
      <c r="D206"/>
      <c r="E206"/>
      <c r="F206"/>
      <c r="G206"/>
      <c r="H206"/>
      <c r="I206"/>
      <c r="J206"/>
      <c r="K206"/>
      <c r="L206"/>
      <c r="M206"/>
      <c r="N206"/>
      <c r="O206"/>
      <c r="P206"/>
      <c r="R206"/>
      <c r="S206"/>
      <c r="T206"/>
      <c r="U206"/>
      <c r="V206"/>
      <c r="W206"/>
      <c r="X206"/>
      <c r="Y206"/>
    </row>
    <row r="207" spans="2:25">
      <c r="B207"/>
      <c r="D207"/>
      <c r="E207"/>
      <c r="F207"/>
      <c r="G207"/>
      <c r="H207"/>
      <c r="I207"/>
      <c r="J207"/>
      <c r="K207"/>
      <c r="L207"/>
      <c r="M207"/>
      <c r="N207"/>
      <c r="O207"/>
      <c r="P207"/>
      <c r="R207"/>
      <c r="S207"/>
      <c r="T207"/>
      <c r="U207"/>
      <c r="V207"/>
      <c r="W207"/>
      <c r="X207"/>
      <c r="Y207"/>
    </row>
    <row r="208" spans="2:25">
      <c r="B208"/>
      <c r="D208"/>
      <c r="E208"/>
      <c r="F208"/>
      <c r="G208"/>
      <c r="H208"/>
      <c r="I208"/>
      <c r="J208"/>
      <c r="K208"/>
      <c r="L208"/>
      <c r="M208"/>
      <c r="N208"/>
      <c r="O208"/>
      <c r="P208"/>
      <c r="R208"/>
      <c r="S208"/>
      <c r="T208"/>
      <c r="U208"/>
      <c r="V208"/>
      <c r="W208"/>
      <c r="X208"/>
      <c r="Y208"/>
    </row>
    <row r="209" spans="2:25">
      <c r="B209"/>
      <c r="D209"/>
      <c r="E209"/>
      <c r="F209"/>
      <c r="G209"/>
      <c r="H209"/>
      <c r="I209"/>
      <c r="J209"/>
      <c r="K209"/>
      <c r="L209"/>
      <c r="M209"/>
      <c r="N209"/>
      <c r="O209"/>
      <c r="P209"/>
      <c r="R209"/>
      <c r="S209"/>
      <c r="T209"/>
      <c r="U209"/>
      <c r="V209"/>
      <c r="W209"/>
      <c r="X209"/>
      <c r="Y209"/>
    </row>
    <row r="210" spans="2:25">
      <c r="B210"/>
      <c r="D210"/>
      <c r="E210"/>
      <c r="F210"/>
      <c r="G210"/>
      <c r="H210"/>
      <c r="I210"/>
      <c r="J210"/>
      <c r="K210"/>
      <c r="L210"/>
      <c r="M210"/>
      <c r="N210"/>
      <c r="O210"/>
      <c r="P210"/>
      <c r="R210"/>
      <c r="S210"/>
      <c r="T210"/>
      <c r="U210"/>
      <c r="V210"/>
      <c r="W210"/>
      <c r="X210"/>
      <c r="Y210"/>
    </row>
    <row r="211" spans="2:25">
      <c r="B211"/>
      <c r="D211"/>
      <c r="E211"/>
      <c r="F211"/>
      <c r="G211"/>
      <c r="H211"/>
      <c r="I211"/>
      <c r="J211"/>
      <c r="K211"/>
      <c r="L211"/>
      <c r="M211"/>
      <c r="N211"/>
      <c r="O211"/>
      <c r="P211"/>
      <c r="R211"/>
      <c r="S211"/>
      <c r="T211"/>
      <c r="U211"/>
      <c r="V211"/>
      <c r="W211"/>
      <c r="X211"/>
      <c r="Y211"/>
    </row>
    <row r="212" spans="2:25">
      <c r="B212"/>
      <c r="D212"/>
      <c r="E212"/>
      <c r="F212"/>
      <c r="G212"/>
      <c r="H212"/>
      <c r="I212"/>
      <c r="J212"/>
      <c r="K212"/>
      <c r="L212"/>
      <c r="M212"/>
      <c r="N212"/>
      <c r="O212"/>
      <c r="P212"/>
      <c r="R212"/>
      <c r="S212"/>
      <c r="T212"/>
      <c r="U212"/>
      <c r="V212"/>
      <c r="W212"/>
      <c r="X212"/>
      <c r="Y212"/>
    </row>
    <row r="213" spans="2:25">
      <c r="B213"/>
      <c r="D213"/>
      <c r="E213"/>
      <c r="F213"/>
      <c r="G213"/>
      <c r="H213"/>
      <c r="I213"/>
      <c r="J213"/>
      <c r="K213"/>
      <c r="L213"/>
      <c r="M213"/>
      <c r="N213"/>
      <c r="O213"/>
      <c r="P213"/>
      <c r="R213"/>
      <c r="S213"/>
      <c r="T213"/>
      <c r="U213"/>
      <c r="V213"/>
      <c r="W213"/>
      <c r="X213"/>
      <c r="Y213"/>
    </row>
    <row r="214" spans="2:25">
      <c r="B214"/>
      <c r="D214"/>
      <c r="E214"/>
      <c r="F214"/>
      <c r="G214"/>
      <c r="H214"/>
      <c r="I214"/>
      <c r="J214"/>
      <c r="K214"/>
      <c r="L214"/>
      <c r="M214"/>
      <c r="N214"/>
      <c r="O214"/>
      <c r="P214"/>
      <c r="R214"/>
      <c r="S214"/>
      <c r="T214"/>
      <c r="U214"/>
      <c r="V214"/>
      <c r="W214"/>
      <c r="X214"/>
      <c r="Y214"/>
    </row>
    <row r="215" spans="2:25">
      <c r="B215"/>
      <c r="D215"/>
      <c r="E215"/>
      <c r="F215"/>
      <c r="G215"/>
      <c r="H215"/>
      <c r="I215"/>
      <c r="J215"/>
      <c r="K215"/>
      <c r="L215"/>
      <c r="M215"/>
      <c r="N215"/>
      <c r="O215"/>
      <c r="P215"/>
      <c r="R215"/>
      <c r="S215"/>
      <c r="T215"/>
      <c r="U215"/>
      <c r="V215"/>
      <c r="W215"/>
      <c r="X215"/>
      <c r="Y215"/>
    </row>
    <row r="216" spans="2:25">
      <c r="B216"/>
      <c r="D216"/>
      <c r="E216"/>
      <c r="F216"/>
      <c r="G216"/>
      <c r="H216"/>
      <c r="I216"/>
      <c r="J216"/>
      <c r="K216"/>
      <c r="L216"/>
      <c r="M216"/>
      <c r="N216"/>
      <c r="O216"/>
      <c r="P216"/>
      <c r="R216"/>
      <c r="S216"/>
      <c r="T216"/>
      <c r="U216"/>
      <c r="V216"/>
      <c r="W216"/>
      <c r="X216"/>
      <c r="Y216"/>
    </row>
    <row r="217" spans="2:25">
      <c r="B217"/>
      <c r="D217"/>
      <c r="E217"/>
      <c r="F217"/>
      <c r="G217"/>
      <c r="H217"/>
      <c r="I217"/>
      <c r="J217"/>
      <c r="K217"/>
      <c r="L217"/>
      <c r="M217"/>
      <c r="N217"/>
      <c r="O217"/>
      <c r="P217"/>
      <c r="R217"/>
      <c r="S217"/>
      <c r="T217"/>
      <c r="U217"/>
      <c r="V217"/>
      <c r="W217"/>
      <c r="X217"/>
      <c r="Y217"/>
    </row>
    <row r="218" spans="2:25">
      <c r="B218"/>
      <c r="D218"/>
      <c r="E218"/>
      <c r="F218"/>
      <c r="G218"/>
      <c r="H218"/>
      <c r="I218"/>
      <c r="J218"/>
      <c r="K218"/>
      <c r="L218"/>
      <c r="M218"/>
      <c r="N218"/>
      <c r="O218"/>
      <c r="P218"/>
      <c r="R218"/>
      <c r="S218"/>
      <c r="T218"/>
      <c r="U218"/>
      <c r="V218"/>
      <c r="W218"/>
      <c r="X218"/>
      <c r="Y218"/>
    </row>
    <row r="219" spans="2:25">
      <c r="B219"/>
      <c r="D219"/>
      <c r="E219"/>
      <c r="F219"/>
      <c r="G219"/>
      <c r="H219"/>
      <c r="I219"/>
      <c r="J219"/>
      <c r="K219"/>
      <c r="L219"/>
      <c r="M219"/>
      <c r="N219"/>
      <c r="O219"/>
      <c r="P219"/>
      <c r="R219"/>
      <c r="S219"/>
      <c r="T219"/>
      <c r="U219"/>
      <c r="V219"/>
      <c r="W219"/>
      <c r="X219"/>
      <c r="Y219"/>
    </row>
    <row r="220" spans="2:25">
      <c r="B220"/>
      <c r="D220"/>
      <c r="E220"/>
      <c r="F220"/>
      <c r="G220"/>
      <c r="H220"/>
      <c r="I220"/>
      <c r="J220"/>
      <c r="K220"/>
      <c r="L220"/>
      <c r="M220"/>
      <c r="N220"/>
      <c r="O220"/>
      <c r="P220"/>
      <c r="R220"/>
      <c r="S220"/>
      <c r="T220"/>
      <c r="U220"/>
      <c r="V220"/>
      <c r="W220"/>
      <c r="X220"/>
      <c r="Y220"/>
    </row>
    <row r="221" spans="2:25">
      <c r="B221"/>
      <c r="D221"/>
      <c r="E221"/>
      <c r="F221"/>
      <c r="G221"/>
      <c r="H221"/>
      <c r="I221"/>
      <c r="J221"/>
      <c r="K221"/>
      <c r="L221"/>
      <c r="M221"/>
      <c r="N221"/>
      <c r="O221"/>
      <c r="P221"/>
      <c r="R221"/>
      <c r="S221"/>
      <c r="T221"/>
      <c r="U221"/>
      <c r="V221"/>
      <c r="W221"/>
      <c r="X221"/>
      <c r="Y221"/>
    </row>
    <row r="222" spans="2:25">
      <c r="B222"/>
      <c r="D222"/>
      <c r="E222"/>
      <c r="F222"/>
      <c r="G222"/>
      <c r="H222"/>
      <c r="I222"/>
      <c r="J222"/>
      <c r="K222"/>
      <c r="L222"/>
      <c r="M222"/>
      <c r="N222"/>
      <c r="O222"/>
      <c r="P222"/>
      <c r="R222"/>
      <c r="S222"/>
      <c r="T222"/>
      <c r="U222"/>
      <c r="V222"/>
      <c r="W222"/>
      <c r="X222"/>
      <c r="Y222"/>
    </row>
    <row r="223" spans="2:25">
      <c r="B223"/>
      <c r="D223"/>
      <c r="E223"/>
      <c r="F223"/>
      <c r="G223"/>
      <c r="H223"/>
      <c r="I223"/>
      <c r="J223"/>
      <c r="K223"/>
      <c r="L223"/>
      <c r="M223"/>
      <c r="N223"/>
      <c r="O223"/>
      <c r="P223"/>
      <c r="R223"/>
      <c r="S223"/>
      <c r="T223"/>
      <c r="U223"/>
      <c r="V223"/>
      <c r="W223"/>
      <c r="X223"/>
      <c r="Y223"/>
    </row>
    <row r="224" spans="2:25">
      <c r="B224"/>
      <c r="D224"/>
      <c r="E224"/>
      <c r="F224"/>
      <c r="G224"/>
      <c r="H224"/>
      <c r="I224"/>
      <c r="J224"/>
      <c r="K224"/>
      <c r="L224"/>
      <c r="M224"/>
      <c r="N224"/>
      <c r="O224"/>
      <c r="P224"/>
      <c r="R224"/>
      <c r="S224"/>
      <c r="T224"/>
      <c r="U224"/>
      <c r="V224"/>
      <c r="W224"/>
      <c r="X224"/>
      <c r="Y224"/>
    </row>
    <row r="225" spans="2:25">
      <c r="B225"/>
      <c r="D225"/>
      <c r="E225"/>
      <c r="F225"/>
      <c r="G225"/>
      <c r="H225"/>
      <c r="I225"/>
      <c r="J225"/>
      <c r="K225"/>
      <c r="L225"/>
      <c r="M225"/>
      <c r="N225"/>
      <c r="O225"/>
      <c r="P225"/>
      <c r="R225"/>
      <c r="S225"/>
      <c r="T225"/>
      <c r="U225"/>
      <c r="V225"/>
      <c r="W225"/>
      <c r="X225"/>
      <c r="Y225"/>
    </row>
    <row r="226" spans="2:25">
      <c r="B226"/>
      <c r="D226"/>
      <c r="E226"/>
      <c r="F226"/>
      <c r="G226"/>
      <c r="H226"/>
      <c r="I226"/>
      <c r="J226"/>
      <c r="K226"/>
      <c r="L226"/>
      <c r="M226"/>
      <c r="N226"/>
      <c r="O226"/>
      <c r="P226"/>
      <c r="R226"/>
      <c r="S226"/>
      <c r="T226"/>
      <c r="U226"/>
      <c r="V226"/>
      <c r="W226"/>
      <c r="X226"/>
      <c r="Y226"/>
    </row>
    <row r="227" spans="2:25">
      <c r="B227"/>
      <c r="D227"/>
      <c r="E227"/>
      <c r="F227"/>
      <c r="G227"/>
      <c r="H227"/>
      <c r="I227"/>
      <c r="J227"/>
      <c r="K227"/>
      <c r="L227"/>
      <c r="M227"/>
      <c r="N227"/>
      <c r="O227"/>
      <c r="P227"/>
      <c r="R227"/>
      <c r="S227"/>
      <c r="T227"/>
      <c r="U227"/>
      <c r="V227"/>
      <c r="W227"/>
      <c r="X227"/>
      <c r="Y227"/>
    </row>
    <row r="228" spans="2:25">
      <c r="B228"/>
      <c r="D228"/>
      <c r="E228"/>
      <c r="F228"/>
      <c r="G228"/>
      <c r="H228"/>
      <c r="I228"/>
      <c r="J228"/>
      <c r="K228"/>
      <c r="L228"/>
      <c r="M228"/>
      <c r="N228"/>
      <c r="O228"/>
      <c r="P228"/>
      <c r="R228"/>
      <c r="S228"/>
      <c r="T228"/>
      <c r="U228"/>
      <c r="V228"/>
      <c r="W228"/>
      <c r="X228"/>
      <c r="Y228"/>
    </row>
    <row r="229" spans="2:25">
      <c r="B229"/>
      <c r="D229"/>
      <c r="E229"/>
      <c r="F229"/>
      <c r="G229"/>
      <c r="H229"/>
      <c r="I229"/>
      <c r="J229"/>
      <c r="K229"/>
      <c r="L229"/>
      <c r="M229"/>
      <c r="N229"/>
      <c r="O229"/>
      <c r="P229"/>
      <c r="R229"/>
      <c r="S229"/>
      <c r="T229"/>
      <c r="U229"/>
      <c r="V229"/>
      <c r="W229"/>
      <c r="X229"/>
      <c r="Y229"/>
    </row>
    <row r="230" spans="2:25">
      <c r="B230"/>
      <c r="D230"/>
      <c r="E230"/>
      <c r="F230"/>
      <c r="G230"/>
      <c r="H230"/>
      <c r="I230"/>
      <c r="J230"/>
      <c r="K230"/>
      <c r="L230"/>
      <c r="M230"/>
      <c r="N230"/>
      <c r="O230"/>
      <c r="P230"/>
      <c r="R230"/>
      <c r="S230"/>
      <c r="T230"/>
      <c r="U230"/>
      <c r="V230"/>
      <c r="W230"/>
      <c r="X230"/>
      <c r="Y230"/>
    </row>
    <row r="231" spans="2:25">
      <c r="B231"/>
      <c r="D231"/>
      <c r="E231"/>
      <c r="F231"/>
      <c r="G231"/>
      <c r="H231"/>
      <c r="I231"/>
      <c r="J231"/>
      <c r="K231"/>
      <c r="L231"/>
      <c r="M231"/>
      <c r="N231"/>
      <c r="O231"/>
      <c r="P231"/>
      <c r="R231"/>
      <c r="S231"/>
      <c r="T231"/>
      <c r="U231"/>
      <c r="V231"/>
      <c r="W231"/>
      <c r="X231"/>
      <c r="Y231"/>
    </row>
    <row r="232" spans="2:25">
      <c r="B232"/>
      <c r="D232"/>
      <c r="E232"/>
      <c r="F232"/>
      <c r="G232"/>
      <c r="H232"/>
      <c r="I232"/>
      <c r="J232"/>
      <c r="K232"/>
      <c r="L232"/>
      <c r="M232"/>
      <c r="N232"/>
      <c r="O232"/>
      <c r="P232"/>
      <c r="R232"/>
      <c r="S232"/>
      <c r="T232"/>
      <c r="U232"/>
      <c r="V232"/>
      <c r="W232"/>
      <c r="X232"/>
      <c r="Y232"/>
    </row>
    <row r="233" spans="2:25">
      <c r="B233"/>
      <c r="D233"/>
      <c r="E233"/>
      <c r="F233"/>
      <c r="G233"/>
      <c r="H233"/>
      <c r="I233"/>
      <c r="J233"/>
      <c r="K233"/>
      <c r="L233"/>
      <c r="M233"/>
      <c r="N233"/>
      <c r="O233"/>
      <c r="P233"/>
      <c r="R233"/>
      <c r="S233"/>
      <c r="T233"/>
      <c r="U233"/>
      <c r="V233"/>
      <c r="W233"/>
      <c r="X233"/>
      <c r="Y233"/>
    </row>
    <row r="234" spans="2:25">
      <c r="B234"/>
      <c r="D234"/>
      <c r="E234"/>
      <c r="F234"/>
      <c r="G234"/>
      <c r="H234"/>
      <c r="I234"/>
      <c r="J234"/>
      <c r="K234"/>
      <c r="L234"/>
      <c r="M234"/>
      <c r="N234"/>
      <c r="O234"/>
      <c r="P234"/>
      <c r="R234"/>
      <c r="S234"/>
      <c r="T234"/>
      <c r="U234"/>
      <c r="V234"/>
      <c r="W234"/>
      <c r="X234"/>
      <c r="Y234"/>
    </row>
    <row r="235" spans="2:25">
      <c r="B235"/>
      <c r="D235"/>
      <c r="E235"/>
      <c r="F235"/>
      <c r="G235"/>
      <c r="H235"/>
      <c r="I235"/>
      <c r="J235"/>
      <c r="K235"/>
      <c r="L235"/>
      <c r="M235"/>
      <c r="N235"/>
      <c r="O235"/>
      <c r="P235"/>
      <c r="R235"/>
      <c r="S235"/>
      <c r="T235"/>
      <c r="U235"/>
      <c r="V235"/>
      <c r="W235"/>
      <c r="X235"/>
      <c r="Y235"/>
    </row>
    <row r="236" spans="2:25">
      <c r="B236"/>
      <c r="D236"/>
      <c r="E236"/>
      <c r="F236"/>
      <c r="G236"/>
      <c r="H236"/>
      <c r="I236"/>
      <c r="J236"/>
      <c r="K236"/>
      <c r="L236"/>
      <c r="M236"/>
      <c r="N236"/>
      <c r="O236"/>
      <c r="P236"/>
      <c r="R236"/>
      <c r="S236"/>
      <c r="T236"/>
      <c r="U236"/>
      <c r="V236"/>
      <c r="W236"/>
      <c r="X236"/>
      <c r="Y236"/>
    </row>
    <row r="237" spans="2:25">
      <c r="B237"/>
      <c r="D237"/>
      <c r="E237"/>
      <c r="F237"/>
      <c r="G237"/>
      <c r="H237"/>
      <c r="I237"/>
      <c r="J237"/>
      <c r="K237"/>
      <c r="L237"/>
      <c r="M237"/>
      <c r="N237"/>
      <c r="O237"/>
      <c r="P237"/>
      <c r="R237"/>
      <c r="S237"/>
      <c r="T237"/>
      <c r="U237"/>
      <c r="V237"/>
      <c r="W237"/>
      <c r="X237"/>
      <c r="Y237"/>
    </row>
    <row r="238" spans="2:25">
      <c r="B238"/>
      <c r="D238"/>
      <c r="E238"/>
      <c r="F238"/>
      <c r="G238"/>
      <c r="H238"/>
      <c r="I238"/>
      <c r="J238"/>
      <c r="K238"/>
      <c r="L238"/>
      <c r="M238"/>
      <c r="N238"/>
      <c r="O238"/>
      <c r="P238"/>
      <c r="R238"/>
      <c r="S238"/>
      <c r="T238"/>
      <c r="U238"/>
      <c r="V238"/>
      <c r="W238"/>
      <c r="X238"/>
      <c r="Y238"/>
    </row>
    <row r="239" spans="2:25">
      <c r="B239"/>
      <c r="D239"/>
      <c r="E239"/>
      <c r="F239"/>
      <c r="G239"/>
      <c r="H239"/>
      <c r="I239"/>
      <c r="J239"/>
      <c r="K239"/>
      <c r="L239"/>
      <c r="M239"/>
      <c r="N239"/>
      <c r="O239"/>
      <c r="P239"/>
      <c r="R239"/>
      <c r="S239"/>
      <c r="T239"/>
      <c r="U239"/>
      <c r="V239"/>
      <c r="W239"/>
      <c r="X239"/>
      <c r="Y239"/>
    </row>
    <row r="240" spans="2:25">
      <c r="B240"/>
      <c r="D240"/>
      <c r="E240"/>
      <c r="F240"/>
      <c r="G240"/>
      <c r="H240"/>
      <c r="I240"/>
      <c r="J240"/>
      <c r="K240"/>
      <c r="L240"/>
      <c r="M240"/>
      <c r="N240"/>
      <c r="O240"/>
      <c r="P240"/>
      <c r="R240"/>
      <c r="S240"/>
      <c r="T240"/>
      <c r="U240"/>
      <c r="V240"/>
      <c r="W240"/>
      <c r="X240"/>
      <c r="Y240"/>
    </row>
    <row r="241" spans="2:25">
      <c r="B241"/>
      <c r="D241"/>
      <c r="E241"/>
      <c r="F241"/>
      <c r="G241"/>
      <c r="H241"/>
      <c r="I241"/>
      <c r="J241"/>
      <c r="K241"/>
      <c r="L241"/>
      <c r="M241"/>
      <c r="N241"/>
      <c r="O241"/>
      <c r="P241"/>
      <c r="R241"/>
      <c r="S241"/>
      <c r="T241"/>
      <c r="U241"/>
      <c r="V241"/>
      <c r="W241"/>
      <c r="X241"/>
      <c r="Y241"/>
    </row>
    <row r="242" spans="2:25">
      <c r="B242"/>
      <c r="D242"/>
      <c r="E242"/>
      <c r="F242"/>
      <c r="G242"/>
      <c r="H242"/>
      <c r="I242"/>
      <c r="J242"/>
      <c r="K242"/>
      <c r="L242"/>
      <c r="M242"/>
      <c r="N242"/>
      <c r="O242"/>
      <c r="P242"/>
      <c r="R242"/>
      <c r="S242"/>
      <c r="T242"/>
      <c r="U242"/>
      <c r="V242"/>
      <c r="W242"/>
      <c r="X242"/>
      <c r="Y242"/>
    </row>
    <row r="243" spans="2:25">
      <c r="B243"/>
      <c r="D243"/>
      <c r="E243"/>
      <c r="F243"/>
      <c r="G243"/>
      <c r="H243"/>
      <c r="I243"/>
      <c r="J243"/>
      <c r="K243"/>
      <c r="L243"/>
      <c r="M243"/>
      <c r="N243"/>
      <c r="O243"/>
      <c r="P243"/>
      <c r="R243"/>
      <c r="S243"/>
      <c r="T243"/>
      <c r="U243"/>
      <c r="V243"/>
      <c r="W243"/>
      <c r="X243"/>
      <c r="Y243"/>
    </row>
    <row r="244" spans="2:25">
      <c r="B244"/>
      <c r="D244"/>
      <c r="E244"/>
      <c r="F244"/>
      <c r="G244"/>
      <c r="H244"/>
      <c r="I244"/>
      <c r="J244"/>
      <c r="K244"/>
      <c r="L244"/>
      <c r="M244"/>
      <c r="N244"/>
      <c r="O244"/>
      <c r="P244"/>
      <c r="R244"/>
      <c r="S244"/>
      <c r="T244"/>
      <c r="U244"/>
      <c r="V244"/>
      <c r="W244"/>
      <c r="X244"/>
      <c r="Y244"/>
    </row>
    <row r="245" spans="2:25">
      <c r="B245"/>
      <c r="D245"/>
      <c r="E245"/>
      <c r="F245"/>
      <c r="G245"/>
      <c r="H245"/>
      <c r="I245"/>
      <c r="J245"/>
      <c r="K245"/>
      <c r="L245"/>
      <c r="M245"/>
      <c r="N245"/>
      <c r="O245"/>
      <c r="P245"/>
      <c r="R245"/>
      <c r="S245"/>
      <c r="T245"/>
      <c r="U245"/>
      <c r="V245"/>
      <c r="W245"/>
      <c r="X245"/>
      <c r="Y245"/>
    </row>
    <row r="246" spans="2:25">
      <c r="B246"/>
      <c r="D246"/>
      <c r="E246"/>
      <c r="F246"/>
      <c r="G246"/>
      <c r="H246"/>
      <c r="I246"/>
      <c r="J246"/>
      <c r="K246"/>
      <c r="L246"/>
      <c r="M246"/>
      <c r="N246"/>
      <c r="O246"/>
      <c r="P246"/>
      <c r="R246"/>
      <c r="S246"/>
      <c r="T246"/>
      <c r="U246"/>
      <c r="V246"/>
      <c r="W246"/>
      <c r="X246"/>
      <c r="Y246"/>
    </row>
    <row r="247" spans="2:25">
      <c r="B247"/>
      <c r="D247"/>
      <c r="E247"/>
      <c r="F247"/>
      <c r="G247"/>
      <c r="H247"/>
      <c r="I247"/>
      <c r="J247"/>
      <c r="K247"/>
      <c r="L247"/>
      <c r="M247"/>
      <c r="N247"/>
      <c r="O247"/>
      <c r="P247"/>
      <c r="R247"/>
      <c r="S247"/>
      <c r="T247"/>
      <c r="U247"/>
      <c r="V247"/>
      <c r="W247"/>
      <c r="X247"/>
      <c r="Y247"/>
    </row>
    <row r="248" spans="2:25">
      <c r="B248"/>
      <c r="D248"/>
      <c r="E248"/>
      <c r="F248"/>
      <c r="G248"/>
      <c r="H248"/>
      <c r="I248"/>
      <c r="J248"/>
      <c r="K248"/>
      <c r="L248"/>
      <c r="M248"/>
      <c r="N248"/>
      <c r="O248"/>
      <c r="P248"/>
      <c r="R248"/>
      <c r="S248"/>
      <c r="T248"/>
      <c r="U248"/>
      <c r="V248"/>
      <c r="W248"/>
      <c r="X248"/>
      <c r="Y248"/>
    </row>
    <row r="249" spans="2:25">
      <c r="B249"/>
      <c r="D249"/>
      <c r="E249"/>
      <c r="F249"/>
      <c r="G249"/>
      <c r="H249"/>
      <c r="I249"/>
      <c r="J249"/>
      <c r="K249"/>
      <c r="L249"/>
      <c r="M249"/>
      <c r="N249"/>
      <c r="O249"/>
      <c r="P249"/>
      <c r="R249"/>
      <c r="S249"/>
      <c r="T249"/>
      <c r="U249"/>
      <c r="V249"/>
      <c r="W249"/>
      <c r="X249"/>
      <c r="Y249"/>
    </row>
    <row r="250" spans="2:25">
      <c r="B250"/>
      <c r="D250"/>
      <c r="E250"/>
      <c r="F250"/>
      <c r="G250"/>
      <c r="H250"/>
      <c r="I250"/>
      <c r="J250"/>
      <c r="K250"/>
      <c r="L250"/>
      <c r="M250"/>
      <c r="N250"/>
      <c r="O250"/>
      <c r="P250"/>
      <c r="R250"/>
      <c r="S250"/>
      <c r="T250"/>
      <c r="U250"/>
      <c r="V250"/>
      <c r="W250"/>
      <c r="X250"/>
      <c r="Y250"/>
    </row>
    <row r="251" spans="2:25">
      <c r="B251"/>
      <c r="D251"/>
      <c r="E251"/>
      <c r="F251"/>
      <c r="G251"/>
      <c r="H251"/>
      <c r="I251"/>
      <c r="J251"/>
      <c r="K251"/>
      <c r="L251"/>
      <c r="M251"/>
      <c r="N251"/>
      <c r="O251"/>
      <c r="P251"/>
      <c r="R251"/>
      <c r="S251"/>
      <c r="T251"/>
      <c r="U251"/>
      <c r="V251"/>
      <c r="W251"/>
      <c r="X251"/>
      <c r="Y251"/>
    </row>
    <row r="252" spans="2:25">
      <c r="B252"/>
      <c r="D252"/>
      <c r="E252"/>
      <c r="F252"/>
      <c r="G252"/>
      <c r="H252"/>
      <c r="I252"/>
      <c r="J252"/>
      <c r="K252"/>
      <c r="L252"/>
      <c r="M252"/>
      <c r="N252"/>
      <c r="O252"/>
      <c r="P252"/>
      <c r="R252"/>
      <c r="S252"/>
      <c r="T252"/>
      <c r="U252"/>
      <c r="V252"/>
      <c r="W252"/>
      <c r="X252"/>
      <c r="Y252"/>
    </row>
    <row r="253" spans="2:25">
      <c r="B253"/>
      <c r="D253"/>
      <c r="E253"/>
      <c r="F253"/>
      <c r="G253"/>
      <c r="H253"/>
      <c r="I253"/>
      <c r="J253"/>
      <c r="K253"/>
      <c r="L253"/>
      <c r="M253"/>
      <c r="N253"/>
      <c r="O253"/>
      <c r="P253"/>
      <c r="R253"/>
      <c r="S253"/>
      <c r="T253"/>
      <c r="U253"/>
      <c r="V253"/>
      <c r="W253"/>
      <c r="X253"/>
      <c r="Y253"/>
    </row>
    <row r="254" spans="2:25">
      <c r="B254"/>
      <c r="D254"/>
      <c r="E254"/>
      <c r="F254"/>
      <c r="G254"/>
      <c r="H254"/>
      <c r="I254"/>
      <c r="J254"/>
      <c r="K254"/>
      <c r="L254"/>
      <c r="M254"/>
      <c r="N254"/>
      <c r="O254"/>
      <c r="P254"/>
      <c r="R254"/>
      <c r="S254"/>
      <c r="T254"/>
      <c r="U254"/>
      <c r="V254"/>
      <c r="W254"/>
      <c r="X254"/>
      <c r="Y254"/>
    </row>
    <row r="255" spans="2:25">
      <c r="B255"/>
      <c r="D255"/>
      <c r="E255"/>
      <c r="F255"/>
      <c r="G255"/>
      <c r="H255"/>
      <c r="I255"/>
      <c r="J255"/>
      <c r="K255"/>
      <c r="L255"/>
      <c r="M255"/>
      <c r="N255"/>
      <c r="O255"/>
      <c r="P255"/>
      <c r="R255"/>
      <c r="S255"/>
      <c r="T255"/>
      <c r="U255"/>
      <c r="V255"/>
      <c r="W255"/>
      <c r="X255"/>
      <c r="Y255"/>
    </row>
    <row r="256" spans="2:25">
      <c r="B256"/>
      <c r="D256"/>
      <c r="E256"/>
      <c r="F256"/>
      <c r="G256"/>
      <c r="H256"/>
      <c r="I256"/>
      <c r="J256"/>
      <c r="K256"/>
      <c r="L256"/>
      <c r="M256"/>
      <c r="N256"/>
      <c r="O256"/>
      <c r="P256"/>
      <c r="R256"/>
      <c r="S256"/>
      <c r="T256"/>
      <c r="U256"/>
      <c r="V256"/>
      <c r="W256"/>
      <c r="X256"/>
      <c r="Y256"/>
    </row>
    <row r="257" spans="2:25">
      <c r="B257"/>
      <c r="D257"/>
      <c r="E257"/>
      <c r="F257"/>
      <c r="G257"/>
      <c r="H257"/>
      <c r="I257"/>
      <c r="J257"/>
      <c r="K257"/>
      <c r="L257"/>
      <c r="M257"/>
      <c r="N257"/>
      <c r="O257"/>
      <c r="P257"/>
      <c r="R257"/>
      <c r="S257"/>
      <c r="T257"/>
      <c r="U257"/>
      <c r="V257"/>
      <c r="W257"/>
      <c r="X257"/>
      <c r="Y257"/>
    </row>
    <row r="258" spans="2:25">
      <c r="B258"/>
      <c r="D258"/>
      <c r="E258"/>
      <c r="F258"/>
      <c r="G258"/>
      <c r="H258"/>
      <c r="I258"/>
      <c r="J258"/>
      <c r="K258"/>
      <c r="L258"/>
      <c r="M258"/>
      <c r="N258"/>
      <c r="O258"/>
      <c r="P258"/>
      <c r="R258"/>
      <c r="S258"/>
      <c r="T258"/>
      <c r="U258"/>
      <c r="V258"/>
      <c r="W258"/>
      <c r="X258"/>
      <c r="Y258"/>
    </row>
    <row r="259" spans="2:25">
      <c r="B259"/>
      <c r="D259"/>
      <c r="E259"/>
      <c r="F259"/>
      <c r="G259"/>
      <c r="H259"/>
      <c r="I259"/>
      <c r="J259"/>
      <c r="K259"/>
      <c r="L259"/>
      <c r="M259"/>
      <c r="N259"/>
      <c r="O259"/>
      <c r="P259"/>
      <c r="R259"/>
      <c r="S259"/>
      <c r="T259"/>
      <c r="U259"/>
      <c r="V259"/>
      <c r="W259"/>
      <c r="X259"/>
      <c r="Y259"/>
    </row>
    <row r="260" spans="2:25">
      <c r="B260"/>
      <c r="D260"/>
      <c r="E260"/>
      <c r="F260"/>
      <c r="G260"/>
      <c r="H260"/>
      <c r="I260"/>
      <c r="J260"/>
      <c r="K260"/>
      <c r="L260"/>
      <c r="M260"/>
      <c r="N260"/>
      <c r="O260"/>
      <c r="P260"/>
      <c r="R260"/>
      <c r="S260"/>
      <c r="T260"/>
      <c r="U260"/>
      <c r="V260"/>
      <c r="W260"/>
      <c r="X260"/>
      <c r="Y260"/>
    </row>
    <row r="261" spans="2:25">
      <c r="B261"/>
      <c r="D261"/>
      <c r="E261"/>
      <c r="F261"/>
      <c r="G261"/>
      <c r="H261"/>
      <c r="I261"/>
      <c r="J261"/>
      <c r="K261"/>
      <c r="L261"/>
      <c r="M261"/>
      <c r="N261"/>
      <c r="O261"/>
      <c r="P261"/>
      <c r="R261"/>
      <c r="S261"/>
      <c r="T261"/>
      <c r="U261"/>
      <c r="V261"/>
      <c r="W261"/>
      <c r="X261"/>
      <c r="Y261"/>
    </row>
    <row r="262" spans="2:25">
      <c r="B262"/>
      <c r="D262"/>
      <c r="E262"/>
      <c r="F262"/>
      <c r="G262"/>
      <c r="H262"/>
      <c r="I262"/>
      <c r="J262"/>
      <c r="K262"/>
      <c r="L262"/>
      <c r="M262"/>
      <c r="N262"/>
      <c r="O262"/>
      <c r="P262"/>
      <c r="R262"/>
      <c r="S262"/>
      <c r="T262"/>
      <c r="U262"/>
      <c r="V262"/>
      <c r="W262"/>
      <c r="X262"/>
      <c r="Y262"/>
    </row>
    <row r="263" spans="2:25">
      <c r="B263"/>
      <c r="D263"/>
      <c r="E263"/>
      <c r="F263"/>
      <c r="G263"/>
      <c r="H263"/>
      <c r="I263"/>
      <c r="J263"/>
      <c r="K263"/>
      <c r="L263"/>
      <c r="M263"/>
      <c r="N263"/>
      <c r="O263"/>
      <c r="P263"/>
      <c r="R263"/>
      <c r="S263"/>
      <c r="T263"/>
      <c r="U263"/>
      <c r="V263"/>
      <c r="W263"/>
      <c r="X263"/>
      <c r="Y263"/>
    </row>
    <row r="264" spans="2:25">
      <c r="B264"/>
      <c r="D264"/>
      <c r="E264"/>
      <c r="F264"/>
      <c r="G264"/>
      <c r="H264"/>
      <c r="I264"/>
      <c r="J264"/>
      <c r="K264"/>
      <c r="L264"/>
      <c r="M264"/>
      <c r="N264"/>
      <c r="O264"/>
      <c r="P264"/>
      <c r="R264"/>
      <c r="S264"/>
      <c r="T264"/>
      <c r="U264"/>
      <c r="V264"/>
      <c r="W264"/>
      <c r="X264"/>
      <c r="Y264"/>
    </row>
    <row r="265" spans="2:25">
      <c r="B265"/>
      <c r="D265"/>
      <c r="E265"/>
      <c r="F265"/>
      <c r="G265"/>
      <c r="H265"/>
      <c r="I265"/>
      <c r="J265"/>
      <c r="K265"/>
      <c r="L265"/>
      <c r="M265"/>
      <c r="N265"/>
      <c r="O265"/>
      <c r="P265"/>
      <c r="R265"/>
      <c r="S265"/>
      <c r="T265"/>
      <c r="U265"/>
      <c r="V265"/>
      <c r="W265"/>
      <c r="X265"/>
      <c r="Y265"/>
    </row>
    <row r="266" spans="2:25">
      <c r="B266"/>
      <c r="D266"/>
      <c r="E266"/>
      <c r="F266"/>
      <c r="G266"/>
      <c r="H266"/>
      <c r="I266"/>
      <c r="J266"/>
      <c r="K266"/>
      <c r="L266"/>
      <c r="M266"/>
      <c r="N266"/>
      <c r="O266"/>
      <c r="P266"/>
      <c r="R266"/>
      <c r="S266"/>
      <c r="T266"/>
      <c r="U266"/>
      <c r="V266"/>
      <c r="W266"/>
      <c r="X266"/>
      <c r="Y266"/>
    </row>
    <row r="267" spans="2:25">
      <c r="B267"/>
      <c r="D267"/>
      <c r="E267"/>
      <c r="F267"/>
      <c r="G267"/>
      <c r="H267"/>
      <c r="I267"/>
      <c r="J267"/>
      <c r="K267"/>
      <c r="L267"/>
      <c r="M267"/>
      <c r="N267"/>
      <c r="O267"/>
      <c r="P267"/>
      <c r="R267"/>
      <c r="S267"/>
      <c r="T267"/>
      <c r="U267"/>
      <c r="V267"/>
      <c r="W267"/>
      <c r="X267"/>
      <c r="Y267"/>
    </row>
    <row r="268" spans="2:25">
      <c r="B268"/>
      <c r="D268"/>
      <c r="E268"/>
      <c r="F268"/>
      <c r="G268"/>
      <c r="H268"/>
      <c r="I268"/>
      <c r="J268"/>
      <c r="K268"/>
      <c r="L268"/>
      <c r="M268"/>
      <c r="N268"/>
      <c r="O268"/>
      <c r="P268"/>
      <c r="R268"/>
      <c r="S268"/>
      <c r="T268"/>
      <c r="U268"/>
      <c r="V268"/>
      <c r="W268"/>
      <c r="X268"/>
      <c r="Y268"/>
    </row>
    <row r="269" spans="2:25">
      <c r="B269"/>
      <c r="D269"/>
      <c r="E269"/>
      <c r="F269"/>
      <c r="G269"/>
      <c r="H269"/>
      <c r="I269"/>
      <c r="J269"/>
      <c r="K269"/>
      <c r="L269"/>
      <c r="M269"/>
      <c r="N269"/>
      <c r="O269"/>
      <c r="P269"/>
      <c r="R269"/>
      <c r="S269"/>
      <c r="T269"/>
      <c r="U269"/>
      <c r="V269"/>
      <c r="W269"/>
      <c r="X269"/>
      <c r="Y269"/>
    </row>
    <row r="270" spans="2:25">
      <c r="B270"/>
      <c r="D270"/>
      <c r="E270"/>
      <c r="F270"/>
      <c r="G270"/>
      <c r="H270"/>
      <c r="I270"/>
      <c r="J270"/>
      <c r="K270"/>
      <c r="L270"/>
      <c r="M270"/>
      <c r="N270"/>
      <c r="O270"/>
      <c r="P270"/>
      <c r="R270"/>
      <c r="S270"/>
      <c r="T270"/>
      <c r="U270"/>
      <c r="V270"/>
      <c r="W270"/>
      <c r="X270"/>
      <c r="Y270"/>
    </row>
    <row r="271" spans="2:25">
      <c r="B271"/>
      <c r="D271"/>
      <c r="E271"/>
      <c r="F271"/>
      <c r="G271"/>
      <c r="H271"/>
      <c r="I271"/>
      <c r="J271"/>
      <c r="K271"/>
      <c r="L271"/>
      <c r="M271"/>
      <c r="N271"/>
      <c r="O271"/>
      <c r="P271"/>
      <c r="R271"/>
      <c r="S271"/>
      <c r="T271"/>
      <c r="U271"/>
      <c r="V271"/>
      <c r="W271"/>
      <c r="X271"/>
      <c r="Y271"/>
    </row>
    <row r="272" spans="2:25">
      <c r="B272"/>
      <c r="D272"/>
      <c r="E272"/>
      <c r="F272"/>
      <c r="G272"/>
      <c r="H272"/>
      <c r="I272"/>
      <c r="J272"/>
      <c r="K272"/>
      <c r="L272"/>
      <c r="M272"/>
      <c r="N272"/>
      <c r="O272"/>
      <c r="P272"/>
      <c r="R272"/>
      <c r="S272"/>
      <c r="T272"/>
      <c r="U272"/>
      <c r="V272"/>
      <c r="W272"/>
      <c r="X272"/>
      <c r="Y272"/>
    </row>
    <row r="273" spans="2:25">
      <c r="B273"/>
      <c r="D273"/>
      <c r="E273"/>
      <c r="F273"/>
      <c r="G273"/>
      <c r="H273"/>
      <c r="I273"/>
      <c r="J273"/>
      <c r="K273"/>
      <c r="L273"/>
      <c r="M273"/>
      <c r="N273"/>
      <c r="O273"/>
      <c r="P273"/>
      <c r="R273"/>
      <c r="S273"/>
      <c r="T273"/>
      <c r="U273"/>
      <c r="V273"/>
      <c r="W273"/>
      <c r="X273"/>
      <c r="Y273"/>
    </row>
    <row r="274" spans="2:25">
      <c r="B274"/>
      <c r="D274"/>
      <c r="E274"/>
      <c r="F274"/>
      <c r="G274"/>
      <c r="H274"/>
      <c r="I274"/>
      <c r="J274"/>
      <c r="K274"/>
      <c r="L274"/>
      <c r="M274"/>
      <c r="N274"/>
      <c r="O274"/>
      <c r="P274"/>
      <c r="R274"/>
      <c r="S274"/>
      <c r="T274"/>
      <c r="U274"/>
      <c r="V274"/>
      <c r="W274"/>
      <c r="X274"/>
      <c r="Y274"/>
    </row>
    <row r="275" spans="2:25">
      <c r="B275"/>
      <c r="D275"/>
      <c r="E275"/>
      <c r="F275"/>
      <c r="G275"/>
      <c r="H275"/>
      <c r="I275"/>
      <c r="J275"/>
      <c r="K275"/>
      <c r="L275"/>
      <c r="M275"/>
      <c r="N275"/>
      <c r="O275"/>
      <c r="P275"/>
      <c r="R275"/>
      <c r="S275"/>
      <c r="T275"/>
      <c r="U275"/>
      <c r="V275"/>
      <c r="W275"/>
      <c r="X275"/>
      <c r="Y275"/>
    </row>
    <row r="276" spans="2:25">
      <c r="B276"/>
      <c r="D276"/>
      <c r="E276"/>
      <c r="F276"/>
      <c r="G276"/>
      <c r="H276"/>
      <c r="I276"/>
      <c r="J276"/>
      <c r="K276"/>
      <c r="L276"/>
      <c r="M276"/>
      <c r="N276"/>
      <c r="O276"/>
      <c r="P276"/>
      <c r="R276"/>
      <c r="S276"/>
      <c r="T276"/>
      <c r="U276"/>
      <c r="V276"/>
      <c r="W276"/>
      <c r="X276"/>
      <c r="Y276"/>
    </row>
    <row r="277" spans="2:25">
      <c r="B277"/>
      <c r="D277"/>
      <c r="E277"/>
      <c r="F277"/>
      <c r="G277"/>
      <c r="H277"/>
      <c r="I277"/>
      <c r="J277"/>
      <c r="K277"/>
      <c r="L277"/>
      <c r="M277"/>
      <c r="N277"/>
      <c r="O277"/>
      <c r="P277"/>
      <c r="R277"/>
      <c r="S277"/>
      <c r="T277"/>
      <c r="U277"/>
      <c r="V277"/>
      <c r="W277"/>
      <c r="X277"/>
      <c r="Y277"/>
    </row>
    <row r="278" spans="2:25">
      <c r="B278"/>
      <c r="D278"/>
      <c r="E278"/>
      <c r="F278"/>
      <c r="G278"/>
      <c r="H278"/>
      <c r="I278"/>
      <c r="J278"/>
      <c r="K278"/>
      <c r="L278"/>
      <c r="M278"/>
      <c r="N278"/>
      <c r="O278"/>
      <c r="P278"/>
      <c r="R278"/>
      <c r="S278"/>
      <c r="T278"/>
      <c r="U278"/>
      <c r="V278"/>
      <c r="W278"/>
      <c r="X278"/>
      <c r="Y278"/>
    </row>
    <row r="279" spans="2:25">
      <c r="B279"/>
      <c r="D279"/>
      <c r="E279"/>
      <c r="F279"/>
      <c r="G279"/>
      <c r="H279"/>
      <c r="I279"/>
      <c r="J279"/>
      <c r="K279"/>
      <c r="L279"/>
      <c r="M279"/>
      <c r="N279"/>
      <c r="O279"/>
      <c r="P279"/>
      <c r="R279"/>
      <c r="S279"/>
      <c r="T279"/>
      <c r="U279"/>
      <c r="V279"/>
      <c r="W279"/>
      <c r="X279"/>
      <c r="Y279"/>
    </row>
    <row r="280" spans="2:25">
      <c r="B280"/>
      <c r="D280"/>
      <c r="E280"/>
      <c r="F280"/>
      <c r="G280"/>
      <c r="H280"/>
      <c r="I280"/>
      <c r="J280"/>
      <c r="K280"/>
      <c r="L280"/>
      <c r="M280"/>
      <c r="N280"/>
      <c r="O280"/>
      <c r="P280"/>
      <c r="R280"/>
      <c r="S280"/>
      <c r="T280"/>
      <c r="U280"/>
      <c r="V280"/>
      <c r="W280"/>
      <c r="X280"/>
      <c r="Y280"/>
    </row>
    <row r="281" spans="2:25">
      <c r="B281"/>
      <c r="D281"/>
      <c r="E281"/>
      <c r="F281"/>
      <c r="G281"/>
      <c r="H281"/>
      <c r="I281"/>
      <c r="J281"/>
      <c r="K281"/>
      <c r="L281"/>
      <c r="M281"/>
      <c r="N281"/>
      <c r="O281"/>
      <c r="P281"/>
      <c r="R281"/>
      <c r="S281"/>
      <c r="T281"/>
      <c r="U281"/>
      <c r="V281"/>
      <c r="W281"/>
      <c r="X281"/>
      <c r="Y281"/>
    </row>
    <row r="282" spans="2:25">
      <c r="B282"/>
      <c r="D282"/>
      <c r="E282"/>
      <c r="F282"/>
      <c r="G282"/>
      <c r="H282"/>
      <c r="I282"/>
      <c r="J282"/>
      <c r="K282"/>
      <c r="L282"/>
      <c r="M282"/>
      <c r="N282"/>
      <c r="O282"/>
      <c r="P282"/>
      <c r="R282"/>
      <c r="S282"/>
      <c r="T282"/>
      <c r="U282"/>
      <c r="V282"/>
      <c r="W282"/>
      <c r="X282"/>
      <c r="Y282"/>
    </row>
    <row r="283" spans="2:25">
      <c r="B283"/>
      <c r="D283"/>
      <c r="E283"/>
      <c r="F283"/>
      <c r="G283"/>
      <c r="H283"/>
      <c r="I283"/>
      <c r="J283"/>
      <c r="K283"/>
      <c r="L283"/>
      <c r="M283"/>
      <c r="N283"/>
      <c r="O283"/>
      <c r="P283"/>
      <c r="R283"/>
      <c r="S283"/>
      <c r="T283"/>
      <c r="U283"/>
      <c r="V283"/>
      <c r="W283"/>
      <c r="X283"/>
      <c r="Y283"/>
    </row>
    <row r="284" spans="2:25">
      <c r="B284"/>
      <c r="D284"/>
      <c r="E284"/>
      <c r="F284"/>
      <c r="G284"/>
      <c r="H284"/>
      <c r="I284"/>
      <c r="J284"/>
      <c r="K284"/>
      <c r="L284"/>
      <c r="M284"/>
      <c r="N284"/>
      <c r="O284"/>
      <c r="P284"/>
      <c r="R284"/>
      <c r="S284"/>
      <c r="T284"/>
      <c r="U284"/>
      <c r="V284"/>
      <c r="W284"/>
      <c r="X284"/>
      <c r="Y284"/>
    </row>
    <row r="285" spans="2:25">
      <c r="B285"/>
      <c r="D285"/>
      <c r="E285"/>
      <c r="F285"/>
      <c r="G285"/>
      <c r="H285"/>
      <c r="I285"/>
      <c r="J285"/>
      <c r="K285"/>
      <c r="L285"/>
      <c r="M285"/>
      <c r="N285"/>
      <c r="O285"/>
      <c r="P285"/>
      <c r="R285"/>
      <c r="S285"/>
      <c r="T285"/>
      <c r="U285"/>
      <c r="V285"/>
      <c r="W285"/>
      <c r="X285"/>
      <c r="Y285"/>
    </row>
    <row r="286" spans="2:25">
      <c r="B286"/>
      <c r="D286"/>
      <c r="E286"/>
      <c r="F286"/>
      <c r="G286"/>
      <c r="H286"/>
      <c r="I286"/>
      <c r="J286"/>
      <c r="K286"/>
      <c r="L286"/>
      <c r="M286"/>
      <c r="N286"/>
      <c r="O286"/>
      <c r="P286"/>
      <c r="R286"/>
      <c r="S286"/>
      <c r="T286"/>
      <c r="U286"/>
      <c r="V286"/>
      <c r="W286"/>
      <c r="X286"/>
      <c r="Y286"/>
    </row>
    <row r="287" spans="2:25">
      <c r="B287"/>
      <c r="D287"/>
      <c r="E287"/>
      <c r="F287"/>
      <c r="G287"/>
      <c r="H287"/>
      <c r="I287"/>
      <c r="J287"/>
      <c r="K287"/>
      <c r="L287"/>
      <c r="M287"/>
      <c r="N287"/>
      <c r="O287"/>
      <c r="P287"/>
      <c r="R287"/>
      <c r="S287"/>
      <c r="T287"/>
      <c r="U287"/>
      <c r="V287"/>
      <c r="W287"/>
      <c r="X287"/>
      <c r="Y287"/>
    </row>
    <row r="288" spans="2:25">
      <c r="B288"/>
      <c r="D288"/>
      <c r="E288"/>
      <c r="F288"/>
      <c r="G288"/>
      <c r="H288"/>
      <c r="I288"/>
      <c r="J288"/>
      <c r="K288"/>
      <c r="L288"/>
      <c r="M288"/>
      <c r="N288"/>
      <c r="O288"/>
      <c r="P288"/>
      <c r="R288"/>
      <c r="S288"/>
      <c r="T288"/>
      <c r="U288"/>
      <c r="V288"/>
      <c r="W288"/>
      <c r="X288"/>
      <c r="Y288"/>
    </row>
    <row r="289" spans="2:25">
      <c r="B289"/>
      <c r="D289"/>
      <c r="E289"/>
      <c r="F289"/>
      <c r="G289"/>
      <c r="H289"/>
      <c r="I289"/>
      <c r="J289"/>
      <c r="K289"/>
      <c r="L289"/>
      <c r="M289"/>
      <c r="N289"/>
      <c r="O289"/>
      <c r="P289"/>
      <c r="R289"/>
      <c r="S289"/>
      <c r="T289"/>
      <c r="U289"/>
      <c r="V289"/>
      <c r="W289"/>
      <c r="X289"/>
      <c r="Y289"/>
    </row>
    <row r="290" spans="2:25">
      <c r="B290"/>
      <c r="D290"/>
      <c r="E290"/>
      <c r="F290"/>
      <c r="G290"/>
      <c r="H290"/>
      <c r="I290"/>
      <c r="J290"/>
      <c r="K290"/>
      <c r="L290"/>
      <c r="M290"/>
      <c r="N290"/>
      <c r="O290"/>
      <c r="P290"/>
      <c r="R290"/>
      <c r="S290"/>
      <c r="T290"/>
      <c r="U290"/>
      <c r="V290"/>
      <c r="W290"/>
      <c r="X290"/>
      <c r="Y290"/>
    </row>
    <row r="291" spans="2:25">
      <c r="B291"/>
      <c r="D291"/>
      <c r="E291"/>
      <c r="F291"/>
      <c r="G291"/>
      <c r="H291"/>
      <c r="I291"/>
      <c r="J291"/>
      <c r="K291"/>
      <c r="L291"/>
      <c r="M291"/>
      <c r="N291"/>
      <c r="O291"/>
      <c r="P291"/>
      <c r="R291"/>
      <c r="S291"/>
      <c r="T291"/>
      <c r="U291"/>
      <c r="V291"/>
      <c r="W291"/>
      <c r="X291"/>
      <c r="Y291"/>
    </row>
    <row r="292" spans="2:25">
      <c r="B292"/>
      <c r="D292"/>
      <c r="E292"/>
      <c r="F292"/>
      <c r="G292"/>
      <c r="H292"/>
      <c r="I292"/>
      <c r="J292"/>
      <c r="K292"/>
      <c r="L292"/>
      <c r="M292"/>
      <c r="N292"/>
      <c r="O292"/>
      <c r="P292"/>
      <c r="R292"/>
      <c r="S292"/>
      <c r="T292"/>
      <c r="U292"/>
      <c r="V292"/>
      <c r="W292"/>
      <c r="X292"/>
      <c r="Y292"/>
    </row>
    <row r="293" spans="2:25">
      <c r="B293"/>
      <c r="D293"/>
      <c r="E293"/>
      <c r="F293"/>
      <c r="G293"/>
      <c r="H293"/>
      <c r="I293"/>
      <c r="J293"/>
      <c r="K293"/>
      <c r="L293"/>
      <c r="M293"/>
      <c r="N293"/>
      <c r="O293"/>
      <c r="P293"/>
      <c r="R293"/>
      <c r="S293"/>
      <c r="T293"/>
      <c r="U293"/>
      <c r="V293"/>
      <c r="W293"/>
      <c r="X293"/>
      <c r="Y293"/>
    </row>
    <row r="294" spans="2:25">
      <c r="B294"/>
      <c r="D294"/>
      <c r="E294"/>
      <c r="F294"/>
      <c r="G294"/>
      <c r="H294"/>
      <c r="I294"/>
      <c r="J294"/>
      <c r="K294"/>
      <c r="L294"/>
      <c r="M294"/>
      <c r="N294"/>
      <c r="O294"/>
      <c r="P294"/>
      <c r="R294"/>
      <c r="S294"/>
      <c r="T294"/>
      <c r="U294"/>
      <c r="V294"/>
      <c r="W294"/>
      <c r="X294"/>
      <c r="Y294"/>
    </row>
    <row r="295" spans="2:25">
      <c r="B295"/>
      <c r="D295"/>
      <c r="E295"/>
      <c r="F295"/>
      <c r="G295"/>
      <c r="H295"/>
      <c r="I295"/>
      <c r="J295"/>
      <c r="K295"/>
      <c r="L295"/>
      <c r="M295"/>
      <c r="N295"/>
      <c r="O295"/>
      <c r="P295"/>
      <c r="R295"/>
      <c r="S295"/>
      <c r="T295"/>
      <c r="U295"/>
      <c r="V295"/>
      <c r="W295"/>
      <c r="X295"/>
      <c r="Y295"/>
    </row>
    <row r="296" spans="2:25">
      <c r="B296"/>
      <c r="D296"/>
      <c r="E296"/>
      <c r="F296"/>
      <c r="G296"/>
      <c r="H296"/>
      <c r="I296"/>
      <c r="J296"/>
      <c r="K296"/>
      <c r="L296"/>
      <c r="M296"/>
      <c r="N296"/>
      <c r="O296"/>
      <c r="P296"/>
      <c r="R296"/>
      <c r="S296"/>
      <c r="T296"/>
      <c r="U296"/>
      <c r="V296"/>
      <c r="W296"/>
      <c r="X296"/>
      <c r="Y296"/>
    </row>
    <row r="297" spans="2:25">
      <c r="B297"/>
      <c r="D297"/>
      <c r="E297"/>
      <c r="F297"/>
      <c r="G297"/>
      <c r="H297"/>
      <c r="I297"/>
      <c r="J297"/>
      <c r="K297"/>
      <c r="L297"/>
      <c r="M297"/>
      <c r="N297"/>
      <c r="O297"/>
      <c r="P297"/>
      <c r="R297"/>
      <c r="S297"/>
      <c r="T297"/>
      <c r="U297"/>
      <c r="V297"/>
      <c r="W297"/>
      <c r="X297"/>
      <c r="Y297"/>
    </row>
    <row r="298" spans="2:25">
      <c r="B298"/>
      <c r="D298"/>
      <c r="E298"/>
      <c r="F298"/>
      <c r="G298"/>
      <c r="H298"/>
      <c r="I298"/>
      <c r="J298"/>
      <c r="K298"/>
      <c r="L298"/>
      <c r="M298"/>
      <c r="N298"/>
      <c r="O298"/>
      <c r="P298"/>
      <c r="R298"/>
      <c r="S298"/>
      <c r="T298"/>
      <c r="U298"/>
      <c r="V298"/>
      <c r="W298"/>
      <c r="X298"/>
      <c r="Y298"/>
    </row>
    <row r="299" spans="2:25">
      <c r="B299"/>
      <c r="D299"/>
      <c r="E299"/>
      <c r="F299"/>
      <c r="G299"/>
      <c r="H299"/>
      <c r="I299"/>
      <c r="J299"/>
      <c r="K299"/>
      <c r="L299"/>
      <c r="M299"/>
      <c r="N299"/>
      <c r="O299"/>
      <c r="P299"/>
      <c r="R299"/>
      <c r="S299"/>
      <c r="T299"/>
      <c r="U299"/>
      <c r="V299"/>
      <c r="W299"/>
      <c r="X299"/>
      <c r="Y299"/>
    </row>
    <row r="300" spans="2:25">
      <c r="B300"/>
      <c r="D300"/>
      <c r="E300"/>
      <c r="F300"/>
      <c r="G300"/>
      <c r="H300"/>
      <c r="I300"/>
      <c r="J300"/>
      <c r="K300"/>
      <c r="L300"/>
      <c r="M300"/>
      <c r="N300"/>
      <c r="O300"/>
      <c r="P300"/>
      <c r="R300"/>
      <c r="S300"/>
      <c r="T300"/>
      <c r="U300"/>
      <c r="V300"/>
      <c r="W300"/>
      <c r="X300"/>
      <c r="Y300"/>
    </row>
    <row r="301" spans="2:25">
      <c r="B301"/>
      <c r="D301"/>
      <c r="E301"/>
      <c r="F301"/>
      <c r="G301"/>
      <c r="H301"/>
      <c r="I301"/>
      <c r="J301"/>
      <c r="K301"/>
      <c r="L301"/>
      <c r="M301"/>
      <c r="N301"/>
      <c r="O301"/>
      <c r="P301"/>
      <c r="R301"/>
      <c r="S301"/>
      <c r="T301"/>
      <c r="U301"/>
      <c r="V301"/>
      <c r="W301"/>
      <c r="X301"/>
      <c r="Y301"/>
    </row>
    <row r="302" spans="2:25">
      <c r="B302"/>
      <c r="D302"/>
      <c r="E302"/>
      <c r="F302"/>
      <c r="G302"/>
      <c r="H302"/>
      <c r="I302"/>
      <c r="J302"/>
      <c r="K302"/>
      <c r="L302"/>
      <c r="M302"/>
      <c r="N302"/>
      <c r="O302"/>
      <c r="P302"/>
      <c r="R302"/>
      <c r="S302"/>
      <c r="T302"/>
      <c r="U302"/>
      <c r="V302"/>
      <c r="W302"/>
      <c r="X302"/>
      <c r="Y302"/>
    </row>
    <row r="303" spans="2:25">
      <c r="B303"/>
      <c r="D303"/>
      <c r="E303"/>
      <c r="F303"/>
      <c r="G303"/>
      <c r="H303"/>
      <c r="I303"/>
      <c r="J303"/>
      <c r="K303"/>
      <c r="L303"/>
      <c r="M303"/>
      <c r="N303"/>
      <c r="O303"/>
      <c r="P303"/>
      <c r="R303"/>
      <c r="S303"/>
      <c r="T303"/>
      <c r="U303"/>
      <c r="V303"/>
      <c r="W303"/>
      <c r="X303"/>
      <c r="Y303"/>
    </row>
    <row r="304" spans="2:25">
      <c r="B304"/>
      <c r="D304"/>
      <c r="E304"/>
      <c r="F304"/>
      <c r="G304"/>
      <c r="H304"/>
      <c r="I304"/>
      <c r="J304"/>
      <c r="K304"/>
      <c r="L304"/>
      <c r="M304"/>
      <c r="N304"/>
      <c r="O304"/>
      <c r="P304"/>
      <c r="R304"/>
      <c r="S304"/>
      <c r="T304"/>
      <c r="U304"/>
      <c r="V304"/>
      <c r="W304"/>
      <c r="X304"/>
      <c r="Y304"/>
    </row>
    <row r="305" spans="2:25">
      <c r="B305"/>
      <c r="D305"/>
      <c r="E305"/>
      <c r="F305"/>
      <c r="G305"/>
      <c r="H305"/>
      <c r="I305"/>
      <c r="J305"/>
      <c r="K305"/>
      <c r="L305"/>
      <c r="M305"/>
      <c r="N305"/>
      <c r="O305"/>
      <c r="P305"/>
      <c r="R305"/>
      <c r="S305"/>
      <c r="T305"/>
      <c r="U305"/>
      <c r="V305"/>
      <c r="W305"/>
      <c r="X305"/>
      <c r="Y305"/>
    </row>
    <row r="306" spans="2:25">
      <c r="B306"/>
      <c r="D306"/>
      <c r="E306"/>
      <c r="F306"/>
      <c r="G306"/>
      <c r="H306"/>
      <c r="I306"/>
      <c r="J306"/>
      <c r="K306"/>
      <c r="L306"/>
      <c r="M306"/>
      <c r="N306"/>
      <c r="O306"/>
      <c r="P306"/>
      <c r="R306"/>
      <c r="S306"/>
      <c r="T306"/>
      <c r="U306"/>
      <c r="V306"/>
      <c r="W306"/>
      <c r="X306"/>
      <c r="Y306"/>
    </row>
    <row r="307" spans="2:25">
      <c r="B307"/>
      <c r="D307"/>
      <c r="E307"/>
      <c r="F307"/>
      <c r="G307"/>
      <c r="H307"/>
      <c r="I307"/>
      <c r="J307"/>
      <c r="K307"/>
      <c r="L307"/>
      <c r="M307"/>
      <c r="N307"/>
      <c r="O307"/>
      <c r="P307"/>
      <c r="R307"/>
      <c r="S307"/>
      <c r="T307"/>
      <c r="U307"/>
      <c r="V307"/>
      <c r="W307"/>
      <c r="X307"/>
      <c r="Y307"/>
    </row>
    <row r="308" spans="2:25">
      <c r="B308"/>
      <c r="D308"/>
      <c r="E308"/>
      <c r="F308"/>
      <c r="G308"/>
      <c r="H308"/>
      <c r="I308"/>
      <c r="J308"/>
      <c r="K308"/>
      <c r="L308"/>
      <c r="M308"/>
      <c r="N308"/>
      <c r="O308"/>
      <c r="P308"/>
      <c r="R308"/>
      <c r="S308"/>
      <c r="T308"/>
      <c r="U308"/>
      <c r="V308"/>
      <c r="W308"/>
      <c r="X308"/>
      <c r="Y308"/>
    </row>
    <row r="309" spans="2:25">
      <c r="B309"/>
      <c r="D309"/>
      <c r="E309"/>
      <c r="F309"/>
      <c r="G309"/>
      <c r="H309"/>
      <c r="I309"/>
      <c r="J309"/>
      <c r="K309"/>
      <c r="L309"/>
      <c r="M309"/>
      <c r="N309"/>
      <c r="O309"/>
      <c r="P309"/>
      <c r="R309"/>
      <c r="S309"/>
      <c r="T309"/>
      <c r="U309"/>
      <c r="V309"/>
      <c r="W309"/>
      <c r="X309"/>
      <c r="Y309"/>
    </row>
    <row r="310" spans="2:25">
      <c r="B310"/>
      <c r="D310"/>
      <c r="E310"/>
      <c r="F310"/>
      <c r="G310"/>
      <c r="H310"/>
      <c r="I310"/>
      <c r="J310"/>
      <c r="K310"/>
      <c r="L310"/>
      <c r="M310"/>
      <c r="N310"/>
      <c r="O310"/>
      <c r="P310"/>
      <c r="R310"/>
      <c r="S310"/>
      <c r="T310"/>
      <c r="U310"/>
      <c r="V310"/>
      <c r="W310"/>
      <c r="X310"/>
      <c r="Y310"/>
    </row>
    <row r="311" spans="2:25">
      <c r="B311"/>
      <c r="D311"/>
      <c r="E311"/>
      <c r="F311"/>
      <c r="G311"/>
      <c r="H311"/>
      <c r="I311"/>
      <c r="J311"/>
      <c r="K311"/>
      <c r="L311"/>
      <c r="M311"/>
      <c r="N311"/>
      <c r="O311"/>
      <c r="P311"/>
      <c r="R311"/>
      <c r="S311"/>
      <c r="T311"/>
      <c r="U311"/>
      <c r="V311"/>
      <c r="W311"/>
      <c r="X311"/>
      <c r="Y311"/>
    </row>
    <row r="312" spans="2:25">
      <c r="B312"/>
      <c r="D312"/>
      <c r="E312"/>
      <c r="F312"/>
      <c r="G312"/>
      <c r="H312"/>
      <c r="I312"/>
      <c r="J312"/>
      <c r="K312"/>
      <c r="L312"/>
      <c r="M312"/>
      <c r="N312"/>
      <c r="O312"/>
      <c r="P312"/>
      <c r="R312"/>
      <c r="S312"/>
      <c r="T312"/>
      <c r="U312"/>
      <c r="V312"/>
      <c r="W312"/>
      <c r="X312"/>
      <c r="Y312"/>
    </row>
    <row r="313" spans="2:25">
      <c r="B313"/>
      <c r="D313"/>
      <c r="E313"/>
      <c r="F313"/>
      <c r="G313"/>
      <c r="H313"/>
      <c r="I313"/>
      <c r="J313"/>
      <c r="K313"/>
      <c r="L313"/>
      <c r="M313"/>
      <c r="N313"/>
      <c r="O313"/>
      <c r="P313"/>
      <c r="R313"/>
      <c r="S313"/>
      <c r="T313"/>
      <c r="U313"/>
      <c r="V313"/>
      <c r="W313"/>
      <c r="X313"/>
      <c r="Y313"/>
    </row>
    <row r="314" spans="2:25">
      <c r="B314"/>
      <c r="D314"/>
      <c r="E314"/>
      <c r="F314"/>
      <c r="G314"/>
      <c r="H314"/>
      <c r="I314"/>
      <c r="J314"/>
      <c r="K314"/>
      <c r="L314"/>
      <c r="M314"/>
      <c r="N314"/>
      <c r="O314"/>
      <c r="P314"/>
      <c r="R314"/>
      <c r="S314"/>
      <c r="T314"/>
      <c r="U314"/>
      <c r="V314"/>
      <c r="W314"/>
      <c r="X314"/>
      <c r="Y314"/>
    </row>
    <row r="315" spans="2:25">
      <c r="B315"/>
      <c r="D315"/>
      <c r="E315"/>
      <c r="F315"/>
      <c r="G315"/>
      <c r="H315"/>
      <c r="I315"/>
      <c r="J315"/>
      <c r="K315"/>
      <c r="L315"/>
      <c r="M315"/>
      <c r="N315"/>
      <c r="O315"/>
      <c r="P315"/>
      <c r="R315"/>
      <c r="S315"/>
      <c r="T315"/>
      <c r="U315"/>
      <c r="V315"/>
      <c r="W315"/>
      <c r="X315"/>
      <c r="Y315"/>
    </row>
    <row r="316" spans="2:25">
      <c r="B316"/>
      <c r="D316"/>
      <c r="E316"/>
      <c r="F316"/>
      <c r="G316"/>
      <c r="H316"/>
      <c r="I316"/>
      <c r="J316"/>
      <c r="K316"/>
      <c r="L316"/>
      <c r="M316"/>
      <c r="N316"/>
      <c r="O316"/>
      <c r="P316"/>
      <c r="R316"/>
      <c r="S316"/>
      <c r="T316"/>
      <c r="U316"/>
      <c r="V316"/>
      <c r="W316"/>
      <c r="X316"/>
      <c r="Y316"/>
    </row>
    <row r="317" spans="2:25">
      <c r="B317"/>
      <c r="D317"/>
      <c r="E317"/>
      <c r="F317"/>
      <c r="G317"/>
      <c r="H317"/>
      <c r="I317"/>
      <c r="J317"/>
      <c r="K317"/>
      <c r="L317"/>
      <c r="M317"/>
      <c r="N317"/>
      <c r="O317"/>
      <c r="P317"/>
      <c r="R317"/>
      <c r="S317"/>
      <c r="T317"/>
      <c r="U317"/>
      <c r="V317"/>
      <c r="W317"/>
      <c r="X317"/>
      <c r="Y317"/>
    </row>
    <row r="318" spans="2:25">
      <c r="B318"/>
      <c r="D318"/>
      <c r="E318"/>
      <c r="F318"/>
      <c r="G318"/>
      <c r="H318"/>
      <c r="I318"/>
      <c r="J318"/>
      <c r="K318"/>
      <c r="L318"/>
      <c r="M318"/>
      <c r="N318"/>
      <c r="O318"/>
      <c r="P318"/>
      <c r="R318"/>
      <c r="S318"/>
      <c r="T318"/>
      <c r="U318"/>
      <c r="V318"/>
      <c r="W318"/>
      <c r="X318"/>
      <c r="Y318"/>
    </row>
    <row r="319" spans="2:25">
      <c r="B319"/>
      <c r="D319"/>
      <c r="E319"/>
      <c r="F319"/>
      <c r="G319"/>
      <c r="H319"/>
      <c r="I319"/>
      <c r="J319"/>
      <c r="K319"/>
      <c r="L319"/>
      <c r="M319"/>
      <c r="N319"/>
      <c r="O319"/>
      <c r="P319"/>
      <c r="R319"/>
      <c r="S319"/>
      <c r="T319"/>
      <c r="U319"/>
      <c r="V319"/>
      <c r="W319"/>
      <c r="X319"/>
      <c r="Y319"/>
    </row>
    <row r="320" spans="2:25">
      <c r="B320"/>
      <c r="D320"/>
      <c r="E320"/>
      <c r="F320"/>
      <c r="G320"/>
      <c r="H320"/>
      <c r="I320"/>
      <c r="J320"/>
      <c r="K320"/>
      <c r="L320"/>
      <c r="M320"/>
      <c r="N320"/>
      <c r="O320"/>
      <c r="P320"/>
      <c r="R320"/>
      <c r="S320"/>
      <c r="T320"/>
      <c r="U320"/>
      <c r="V320"/>
      <c r="W320"/>
      <c r="X320"/>
      <c r="Y320"/>
    </row>
    <row r="321" spans="2:25">
      <c r="B321"/>
      <c r="D321"/>
      <c r="E321"/>
      <c r="F321"/>
      <c r="G321"/>
      <c r="H321"/>
      <c r="I321"/>
      <c r="J321"/>
      <c r="K321"/>
      <c r="L321"/>
      <c r="M321"/>
      <c r="N321"/>
      <c r="O321"/>
      <c r="P321"/>
      <c r="R321"/>
      <c r="S321"/>
      <c r="T321"/>
      <c r="U321"/>
      <c r="V321"/>
      <c r="W321"/>
      <c r="X321"/>
      <c r="Y321"/>
    </row>
    <row r="322" spans="2:25">
      <c r="B322"/>
      <c r="D322"/>
      <c r="E322"/>
      <c r="F322"/>
      <c r="G322"/>
      <c r="H322"/>
      <c r="I322"/>
      <c r="J322"/>
      <c r="K322"/>
      <c r="L322"/>
      <c r="M322"/>
      <c r="N322"/>
      <c r="O322"/>
      <c r="P322"/>
      <c r="R322"/>
      <c r="S322"/>
      <c r="T322"/>
      <c r="U322"/>
      <c r="V322"/>
      <c r="W322"/>
      <c r="X322"/>
      <c r="Y322"/>
    </row>
    <row r="323" spans="2:25">
      <c r="B323"/>
      <c r="D323"/>
      <c r="E323"/>
      <c r="F323"/>
      <c r="G323"/>
      <c r="H323"/>
      <c r="I323"/>
      <c r="J323"/>
      <c r="K323"/>
      <c r="L323"/>
      <c r="M323"/>
      <c r="N323"/>
      <c r="O323"/>
      <c r="P323"/>
      <c r="R323"/>
      <c r="S323"/>
      <c r="T323"/>
      <c r="U323"/>
      <c r="V323"/>
      <c r="W323"/>
      <c r="X323"/>
      <c r="Y323"/>
    </row>
    <row r="324" spans="2:25">
      <c r="B324"/>
      <c r="D324"/>
      <c r="E324"/>
      <c r="F324"/>
      <c r="G324"/>
      <c r="H324"/>
      <c r="I324"/>
      <c r="J324"/>
      <c r="K324"/>
      <c r="L324"/>
      <c r="M324"/>
      <c r="N324"/>
      <c r="O324"/>
      <c r="P324"/>
      <c r="R324"/>
      <c r="S324"/>
      <c r="T324"/>
      <c r="U324"/>
      <c r="V324"/>
      <c r="W324"/>
      <c r="X324"/>
      <c r="Y324"/>
    </row>
    <row r="325" spans="2:25">
      <c r="B325"/>
      <c r="D325"/>
      <c r="E325"/>
      <c r="F325"/>
      <c r="G325"/>
      <c r="H325"/>
      <c r="I325"/>
      <c r="J325"/>
      <c r="K325"/>
      <c r="L325"/>
      <c r="M325"/>
      <c r="N325"/>
      <c r="O325"/>
      <c r="P325"/>
      <c r="R325"/>
      <c r="S325"/>
      <c r="T325"/>
      <c r="U325"/>
      <c r="V325"/>
      <c r="W325"/>
      <c r="X325"/>
      <c r="Y325"/>
    </row>
    <row r="326" spans="2:25">
      <c r="B326"/>
      <c r="D326"/>
      <c r="E326"/>
      <c r="F326"/>
      <c r="G326"/>
      <c r="H326"/>
      <c r="I326"/>
      <c r="J326"/>
      <c r="K326"/>
      <c r="L326"/>
      <c r="M326"/>
      <c r="N326"/>
      <c r="O326"/>
      <c r="P326"/>
      <c r="R326"/>
      <c r="S326"/>
      <c r="T326"/>
      <c r="U326"/>
      <c r="V326"/>
      <c r="W326"/>
      <c r="X326"/>
      <c r="Y326"/>
    </row>
    <row r="327" spans="2:25">
      <c r="B327"/>
      <c r="D327"/>
      <c r="E327"/>
      <c r="F327"/>
      <c r="G327"/>
      <c r="H327"/>
      <c r="I327"/>
      <c r="J327"/>
      <c r="K327"/>
      <c r="L327"/>
      <c r="M327"/>
      <c r="N327"/>
      <c r="O327"/>
      <c r="P327"/>
      <c r="R327"/>
      <c r="S327"/>
      <c r="T327"/>
      <c r="U327"/>
      <c r="V327"/>
      <c r="W327"/>
      <c r="X327"/>
      <c r="Y327"/>
    </row>
    <row r="328" spans="2:25">
      <c r="B328"/>
      <c r="D328"/>
      <c r="E328"/>
      <c r="F328"/>
      <c r="G328"/>
      <c r="H328"/>
      <c r="I328"/>
      <c r="J328"/>
      <c r="K328"/>
      <c r="L328"/>
      <c r="M328"/>
      <c r="N328"/>
      <c r="O328"/>
      <c r="P328"/>
      <c r="R328"/>
      <c r="S328"/>
      <c r="T328"/>
      <c r="U328"/>
      <c r="V328"/>
      <c r="W328"/>
      <c r="X328"/>
      <c r="Y328"/>
    </row>
    <row r="329" spans="2:25">
      <c r="B329"/>
      <c r="D329"/>
      <c r="E329"/>
      <c r="F329"/>
      <c r="G329"/>
      <c r="H329"/>
      <c r="I329"/>
      <c r="J329"/>
      <c r="K329"/>
      <c r="L329"/>
      <c r="M329"/>
      <c r="N329"/>
      <c r="O329"/>
      <c r="P329"/>
      <c r="R329"/>
      <c r="S329"/>
      <c r="T329"/>
      <c r="U329"/>
      <c r="V329"/>
      <c r="W329"/>
      <c r="X329"/>
      <c r="Y329"/>
    </row>
    <row r="330" spans="2:25">
      <c r="B330"/>
      <c r="D330"/>
      <c r="E330"/>
      <c r="F330"/>
      <c r="G330"/>
      <c r="H330"/>
      <c r="I330"/>
      <c r="J330"/>
      <c r="K330"/>
      <c r="L330"/>
      <c r="M330"/>
      <c r="N330"/>
      <c r="O330"/>
      <c r="P330"/>
      <c r="R330"/>
      <c r="S330"/>
      <c r="T330"/>
      <c r="U330"/>
      <c r="V330"/>
      <c r="W330"/>
      <c r="X330"/>
      <c r="Y330"/>
    </row>
    <row r="331" spans="2:25">
      <c r="B331"/>
      <c r="D331"/>
      <c r="E331"/>
      <c r="F331"/>
      <c r="G331"/>
      <c r="H331"/>
      <c r="I331"/>
      <c r="J331"/>
      <c r="K331"/>
      <c r="L331"/>
      <c r="M331"/>
      <c r="N331"/>
      <c r="O331"/>
      <c r="P331"/>
      <c r="R331"/>
      <c r="S331"/>
      <c r="T331"/>
      <c r="U331"/>
      <c r="V331"/>
      <c r="W331"/>
      <c r="X331"/>
      <c r="Y331"/>
    </row>
    <row r="332" spans="2:25">
      <c r="B332"/>
      <c r="D332"/>
      <c r="E332"/>
      <c r="F332"/>
      <c r="G332"/>
      <c r="H332"/>
      <c r="I332"/>
      <c r="J332"/>
      <c r="K332"/>
      <c r="L332"/>
      <c r="M332"/>
      <c r="N332"/>
      <c r="O332"/>
      <c r="P332"/>
      <c r="R332"/>
      <c r="S332"/>
      <c r="T332"/>
      <c r="U332"/>
      <c r="V332"/>
      <c r="W332"/>
      <c r="X332"/>
      <c r="Y332"/>
    </row>
    <row r="333" spans="2:25">
      <c r="B333"/>
      <c r="D333"/>
      <c r="E333"/>
      <c r="F333"/>
      <c r="G333"/>
      <c r="H333"/>
      <c r="I333"/>
      <c r="J333"/>
      <c r="K333"/>
      <c r="L333"/>
      <c r="M333"/>
      <c r="N333"/>
      <c r="O333"/>
      <c r="P333"/>
      <c r="R333"/>
      <c r="S333"/>
      <c r="T333"/>
      <c r="U333"/>
      <c r="V333"/>
      <c r="W333"/>
      <c r="X333"/>
      <c r="Y333"/>
    </row>
    <row r="334" spans="2:25">
      <c r="B334"/>
      <c r="D334"/>
      <c r="E334"/>
      <c r="F334"/>
      <c r="G334"/>
      <c r="H334"/>
      <c r="I334"/>
      <c r="J334"/>
      <c r="K334"/>
      <c r="L334"/>
      <c r="M334"/>
      <c r="N334"/>
      <c r="O334"/>
      <c r="P334"/>
      <c r="R334"/>
      <c r="S334"/>
      <c r="T334"/>
      <c r="U334"/>
      <c r="V334"/>
      <c r="W334"/>
      <c r="X334"/>
      <c r="Y334"/>
    </row>
    <row r="335" spans="2:25">
      <c r="B335"/>
      <c r="D335"/>
      <c r="E335"/>
      <c r="F335"/>
      <c r="G335"/>
      <c r="H335"/>
      <c r="I335"/>
      <c r="J335"/>
      <c r="K335"/>
      <c r="L335"/>
      <c r="M335"/>
      <c r="N335"/>
      <c r="O335"/>
      <c r="P335"/>
      <c r="R335"/>
      <c r="S335"/>
      <c r="T335"/>
      <c r="U335"/>
      <c r="V335"/>
      <c r="W335"/>
      <c r="X335"/>
      <c r="Y335"/>
    </row>
    <row r="336" spans="2:25">
      <c r="B336"/>
      <c r="D336"/>
      <c r="E336"/>
      <c r="F336"/>
      <c r="G336"/>
      <c r="H336"/>
      <c r="I336"/>
      <c r="J336"/>
      <c r="K336"/>
      <c r="L336"/>
      <c r="M336"/>
      <c r="N336"/>
      <c r="O336"/>
      <c r="P336"/>
      <c r="R336"/>
      <c r="S336"/>
      <c r="T336"/>
      <c r="U336"/>
      <c r="V336"/>
      <c r="W336"/>
      <c r="X336"/>
      <c r="Y336"/>
    </row>
    <row r="337" spans="2:25">
      <c r="B337"/>
      <c r="D337"/>
      <c r="E337"/>
      <c r="F337"/>
      <c r="G337"/>
      <c r="H337"/>
      <c r="I337"/>
      <c r="J337"/>
      <c r="K337"/>
      <c r="L337"/>
      <c r="M337"/>
      <c r="N337"/>
      <c r="O337"/>
      <c r="P337"/>
      <c r="R337"/>
      <c r="S337"/>
      <c r="T337"/>
      <c r="U337"/>
      <c r="V337"/>
      <c r="W337"/>
      <c r="X337"/>
      <c r="Y337"/>
    </row>
    <row r="338" spans="2:25">
      <c r="B338"/>
      <c r="D338"/>
      <c r="E338"/>
      <c r="F338"/>
      <c r="G338"/>
      <c r="H338"/>
      <c r="I338"/>
      <c r="J338"/>
      <c r="K338"/>
      <c r="L338"/>
      <c r="M338"/>
      <c r="N338"/>
      <c r="O338"/>
      <c r="P338"/>
      <c r="R338"/>
      <c r="S338"/>
      <c r="T338"/>
      <c r="U338"/>
      <c r="V338"/>
      <c r="W338"/>
      <c r="X338"/>
      <c r="Y338"/>
    </row>
    <row r="339" spans="2:25">
      <c r="B339"/>
      <c r="D339"/>
      <c r="E339"/>
      <c r="F339"/>
      <c r="G339"/>
      <c r="H339"/>
      <c r="I339"/>
      <c r="J339"/>
      <c r="K339"/>
      <c r="L339"/>
      <c r="M339"/>
      <c r="N339"/>
      <c r="O339"/>
      <c r="P339"/>
      <c r="R339"/>
      <c r="S339"/>
      <c r="T339"/>
      <c r="U339"/>
      <c r="V339"/>
      <c r="W339"/>
      <c r="X339"/>
      <c r="Y339"/>
    </row>
    <row r="340" spans="2:25">
      <c r="B340"/>
      <c r="D340"/>
      <c r="E340"/>
      <c r="F340"/>
      <c r="G340"/>
      <c r="H340"/>
      <c r="I340"/>
      <c r="J340"/>
      <c r="K340"/>
      <c r="L340"/>
      <c r="M340"/>
      <c r="N340"/>
      <c r="O340"/>
      <c r="P340"/>
      <c r="R340"/>
      <c r="S340"/>
      <c r="T340"/>
      <c r="U340"/>
      <c r="V340"/>
      <c r="W340"/>
      <c r="X340"/>
      <c r="Y340"/>
    </row>
    <row r="341" spans="2:25">
      <c r="B341"/>
      <c r="D341"/>
      <c r="E341"/>
      <c r="F341"/>
      <c r="G341"/>
      <c r="H341"/>
      <c r="I341"/>
      <c r="J341"/>
      <c r="K341"/>
      <c r="L341"/>
      <c r="M341"/>
      <c r="N341"/>
      <c r="O341"/>
      <c r="P341"/>
      <c r="R341"/>
      <c r="S341"/>
      <c r="T341"/>
      <c r="U341"/>
      <c r="V341"/>
      <c r="W341"/>
      <c r="X341"/>
      <c r="Y341"/>
    </row>
    <row r="342" spans="2:25">
      <c r="B342"/>
      <c r="D342"/>
      <c r="E342"/>
      <c r="F342"/>
      <c r="G342"/>
      <c r="H342"/>
      <c r="I342"/>
      <c r="J342"/>
      <c r="K342"/>
      <c r="L342"/>
      <c r="M342"/>
      <c r="N342"/>
      <c r="O342"/>
      <c r="P342"/>
      <c r="R342"/>
      <c r="S342"/>
      <c r="T342"/>
      <c r="U342"/>
      <c r="V342"/>
      <c r="W342"/>
      <c r="X342"/>
      <c r="Y342"/>
    </row>
    <row r="343" spans="2:25">
      <c r="B343"/>
      <c r="D343"/>
      <c r="E343"/>
      <c r="F343"/>
      <c r="G343"/>
      <c r="H343"/>
      <c r="I343"/>
      <c r="J343"/>
      <c r="K343"/>
      <c r="L343"/>
      <c r="M343"/>
      <c r="N343"/>
      <c r="O343"/>
      <c r="P343"/>
      <c r="R343"/>
      <c r="S343"/>
      <c r="T343"/>
      <c r="U343"/>
      <c r="V343"/>
      <c r="W343"/>
      <c r="X343"/>
      <c r="Y343"/>
    </row>
    <row r="344" spans="2:25">
      <c r="B344"/>
      <c r="D344"/>
      <c r="E344"/>
      <c r="F344"/>
      <c r="G344"/>
      <c r="H344"/>
      <c r="I344"/>
      <c r="J344"/>
      <c r="K344"/>
      <c r="L344"/>
      <c r="M344"/>
      <c r="N344"/>
      <c r="O344"/>
      <c r="P344"/>
      <c r="R344"/>
      <c r="S344"/>
      <c r="T344"/>
      <c r="U344"/>
      <c r="V344"/>
      <c r="W344"/>
      <c r="X344"/>
      <c r="Y344"/>
    </row>
    <row r="345" spans="2:25">
      <c r="B345"/>
      <c r="D345"/>
      <c r="E345"/>
      <c r="F345"/>
      <c r="G345"/>
      <c r="H345"/>
      <c r="I345"/>
      <c r="J345"/>
      <c r="K345"/>
      <c r="L345"/>
      <c r="M345"/>
      <c r="N345"/>
      <c r="O345"/>
      <c r="P345"/>
      <c r="R345"/>
      <c r="S345"/>
      <c r="T345"/>
      <c r="U345"/>
      <c r="V345"/>
      <c r="W345"/>
      <c r="X345"/>
      <c r="Y345"/>
    </row>
    <row r="346" spans="2:25">
      <c r="B346"/>
      <c r="D346"/>
      <c r="E346"/>
      <c r="F346"/>
      <c r="G346"/>
      <c r="H346"/>
      <c r="I346"/>
      <c r="J346"/>
      <c r="K346"/>
      <c r="L346"/>
      <c r="M346"/>
      <c r="N346"/>
      <c r="O346"/>
      <c r="P346"/>
      <c r="R346"/>
      <c r="S346"/>
      <c r="T346"/>
      <c r="U346"/>
      <c r="V346"/>
      <c r="W346"/>
      <c r="X346"/>
      <c r="Y346"/>
    </row>
    <row r="347" spans="2:25">
      <c r="B347"/>
      <c r="D347"/>
      <c r="E347"/>
      <c r="F347"/>
      <c r="G347"/>
      <c r="H347"/>
      <c r="I347"/>
      <c r="J347"/>
      <c r="K347"/>
      <c r="L347"/>
      <c r="M347"/>
      <c r="N347"/>
      <c r="O347"/>
      <c r="P347"/>
      <c r="R347"/>
      <c r="S347"/>
      <c r="T347"/>
      <c r="U347"/>
      <c r="V347"/>
      <c r="W347"/>
      <c r="X347"/>
      <c r="Y347"/>
    </row>
    <row r="348" spans="2:25">
      <c r="B348"/>
      <c r="D348"/>
      <c r="E348"/>
      <c r="F348"/>
      <c r="G348"/>
      <c r="H348"/>
      <c r="I348"/>
      <c r="J348"/>
      <c r="K348"/>
      <c r="L348"/>
      <c r="M348"/>
      <c r="N348"/>
      <c r="O348"/>
      <c r="P348"/>
      <c r="R348"/>
      <c r="S348"/>
      <c r="T348"/>
      <c r="U348"/>
      <c r="V348"/>
      <c r="W348"/>
      <c r="X348"/>
      <c r="Y348"/>
    </row>
    <row r="349" spans="2:25">
      <c r="B349"/>
      <c r="D349"/>
      <c r="E349"/>
      <c r="F349"/>
      <c r="G349"/>
      <c r="H349"/>
      <c r="I349"/>
      <c r="J349"/>
      <c r="K349"/>
      <c r="L349"/>
      <c r="M349"/>
      <c r="N349"/>
      <c r="O349"/>
      <c r="P349"/>
      <c r="R349"/>
      <c r="S349"/>
      <c r="T349"/>
      <c r="U349"/>
      <c r="V349"/>
      <c r="W349"/>
      <c r="X349"/>
      <c r="Y349"/>
    </row>
    <row r="350" spans="2:25">
      <c r="B350"/>
      <c r="D350"/>
      <c r="E350"/>
      <c r="F350"/>
      <c r="G350"/>
      <c r="H350"/>
      <c r="I350"/>
      <c r="J350"/>
      <c r="K350"/>
      <c r="L350"/>
      <c r="M350"/>
      <c r="N350"/>
      <c r="O350"/>
      <c r="P350"/>
      <c r="R350"/>
      <c r="S350"/>
      <c r="T350"/>
      <c r="U350"/>
      <c r="V350"/>
      <c r="W350"/>
      <c r="X350"/>
      <c r="Y350"/>
    </row>
    <row r="351" spans="2:25">
      <c r="B351"/>
      <c r="D351"/>
      <c r="E351"/>
      <c r="F351"/>
      <c r="G351"/>
      <c r="H351"/>
      <c r="I351"/>
      <c r="J351"/>
      <c r="K351"/>
      <c r="L351"/>
      <c r="M351"/>
      <c r="N351"/>
      <c r="O351"/>
      <c r="P351"/>
      <c r="R351"/>
      <c r="S351"/>
      <c r="T351"/>
      <c r="U351"/>
      <c r="V351"/>
      <c r="W351"/>
      <c r="X351"/>
      <c r="Y351"/>
    </row>
    <row r="352" spans="2:25">
      <c r="B352"/>
      <c r="D352"/>
      <c r="E352"/>
      <c r="F352"/>
      <c r="G352"/>
      <c r="H352"/>
      <c r="I352"/>
      <c r="J352"/>
      <c r="K352"/>
      <c r="L352"/>
      <c r="M352"/>
      <c r="N352"/>
      <c r="O352"/>
      <c r="P352"/>
      <c r="R352"/>
      <c r="S352"/>
      <c r="T352"/>
      <c r="U352"/>
      <c r="V352"/>
      <c r="W352"/>
      <c r="X352"/>
      <c r="Y352"/>
    </row>
    <row r="353" spans="2:25">
      <c r="B353"/>
      <c r="D353"/>
      <c r="E353"/>
      <c r="F353"/>
      <c r="G353"/>
      <c r="H353"/>
      <c r="I353"/>
      <c r="J353"/>
      <c r="K353"/>
      <c r="L353"/>
      <c r="M353"/>
      <c r="N353"/>
      <c r="O353"/>
      <c r="P353"/>
      <c r="R353"/>
      <c r="S353"/>
      <c r="T353"/>
      <c r="U353"/>
      <c r="V353"/>
      <c r="W353"/>
      <c r="X353"/>
      <c r="Y353"/>
    </row>
    <row r="354" spans="2:25">
      <c r="B354"/>
      <c r="D354"/>
      <c r="E354"/>
      <c r="F354"/>
      <c r="G354"/>
      <c r="H354"/>
      <c r="I354"/>
      <c r="J354"/>
      <c r="K354"/>
      <c r="L354"/>
      <c r="M354"/>
      <c r="N354"/>
      <c r="O354"/>
      <c r="P354"/>
      <c r="R354"/>
      <c r="S354"/>
      <c r="T354"/>
      <c r="U354"/>
      <c r="V354"/>
      <c r="W354"/>
      <c r="X354"/>
      <c r="Y354"/>
    </row>
    <row r="355" spans="2:25">
      <c r="B355"/>
      <c r="D355"/>
      <c r="E355"/>
      <c r="F355"/>
      <c r="G355"/>
      <c r="H355"/>
      <c r="I355"/>
      <c r="J355"/>
      <c r="K355"/>
      <c r="L355"/>
      <c r="M355"/>
      <c r="N355"/>
      <c r="O355"/>
      <c r="P355"/>
      <c r="R355"/>
      <c r="S355"/>
      <c r="T355"/>
      <c r="U355"/>
      <c r="V355"/>
      <c r="W355"/>
      <c r="X355"/>
      <c r="Y355"/>
    </row>
    <row r="356" spans="2:25">
      <c r="B356"/>
      <c r="D356"/>
      <c r="E356"/>
      <c r="F356"/>
      <c r="G356"/>
      <c r="H356"/>
      <c r="I356"/>
      <c r="J356"/>
      <c r="K356"/>
      <c r="L356"/>
      <c r="M356"/>
      <c r="N356"/>
      <c r="O356"/>
      <c r="P356"/>
      <c r="R356"/>
      <c r="S356"/>
      <c r="T356"/>
      <c r="U356"/>
      <c r="V356"/>
      <c r="W356"/>
      <c r="X356"/>
      <c r="Y356"/>
    </row>
    <row r="357" spans="2:25">
      <c r="B357"/>
      <c r="D357"/>
      <c r="E357"/>
      <c r="F357"/>
      <c r="G357"/>
      <c r="H357"/>
      <c r="I357"/>
      <c r="J357"/>
      <c r="K357"/>
      <c r="L357"/>
      <c r="M357"/>
      <c r="N357"/>
      <c r="O357"/>
      <c r="P357"/>
      <c r="R357"/>
      <c r="S357"/>
      <c r="T357"/>
      <c r="U357"/>
      <c r="V357"/>
      <c r="W357"/>
      <c r="X357"/>
      <c r="Y357"/>
    </row>
    <row r="358" spans="2:25">
      <c r="B358"/>
      <c r="D358"/>
      <c r="E358"/>
      <c r="F358"/>
      <c r="G358"/>
      <c r="H358"/>
      <c r="I358"/>
      <c r="J358"/>
      <c r="K358"/>
      <c r="L358"/>
      <c r="M358"/>
      <c r="N358"/>
      <c r="O358"/>
      <c r="P358"/>
      <c r="R358"/>
      <c r="S358"/>
      <c r="T358"/>
      <c r="U358"/>
      <c r="V358"/>
      <c r="W358"/>
      <c r="X358"/>
      <c r="Y358"/>
    </row>
    <row r="359" spans="2:25">
      <c r="B359"/>
      <c r="D359"/>
      <c r="E359"/>
      <c r="F359"/>
      <c r="G359"/>
      <c r="H359"/>
      <c r="I359"/>
      <c r="J359"/>
      <c r="K359"/>
      <c r="L359"/>
      <c r="M359"/>
      <c r="N359"/>
      <c r="O359"/>
      <c r="P359"/>
      <c r="R359"/>
      <c r="S359"/>
      <c r="T359"/>
      <c r="U359"/>
      <c r="V359"/>
      <c r="W359"/>
      <c r="X359"/>
      <c r="Y359"/>
    </row>
    <row r="360" spans="2:25">
      <c r="B360"/>
      <c r="D360"/>
      <c r="E360"/>
      <c r="F360"/>
      <c r="G360"/>
      <c r="H360"/>
      <c r="I360"/>
      <c r="J360"/>
      <c r="K360"/>
      <c r="L360"/>
      <c r="M360"/>
      <c r="N360"/>
      <c r="O360"/>
      <c r="P360"/>
      <c r="R360"/>
      <c r="S360"/>
      <c r="T360"/>
      <c r="U360"/>
      <c r="V360"/>
      <c r="W360"/>
      <c r="X360"/>
      <c r="Y360"/>
    </row>
    <row r="361" spans="2:25">
      <c r="B361"/>
      <c r="D361"/>
      <c r="E361"/>
      <c r="F361"/>
      <c r="G361"/>
      <c r="H361"/>
      <c r="I361"/>
      <c r="J361"/>
      <c r="K361"/>
      <c r="L361"/>
      <c r="M361"/>
      <c r="N361"/>
      <c r="O361"/>
      <c r="P361"/>
      <c r="R361"/>
      <c r="S361"/>
      <c r="T361"/>
      <c r="U361"/>
      <c r="V361"/>
      <c r="W361"/>
      <c r="X361"/>
      <c r="Y361"/>
    </row>
    <row r="362" spans="2:25">
      <c r="B362"/>
      <c r="D362"/>
      <c r="E362"/>
      <c r="F362"/>
      <c r="G362"/>
      <c r="H362"/>
      <c r="I362"/>
      <c r="J362"/>
      <c r="K362"/>
      <c r="L362"/>
      <c r="M362"/>
      <c r="N362"/>
      <c r="O362"/>
      <c r="P362"/>
      <c r="R362"/>
      <c r="S362"/>
      <c r="T362"/>
      <c r="U362"/>
      <c r="V362"/>
      <c r="W362"/>
      <c r="X362"/>
      <c r="Y362"/>
    </row>
    <row r="363" spans="2:25">
      <c r="B363"/>
      <c r="D363"/>
      <c r="E363"/>
      <c r="F363"/>
      <c r="G363"/>
      <c r="H363"/>
      <c r="I363"/>
      <c r="J363"/>
      <c r="K363"/>
      <c r="L363"/>
      <c r="M363"/>
      <c r="N363"/>
      <c r="O363"/>
      <c r="P363"/>
      <c r="R363"/>
      <c r="S363"/>
      <c r="T363"/>
      <c r="U363"/>
      <c r="V363"/>
      <c r="W363"/>
      <c r="X363"/>
      <c r="Y363"/>
    </row>
    <row r="364" spans="2:25">
      <c r="B364"/>
      <c r="D364"/>
      <c r="E364"/>
      <c r="F364"/>
      <c r="G364"/>
      <c r="H364"/>
      <c r="I364"/>
      <c r="J364"/>
      <c r="K364"/>
      <c r="L364"/>
      <c r="M364"/>
      <c r="N364"/>
      <c r="O364"/>
      <c r="P364"/>
      <c r="R364"/>
      <c r="S364"/>
      <c r="T364"/>
      <c r="U364"/>
      <c r="V364"/>
      <c r="W364"/>
      <c r="X364"/>
      <c r="Y364"/>
    </row>
    <row r="365" spans="2:25">
      <c r="B365"/>
      <c r="D365"/>
      <c r="E365"/>
      <c r="F365"/>
      <c r="G365"/>
      <c r="H365"/>
      <c r="I365"/>
      <c r="J365"/>
      <c r="K365"/>
      <c r="L365"/>
      <c r="M365"/>
      <c r="N365"/>
      <c r="O365"/>
      <c r="P365"/>
      <c r="R365"/>
      <c r="S365"/>
      <c r="T365"/>
      <c r="U365"/>
      <c r="V365"/>
      <c r="W365"/>
      <c r="X365"/>
      <c r="Y365"/>
    </row>
    <row r="366" spans="2:25">
      <c r="B366"/>
      <c r="D366"/>
      <c r="E366"/>
      <c r="F366"/>
      <c r="G366"/>
      <c r="H366"/>
      <c r="I366"/>
      <c r="J366"/>
      <c r="K366"/>
      <c r="L366"/>
      <c r="M366"/>
      <c r="N366"/>
      <c r="O366"/>
      <c r="P366"/>
      <c r="R366"/>
      <c r="S366"/>
      <c r="T366"/>
      <c r="U366"/>
      <c r="V366"/>
      <c r="W366"/>
      <c r="X366"/>
      <c r="Y366"/>
    </row>
    <row r="367" spans="2:25">
      <c r="B367"/>
      <c r="D367"/>
      <c r="E367"/>
      <c r="F367"/>
      <c r="G367"/>
      <c r="H367"/>
      <c r="I367"/>
      <c r="J367"/>
      <c r="K367"/>
      <c r="L367"/>
      <c r="M367"/>
      <c r="N367"/>
      <c r="O367"/>
      <c r="P367"/>
      <c r="R367"/>
      <c r="S367"/>
      <c r="T367"/>
      <c r="U367"/>
      <c r="V367"/>
      <c r="W367"/>
      <c r="X367"/>
      <c r="Y367"/>
    </row>
    <row r="368" spans="2:25">
      <c r="B368"/>
      <c r="D368"/>
      <c r="E368"/>
      <c r="F368"/>
      <c r="G368"/>
      <c r="H368"/>
      <c r="I368"/>
      <c r="J368"/>
      <c r="K368"/>
      <c r="L368"/>
      <c r="M368"/>
      <c r="N368"/>
      <c r="O368"/>
      <c r="P368"/>
      <c r="R368"/>
      <c r="S368"/>
      <c r="T368"/>
      <c r="U368"/>
      <c r="V368"/>
      <c r="W368"/>
      <c r="X368"/>
      <c r="Y368"/>
    </row>
    <row r="369" spans="2:25">
      <c r="B369"/>
      <c r="D369"/>
      <c r="E369"/>
      <c r="F369"/>
      <c r="G369"/>
      <c r="H369"/>
      <c r="I369"/>
      <c r="J369"/>
      <c r="K369"/>
      <c r="L369"/>
      <c r="M369"/>
      <c r="N369"/>
      <c r="O369"/>
      <c r="P369"/>
      <c r="R369"/>
      <c r="S369"/>
      <c r="T369"/>
      <c r="U369"/>
      <c r="V369"/>
      <c r="W369"/>
      <c r="X369"/>
      <c r="Y369"/>
    </row>
    <row r="370" spans="2:25">
      <c r="B370"/>
      <c r="D370"/>
      <c r="E370"/>
      <c r="F370"/>
      <c r="G370"/>
      <c r="H370"/>
      <c r="I370"/>
      <c r="J370"/>
      <c r="K370"/>
      <c r="L370"/>
      <c r="M370"/>
      <c r="N370"/>
      <c r="O370"/>
      <c r="P370"/>
      <c r="R370"/>
      <c r="S370"/>
      <c r="T370"/>
      <c r="U370"/>
      <c r="V370"/>
      <c r="W370"/>
      <c r="X370"/>
      <c r="Y370"/>
    </row>
    <row r="371" spans="2:25">
      <c r="B371"/>
      <c r="D371"/>
      <c r="E371"/>
      <c r="F371"/>
      <c r="G371"/>
      <c r="H371"/>
      <c r="I371"/>
      <c r="J371"/>
      <c r="K371"/>
      <c r="L371"/>
      <c r="M371"/>
      <c r="N371"/>
      <c r="O371"/>
      <c r="P371"/>
      <c r="R371"/>
      <c r="S371"/>
      <c r="T371"/>
      <c r="U371"/>
      <c r="V371"/>
      <c r="W371"/>
      <c r="X371"/>
      <c r="Y371"/>
    </row>
    <row r="372" spans="2:25">
      <c r="B372"/>
      <c r="D372"/>
      <c r="E372"/>
      <c r="F372"/>
      <c r="G372"/>
      <c r="H372"/>
      <c r="I372"/>
      <c r="J372"/>
      <c r="K372"/>
      <c r="L372"/>
      <c r="M372"/>
      <c r="N372"/>
      <c r="O372"/>
      <c r="P372"/>
      <c r="R372"/>
      <c r="S372"/>
      <c r="T372"/>
      <c r="U372"/>
      <c r="V372"/>
      <c r="W372"/>
      <c r="X372"/>
      <c r="Y372"/>
    </row>
    <row r="373" spans="2:25">
      <c r="B373"/>
      <c r="D373"/>
      <c r="E373"/>
      <c r="F373"/>
      <c r="G373"/>
      <c r="H373"/>
      <c r="I373"/>
      <c r="J373"/>
      <c r="K373"/>
      <c r="L373"/>
      <c r="M373"/>
      <c r="N373"/>
      <c r="O373"/>
      <c r="P373"/>
      <c r="R373"/>
      <c r="S373"/>
      <c r="T373"/>
      <c r="U373"/>
      <c r="V373"/>
      <c r="W373"/>
      <c r="X373"/>
      <c r="Y373"/>
    </row>
    <row r="374" spans="2:25">
      <c r="B374"/>
      <c r="D374"/>
      <c r="E374"/>
      <c r="F374"/>
      <c r="G374"/>
      <c r="H374"/>
      <c r="I374"/>
      <c r="J374"/>
      <c r="K374"/>
      <c r="L374"/>
      <c r="M374"/>
      <c r="N374"/>
      <c r="O374"/>
      <c r="P374"/>
      <c r="R374"/>
      <c r="S374"/>
      <c r="T374"/>
      <c r="U374"/>
      <c r="V374"/>
      <c r="W374"/>
      <c r="X374"/>
      <c r="Y374"/>
    </row>
    <row r="375" spans="2:25">
      <c r="B375"/>
      <c r="D375"/>
      <c r="E375"/>
      <c r="F375"/>
      <c r="G375"/>
      <c r="H375"/>
      <c r="I375"/>
      <c r="J375"/>
      <c r="K375"/>
      <c r="L375"/>
      <c r="M375"/>
      <c r="N375"/>
      <c r="O375"/>
      <c r="P375"/>
      <c r="R375"/>
      <c r="S375"/>
      <c r="T375"/>
      <c r="U375"/>
      <c r="V375"/>
      <c r="W375"/>
      <c r="X375"/>
      <c r="Y375"/>
    </row>
    <row r="376" spans="2:25">
      <c r="B376"/>
      <c r="D376"/>
      <c r="E376"/>
      <c r="F376"/>
      <c r="G376"/>
      <c r="H376"/>
      <c r="I376"/>
      <c r="J376"/>
      <c r="K376"/>
      <c r="L376"/>
      <c r="M376"/>
      <c r="N376"/>
      <c r="O376"/>
      <c r="P376"/>
      <c r="R376"/>
      <c r="S376"/>
      <c r="T376"/>
      <c r="U376"/>
      <c r="V376"/>
      <c r="W376"/>
      <c r="X376"/>
      <c r="Y376"/>
    </row>
    <row r="377" spans="2:25">
      <c r="B377"/>
      <c r="D377"/>
      <c r="E377"/>
      <c r="F377"/>
      <c r="G377"/>
      <c r="H377"/>
      <c r="I377"/>
      <c r="J377"/>
      <c r="K377"/>
      <c r="L377"/>
      <c r="M377"/>
      <c r="N377"/>
      <c r="O377"/>
      <c r="P377"/>
      <c r="R377"/>
      <c r="S377"/>
      <c r="T377"/>
      <c r="U377"/>
      <c r="V377"/>
      <c r="W377"/>
      <c r="X377"/>
      <c r="Y377"/>
    </row>
    <row r="378" spans="2:25">
      <c r="B378"/>
      <c r="D378"/>
      <c r="E378"/>
      <c r="F378"/>
      <c r="G378"/>
      <c r="H378"/>
      <c r="I378"/>
      <c r="J378"/>
      <c r="K378"/>
      <c r="L378"/>
      <c r="M378"/>
      <c r="N378"/>
      <c r="O378"/>
      <c r="P378"/>
      <c r="R378"/>
      <c r="S378"/>
      <c r="T378"/>
      <c r="U378"/>
      <c r="V378"/>
      <c r="W378"/>
      <c r="X378"/>
      <c r="Y378"/>
    </row>
    <row r="379" spans="2:25">
      <c r="B379"/>
      <c r="D379"/>
      <c r="E379"/>
      <c r="F379"/>
      <c r="G379"/>
      <c r="H379"/>
      <c r="I379"/>
      <c r="J379"/>
      <c r="K379"/>
      <c r="L379"/>
      <c r="M379"/>
      <c r="N379"/>
      <c r="O379"/>
      <c r="P379"/>
      <c r="R379"/>
      <c r="S379"/>
      <c r="T379"/>
      <c r="U379"/>
      <c r="V379"/>
      <c r="W379"/>
      <c r="X379"/>
      <c r="Y379"/>
    </row>
    <row r="380" spans="2:25">
      <c r="B380"/>
      <c r="D380"/>
      <c r="E380"/>
      <c r="F380"/>
      <c r="G380"/>
      <c r="H380"/>
      <c r="I380"/>
      <c r="J380"/>
      <c r="K380"/>
      <c r="L380"/>
      <c r="M380"/>
      <c r="N380"/>
      <c r="O380"/>
      <c r="P380"/>
      <c r="R380"/>
      <c r="S380"/>
      <c r="T380"/>
      <c r="U380"/>
      <c r="V380"/>
      <c r="W380"/>
      <c r="X380"/>
      <c r="Y380"/>
    </row>
    <row r="381" spans="2:25">
      <c r="B381"/>
      <c r="D381"/>
      <c r="E381"/>
      <c r="F381"/>
      <c r="G381"/>
      <c r="H381"/>
      <c r="I381"/>
      <c r="J381"/>
      <c r="K381"/>
      <c r="L381"/>
      <c r="M381"/>
      <c r="N381"/>
      <c r="O381"/>
      <c r="P381"/>
      <c r="R381"/>
      <c r="S381"/>
      <c r="T381"/>
      <c r="U381"/>
      <c r="V381"/>
      <c r="W381"/>
      <c r="X381"/>
      <c r="Y381"/>
    </row>
    <row r="382" spans="2:25">
      <c r="B382"/>
      <c r="D382"/>
      <c r="E382"/>
      <c r="F382"/>
      <c r="G382"/>
      <c r="H382"/>
      <c r="I382"/>
      <c r="J382"/>
      <c r="K382"/>
      <c r="L382"/>
      <c r="M382"/>
      <c r="N382"/>
      <c r="O382"/>
      <c r="P382"/>
      <c r="R382"/>
      <c r="S382"/>
      <c r="T382"/>
      <c r="U382"/>
      <c r="V382"/>
      <c r="W382"/>
      <c r="X382"/>
      <c r="Y382"/>
    </row>
    <row r="383" spans="2:25">
      <c r="B383"/>
      <c r="D383"/>
      <c r="E383"/>
      <c r="F383"/>
      <c r="G383"/>
      <c r="H383"/>
      <c r="I383"/>
      <c r="J383"/>
      <c r="K383"/>
      <c r="L383"/>
      <c r="M383"/>
      <c r="N383"/>
      <c r="O383"/>
      <c r="P383"/>
      <c r="R383"/>
      <c r="S383"/>
      <c r="T383"/>
      <c r="U383"/>
      <c r="V383"/>
      <c r="W383"/>
      <c r="X383"/>
      <c r="Y383"/>
    </row>
    <row r="384" spans="2:25">
      <c r="B384"/>
      <c r="D384"/>
      <c r="E384"/>
      <c r="F384"/>
      <c r="G384"/>
      <c r="H384"/>
      <c r="I384"/>
      <c r="J384"/>
      <c r="K384"/>
      <c r="L384"/>
      <c r="M384"/>
      <c r="N384"/>
      <c r="O384"/>
      <c r="P384"/>
      <c r="R384"/>
      <c r="S384"/>
      <c r="T384"/>
      <c r="U384"/>
      <c r="V384"/>
      <c r="W384"/>
      <c r="X384"/>
      <c r="Y384"/>
    </row>
    <row r="385" spans="2:25">
      <c r="B385"/>
      <c r="D385"/>
      <c r="E385"/>
      <c r="F385"/>
      <c r="G385"/>
      <c r="H385"/>
      <c r="I385"/>
      <c r="J385"/>
      <c r="K385"/>
      <c r="L385"/>
      <c r="M385"/>
      <c r="N385"/>
      <c r="O385"/>
      <c r="P385"/>
      <c r="R385"/>
      <c r="S385"/>
      <c r="T385"/>
      <c r="U385"/>
      <c r="V385"/>
      <c r="W385"/>
      <c r="X385"/>
      <c r="Y385"/>
    </row>
    <row r="386" spans="2:25">
      <c r="B386"/>
      <c r="D386"/>
      <c r="E386"/>
      <c r="F386"/>
      <c r="G386"/>
      <c r="H386"/>
      <c r="I386"/>
      <c r="J386"/>
      <c r="K386"/>
      <c r="L386"/>
      <c r="M386"/>
      <c r="N386"/>
      <c r="O386"/>
      <c r="P386"/>
      <c r="R386"/>
      <c r="S386"/>
      <c r="T386"/>
      <c r="U386"/>
      <c r="V386"/>
      <c r="W386"/>
      <c r="X386"/>
      <c r="Y386"/>
    </row>
    <row r="387" spans="2:25">
      <c r="B387"/>
      <c r="D387"/>
      <c r="E387"/>
      <c r="F387"/>
      <c r="G387"/>
      <c r="H387"/>
      <c r="I387"/>
      <c r="J387"/>
      <c r="K387"/>
      <c r="L387"/>
      <c r="M387"/>
      <c r="N387"/>
      <c r="O387"/>
      <c r="P387"/>
      <c r="R387"/>
      <c r="S387"/>
      <c r="T387"/>
      <c r="U387"/>
      <c r="V387"/>
      <c r="W387"/>
      <c r="X387"/>
      <c r="Y387"/>
    </row>
    <row r="388" spans="2:25">
      <c r="B388"/>
      <c r="D388"/>
      <c r="E388"/>
      <c r="F388"/>
      <c r="G388"/>
      <c r="H388"/>
      <c r="I388"/>
      <c r="J388"/>
      <c r="K388"/>
      <c r="L388"/>
      <c r="M388"/>
      <c r="N388"/>
      <c r="O388"/>
      <c r="P388"/>
      <c r="R388"/>
      <c r="S388"/>
      <c r="T388"/>
      <c r="U388"/>
      <c r="V388"/>
      <c r="W388"/>
      <c r="X388"/>
      <c r="Y388"/>
    </row>
    <row r="389" spans="2:25">
      <c r="B389"/>
      <c r="D389"/>
      <c r="E389"/>
      <c r="F389"/>
      <c r="G389"/>
      <c r="H389"/>
      <c r="I389"/>
      <c r="J389"/>
      <c r="K389"/>
      <c r="L389"/>
      <c r="M389"/>
      <c r="N389"/>
      <c r="O389"/>
      <c r="P389"/>
      <c r="R389"/>
      <c r="S389"/>
      <c r="T389"/>
      <c r="U389"/>
      <c r="V389"/>
      <c r="W389"/>
      <c r="X389"/>
      <c r="Y389"/>
    </row>
    <row r="390" spans="2:25">
      <c r="B390"/>
      <c r="D390"/>
      <c r="E390"/>
      <c r="F390"/>
      <c r="G390"/>
      <c r="H390"/>
      <c r="I390"/>
      <c r="J390"/>
      <c r="K390"/>
      <c r="L390"/>
      <c r="M390"/>
      <c r="N390"/>
      <c r="O390"/>
      <c r="P390"/>
      <c r="R390"/>
      <c r="S390"/>
      <c r="T390"/>
      <c r="U390"/>
      <c r="V390"/>
      <c r="W390"/>
      <c r="X390"/>
      <c r="Y390"/>
    </row>
    <row r="391" spans="2:25">
      <c r="B391"/>
      <c r="D391"/>
      <c r="E391"/>
      <c r="F391"/>
      <c r="G391"/>
      <c r="H391"/>
      <c r="I391"/>
      <c r="J391"/>
      <c r="K391"/>
      <c r="L391"/>
      <c r="M391"/>
      <c r="N391"/>
      <c r="O391"/>
      <c r="P391"/>
      <c r="R391"/>
      <c r="S391"/>
      <c r="T391"/>
      <c r="U391"/>
      <c r="V391"/>
      <c r="W391"/>
      <c r="X391"/>
      <c r="Y391"/>
    </row>
    <row r="392" spans="2:25">
      <c r="B392"/>
      <c r="D392"/>
      <c r="E392"/>
      <c r="F392"/>
      <c r="G392"/>
      <c r="H392"/>
      <c r="I392"/>
      <c r="J392"/>
      <c r="K392"/>
      <c r="L392"/>
      <c r="M392"/>
      <c r="N392"/>
      <c r="O392"/>
      <c r="P392"/>
      <c r="R392"/>
      <c r="S392"/>
      <c r="T392"/>
      <c r="U392"/>
      <c r="V392"/>
      <c r="W392"/>
      <c r="X392"/>
      <c r="Y392"/>
    </row>
    <row r="393" spans="2:25">
      <c r="B393"/>
      <c r="D393"/>
      <c r="E393"/>
      <c r="F393"/>
      <c r="G393"/>
      <c r="H393"/>
      <c r="I393"/>
      <c r="J393"/>
      <c r="K393"/>
      <c r="L393"/>
      <c r="M393"/>
      <c r="N393"/>
      <c r="O393"/>
      <c r="P393"/>
      <c r="R393"/>
      <c r="S393"/>
      <c r="T393"/>
      <c r="U393"/>
      <c r="V393"/>
      <c r="W393"/>
      <c r="X393"/>
      <c r="Y393"/>
    </row>
    <row r="394" spans="2:25">
      <c r="B394"/>
      <c r="D394"/>
      <c r="E394"/>
      <c r="F394"/>
      <c r="G394"/>
      <c r="H394"/>
      <c r="I394"/>
      <c r="J394"/>
      <c r="K394"/>
      <c r="L394"/>
      <c r="M394"/>
      <c r="N394"/>
      <c r="O394"/>
      <c r="P394"/>
      <c r="R394"/>
      <c r="S394"/>
      <c r="T394"/>
      <c r="U394"/>
      <c r="V394"/>
      <c r="W394"/>
      <c r="X394"/>
      <c r="Y394"/>
    </row>
    <row r="395" spans="2:25">
      <c r="B395"/>
      <c r="D395"/>
      <c r="E395"/>
      <c r="F395"/>
      <c r="G395"/>
      <c r="H395"/>
      <c r="I395"/>
      <c r="J395"/>
      <c r="K395"/>
      <c r="L395"/>
      <c r="M395"/>
      <c r="N395"/>
      <c r="O395"/>
      <c r="P395"/>
      <c r="R395"/>
      <c r="S395"/>
      <c r="T395"/>
      <c r="U395"/>
      <c r="V395"/>
      <c r="W395"/>
      <c r="X395"/>
      <c r="Y395"/>
    </row>
    <row r="396" spans="2:25">
      <c r="B396"/>
      <c r="D396"/>
      <c r="E396"/>
      <c r="F396"/>
      <c r="G396"/>
      <c r="H396"/>
      <c r="I396"/>
      <c r="J396"/>
      <c r="K396"/>
      <c r="L396"/>
      <c r="M396"/>
      <c r="N396"/>
      <c r="O396"/>
      <c r="P396"/>
      <c r="R396"/>
      <c r="S396"/>
      <c r="T396"/>
      <c r="U396"/>
      <c r="V396"/>
      <c r="W396"/>
      <c r="X396"/>
      <c r="Y396"/>
    </row>
    <row r="397" spans="2:25">
      <c r="B397"/>
      <c r="D397"/>
      <c r="E397"/>
      <c r="F397"/>
      <c r="G397"/>
      <c r="H397"/>
      <c r="I397"/>
      <c r="J397"/>
      <c r="K397"/>
      <c r="L397"/>
      <c r="M397"/>
      <c r="N397"/>
      <c r="O397"/>
      <c r="P397"/>
      <c r="R397"/>
      <c r="S397"/>
      <c r="T397"/>
      <c r="U397"/>
      <c r="V397"/>
      <c r="W397"/>
      <c r="X397"/>
      <c r="Y397"/>
    </row>
    <row r="398" spans="2:25">
      <c r="B398"/>
      <c r="D398"/>
      <c r="E398"/>
      <c r="F398"/>
      <c r="G398"/>
      <c r="H398"/>
      <c r="I398"/>
      <c r="J398"/>
      <c r="K398"/>
      <c r="L398"/>
      <c r="M398"/>
      <c r="N398"/>
      <c r="O398"/>
      <c r="P398"/>
      <c r="R398"/>
      <c r="S398"/>
      <c r="T398"/>
      <c r="U398"/>
      <c r="V398"/>
      <c r="W398"/>
      <c r="X398"/>
      <c r="Y398"/>
    </row>
    <row r="399" spans="2:25">
      <c r="B399"/>
      <c r="D399"/>
      <c r="E399"/>
      <c r="F399"/>
      <c r="G399"/>
      <c r="H399"/>
      <c r="I399"/>
      <c r="J399"/>
      <c r="K399"/>
      <c r="L399"/>
      <c r="M399"/>
      <c r="N399"/>
      <c r="O399"/>
      <c r="P399"/>
      <c r="R399"/>
      <c r="S399"/>
      <c r="T399"/>
      <c r="U399"/>
      <c r="V399"/>
      <c r="W399"/>
      <c r="X399"/>
      <c r="Y399"/>
    </row>
    <row r="400" spans="2:25">
      <c r="B400"/>
      <c r="D400"/>
      <c r="E400"/>
      <c r="F400"/>
      <c r="G400"/>
      <c r="H400"/>
      <c r="I400"/>
      <c r="J400"/>
      <c r="K400"/>
      <c r="L400"/>
      <c r="M400"/>
      <c r="N400"/>
      <c r="O400"/>
      <c r="P400"/>
      <c r="R400"/>
      <c r="S400"/>
      <c r="T400"/>
      <c r="U400"/>
      <c r="V400"/>
      <c r="W400"/>
      <c r="X400"/>
      <c r="Y400"/>
    </row>
    <row r="401" spans="2:25">
      <c r="B401"/>
      <c r="D401"/>
      <c r="E401"/>
      <c r="F401"/>
      <c r="G401"/>
      <c r="H401"/>
      <c r="I401"/>
      <c r="J401"/>
      <c r="K401"/>
      <c r="L401"/>
      <c r="M401"/>
      <c r="N401"/>
      <c r="O401"/>
      <c r="P401"/>
      <c r="R401"/>
      <c r="S401"/>
      <c r="T401"/>
      <c r="U401"/>
      <c r="V401"/>
      <c r="W401"/>
      <c r="X401"/>
      <c r="Y401"/>
    </row>
    <row r="402" spans="2:25">
      <c r="B402"/>
      <c r="D402"/>
      <c r="E402"/>
      <c r="F402"/>
      <c r="G402"/>
      <c r="H402"/>
      <c r="I402"/>
      <c r="J402"/>
      <c r="K402"/>
      <c r="L402"/>
      <c r="M402"/>
      <c r="N402"/>
      <c r="O402"/>
      <c r="P402"/>
      <c r="R402"/>
      <c r="S402"/>
      <c r="T402"/>
      <c r="U402"/>
      <c r="V402"/>
      <c r="W402"/>
      <c r="X402"/>
      <c r="Y402"/>
    </row>
    <row r="403" spans="2:25">
      <c r="B403"/>
      <c r="D403"/>
      <c r="E403"/>
      <c r="F403"/>
      <c r="G403"/>
      <c r="H403"/>
      <c r="I403"/>
      <c r="J403"/>
      <c r="K403"/>
      <c r="L403"/>
      <c r="M403"/>
      <c r="N403"/>
      <c r="O403"/>
      <c r="P403"/>
      <c r="R403"/>
      <c r="S403"/>
      <c r="T403"/>
      <c r="U403"/>
      <c r="V403"/>
      <c r="W403"/>
      <c r="X403"/>
      <c r="Y403"/>
    </row>
    <row r="404" spans="2:25">
      <c r="B404"/>
      <c r="D404"/>
      <c r="E404"/>
      <c r="F404"/>
      <c r="G404"/>
      <c r="H404"/>
      <c r="I404"/>
      <c r="J404"/>
      <c r="K404"/>
      <c r="L404"/>
      <c r="M404"/>
      <c r="N404"/>
      <c r="O404"/>
      <c r="P404"/>
      <c r="R404"/>
      <c r="S404"/>
      <c r="T404"/>
      <c r="U404"/>
      <c r="V404"/>
      <c r="W404"/>
      <c r="X404"/>
      <c r="Y404"/>
    </row>
    <row r="405" spans="2:25">
      <c r="B405"/>
      <c r="D405"/>
      <c r="E405"/>
      <c r="F405"/>
      <c r="G405"/>
      <c r="H405"/>
      <c r="I405"/>
      <c r="J405"/>
      <c r="K405"/>
      <c r="L405"/>
      <c r="M405"/>
      <c r="N405"/>
      <c r="O405"/>
      <c r="P405"/>
      <c r="R405"/>
      <c r="S405"/>
      <c r="T405"/>
      <c r="U405"/>
      <c r="V405"/>
      <c r="W405"/>
      <c r="X405"/>
      <c r="Y405"/>
    </row>
    <row r="406" spans="2:25">
      <c r="B406"/>
      <c r="D406"/>
      <c r="E406"/>
      <c r="F406"/>
      <c r="G406"/>
      <c r="H406"/>
      <c r="I406"/>
      <c r="J406"/>
      <c r="K406"/>
      <c r="L406"/>
      <c r="M406"/>
      <c r="N406"/>
      <c r="O406"/>
      <c r="P406"/>
      <c r="R406"/>
      <c r="S406"/>
      <c r="T406"/>
      <c r="U406"/>
      <c r="V406"/>
      <c r="W406"/>
      <c r="X406"/>
      <c r="Y406"/>
    </row>
    <row r="407" spans="2:25">
      <c r="B407"/>
      <c r="D407"/>
      <c r="E407"/>
      <c r="F407"/>
      <c r="G407"/>
      <c r="H407"/>
      <c r="I407"/>
      <c r="J407"/>
      <c r="K407"/>
      <c r="L407"/>
      <c r="M407"/>
      <c r="N407"/>
      <c r="O407"/>
      <c r="P407"/>
      <c r="R407"/>
      <c r="S407"/>
      <c r="T407"/>
      <c r="U407"/>
      <c r="V407"/>
      <c r="W407"/>
      <c r="X407"/>
      <c r="Y407"/>
    </row>
    <row r="408" spans="2:25">
      <c r="B408"/>
      <c r="D408"/>
      <c r="E408"/>
      <c r="F408"/>
      <c r="G408"/>
      <c r="H408"/>
      <c r="I408"/>
      <c r="J408"/>
      <c r="K408"/>
      <c r="L408"/>
      <c r="M408"/>
      <c r="N408"/>
      <c r="O408"/>
      <c r="P408"/>
      <c r="R408"/>
      <c r="S408"/>
      <c r="T408"/>
      <c r="U408"/>
      <c r="V408"/>
      <c r="W408"/>
      <c r="X408"/>
      <c r="Y408"/>
    </row>
    <row r="409" spans="2:25">
      <c r="B409"/>
      <c r="D409"/>
      <c r="E409"/>
      <c r="F409"/>
      <c r="G409"/>
      <c r="H409"/>
      <c r="I409"/>
      <c r="J409"/>
      <c r="K409"/>
      <c r="L409"/>
      <c r="M409"/>
      <c r="N409"/>
      <c r="O409"/>
      <c r="P409"/>
      <c r="R409"/>
      <c r="S409"/>
      <c r="T409"/>
      <c r="U409"/>
      <c r="V409"/>
      <c r="W409"/>
      <c r="X409"/>
      <c r="Y409"/>
    </row>
    <row r="410" spans="2:25">
      <c r="B410"/>
      <c r="D410"/>
      <c r="E410"/>
      <c r="F410"/>
      <c r="G410"/>
      <c r="H410"/>
      <c r="I410"/>
      <c r="J410"/>
      <c r="K410"/>
      <c r="L410"/>
      <c r="M410"/>
      <c r="N410"/>
      <c r="O410"/>
      <c r="P410"/>
      <c r="R410"/>
      <c r="S410"/>
      <c r="T410"/>
      <c r="U410"/>
      <c r="V410"/>
      <c r="W410"/>
      <c r="X410"/>
      <c r="Y410"/>
    </row>
    <row r="411" spans="2:25">
      <c r="B411"/>
      <c r="D411"/>
      <c r="E411"/>
      <c r="F411"/>
      <c r="G411"/>
      <c r="H411"/>
      <c r="I411"/>
      <c r="J411"/>
      <c r="K411"/>
      <c r="L411"/>
      <c r="M411"/>
      <c r="N411"/>
      <c r="O411"/>
      <c r="P411"/>
      <c r="R411"/>
      <c r="S411"/>
      <c r="T411"/>
      <c r="U411"/>
      <c r="V411"/>
      <c r="W411"/>
      <c r="X411"/>
      <c r="Y411"/>
    </row>
    <row r="412" spans="2:25">
      <c r="B412"/>
      <c r="D412"/>
      <c r="E412"/>
      <c r="F412"/>
      <c r="G412"/>
      <c r="H412"/>
      <c r="I412"/>
      <c r="J412"/>
      <c r="K412"/>
      <c r="L412"/>
      <c r="M412"/>
      <c r="N412"/>
      <c r="O412"/>
      <c r="P412"/>
      <c r="R412"/>
      <c r="S412"/>
      <c r="T412"/>
      <c r="U412"/>
      <c r="V412"/>
      <c r="W412"/>
      <c r="X412"/>
      <c r="Y412"/>
    </row>
    <row r="413" spans="2:25">
      <c r="B413"/>
      <c r="D413"/>
      <c r="E413"/>
      <c r="F413"/>
      <c r="G413"/>
      <c r="H413"/>
      <c r="I413"/>
      <c r="J413"/>
      <c r="K413"/>
      <c r="L413"/>
      <c r="M413"/>
      <c r="N413"/>
      <c r="O413"/>
      <c r="P413"/>
      <c r="R413"/>
      <c r="S413"/>
      <c r="T413"/>
      <c r="U413"/>
      <c r="V413"/>
      <c r="W413"/>
      <c r="X413"/>
      <c r="Y413"/>
    </row>
    <row r="414" spans="2:25">
      <c r="B414"/>
      <c r="D414"/>
      <c r="E414"/>
      <c r="F414"/>
      <c r="G414"/>
      <c r="H414"/>
      <c r="I414"/>
      <c r="J414"/>
      <c r="K414"/>
      <c r="L414"/>
      <c r="M414"/>
      <c r="N414"/>
      <c r="O414"/>
      <c r="P414"/>
      <c r="R414"/>
      <c r="S414"/>
      <c r="T414"/>
      <c r="U414"/>
      <c r="V414"/>
      <c r="W414"/>
      <c r="X414"/>
      <c r="Y414"/>
    </row>
    <row r="415" spans="2:25">
      <c r="B415"/>
      <c r="D415"/>
      <c r="E415"/>
      <c r="F415"/>
      <c r="G415"/>
      <c r="H415"/>
      <c r="I415"/>
      <c r="J415"/>
      <c r="K415"/>
      <c r="L415"/>
      <c r="M415"/>
      <c r="N415"/>
      <c r="O415"/>
      <c r="P415"/>
      <c r="R415"/>
      <c r="S415"/>
      <c r="T415"/>
      <c r="U415"/>
      <c r="V415"/>
      <c r="W415"/>
      <c r="X415"/>
      <c r="Y415"/>
    </row>
    <row r="416" spans="2:25">
      <c r="B416"/>
      <c r="D416"/>
      <c r="E416"/>
      <c r="F416"/>
      <c r="G416"/>
      <c r="H416"/>
      <c r="I416"/>
      <c r="J416"/>
      <c r="K416"/>
      <c r="L416"/>
      <c r="M416"/>
      <c r="N416"/>
      <c r="O416"/>
      <c r="P416"/>
      <c r="R416"/>
      <c r="S416"/>
      <c r="T416"/>
      <c r="U416"/>
      <c r="V416"/>
      <c r="W416"/>
      <c r="X416"/>
      <c r="Y416"/>
    </row>
    <row r="417" spans="2:25">
      <c r="B417"/>
      <c r="D417"/>
      <c r="E417"/>
      <c r="F417"/>
      <c r="G417"/>
      <c r="H417"/>
      <c r="I417"/>
      <c r="J417"/>
      <c r="K417"/>
      <c r="L417"/>
      <c r="M417"/>
      <c r="N417"/>
      <c r="O417"/>
      <c r="P417"/>
      <c r="R417"/>
      <c r="S417"/>
      <c r="T417"/>
      <c r="U417"/>
      <c r="V417"/>
      <c r="W417"/>
      <c r="X417"/>
      <c r="Y417"/>
    </row>
    <row r="418" spans="2:25">
      <c r="B418"/>
      <c r="D418"/>
      <c r="E418"/>
      <c r="F418"/>
      <c r="G418"/>
      <c r="H418"/>
      <c r="I418"/>
      <c r="J418"/>
      <c r="K418"/>
      <c r="L418"/>
      <c r="M418"/>
      <c r="N418"/>
      <c r="O418"/>
      <c r="P418"/>
      <c r="R418"/>
      <c r="S418"/>
      <c r="T418"/>
      <c r="U418"/>
      <c r="V418"/>
      <c r="W418"/>
      <c r="X418"/>
      <c r="Y418"/>
    </row>
    <row r="419" spans="2:25">
      <c r="B419"/>
      <c r="D419"/>
      <c r="E419"/>
      <c r="F419"/>
      <c r="G419"/>
      <c r="H419"/>
      <c r="I419"/>
      <c r="J419"/>
      <c r="K419"/>
      <c r="L419"/>
      <c r="M419"/>
      <c r="N419"/>
      <c r="O419"/>
      <c r="P419"/>
      <c r="R419"/>
      <c r="S419"/>
      <c r="T419"/>
      <c r="U419"/>
      <c r="V419"/>
      <c r="W419"/>
      <c r="X419"/>
      <c r="Y419"/>
    </row>
    <row r="420" spans="2:25">
      <c r="B420"/>
      <c r="D420"/>
      <c r="E420"/>
      <c r="F420"/>
      <c r="G420"/>
      <c r="H420"/>
      <c r="I420"/>
      <c r="J420"/>
      <c r="K420"/>
      <c r="L420"/>
      <c r="M420"/>
      <c r="N420"/>
      <c r="O420"/>
      <c r="P420"/>
      <c r="R420"/>
      <c r="S420"/>
      <c r="T420"/>
      <c r="U420"/>
      <c r="V420"/>
      <c r="W420"/>
      <c r="X420"/>
      <c r="Y420"/>
    </row>
    <row r="421" spans="2:25">
      <c r="B421"/>
      <c r="D421"/>
      <c r="E421"/>
      <c r="F421"/>
      <c r="G421"/>
      <c r="H421"/>
      <c r="I421"/>
      <c r="J421"/>
      <c r="K421"/>
      <c r="L421"/>
      <c r="M421"/>
      <c r="N421"/>
      <c r="O421"/>
      <c r="P421"/>
      <c r="R421"/>
      <c r="S421"/>
      <c r="T421"/>
      <c r="U421"/>
      <c r="V421"/>
      <c r="W421"/>
      <c r="X421"/>
      <c r="Y421"/>
    </row>
    <row r="422" spans="2:25">
      <c r="B422"/>
      <c r="D422"/>
      <c r="E422"/>
      <c r="F422"/>
      <c r="G422"/>
      <c r="H422"/>
      <c r="I422"/>
      <c r="J422"/>
      <c r="K422"/>
      <c r="L422"/>
      <c r="M422"/>
      <c r="N422"/>
      <c r="O422"/>
      <c r="P422"/>
      <c r="R422"/>
      <c r="S422"/>
      <c r="T422"/>
      <c r="U422"/>
      <c r="V422"/>
      <c r="W422"/>
      <c r="X422"/>
      <c r="Y422"/>
    </row>
    <row r="423" spans="2:25">
      <c r="B423"/>
      <c r="D423"/>
      <c r="E423"/>
      <c r="F423"/>
      <c r="G423"/>
      <c r="H423"/>
      <c r="I423"/>
      <c r="J423"/>
      <c r="K423"/>
      <c r="L423"/>
      <c r="M423"/>
      <c r="N423"/>
      <c r="O423"/>
      <c r="P423"/>
      <c r="R423"/>
      <c r="S423"/>
      <c r="T423"/>
      <c r="U423"/>
      <c r="V423"/>
      <c r="W423"/>
      <c r="X423"/>
      <c r="Y423"/>
    </row>
    <row r="424" spans="2:25">
      <c r="B424"/>
      <c r="D424"/>
      <c r="E424"/>
      <c r="F424"/>
      <c r="G424"/>
      <c r="H424"/>
      <c r="I424"/>
      <c r="J424"/>
      <c r="K424"/>
      <c r="L424"/>
      <c r="M424"/>
      <c r="N424"/>
      <c r="O424"/>
      <c r="P424"/>
      <c r="R424"/>
      <c r="S424"/>
      <c r="T424"/>
      <c r="U424"/>
      <c r="V424"/>
      <c r="W424"/>
      <c r="X424"/>
      <c r="Y424"/>
    </row>
    <row r="425" spans="2:25">
      <c r="B425"/>
      <c r="D425"/>
      <c r="E425"/>
      <c r="F425"/>
      <c r="G425"/>
      <c r="H425"/>
      <c r="I425"/>
      <c r="J425"/>
      <c r="K425"/>
      <c r="L425"/>
      <c r="M425"/>
      <c r="N425"/>
      <c r="O425"/>
      <c r="P425"/>
      <c r="R425"/>
      <c r="S425"/>
      <c r="T425"/>
      <c r="U425"/>
      <c r="V425"/>
      <c r="W425"/>
      <c r="X425"/>
      <c r="Y425"/>
    </row>
    <row r="426" spans="2:25">
      <c r="B426"/>
      <c r="D426"/>
      <c r="E426"/>
      <c r="F426"/>
      <c r="G426"/>
      <c r="H426"/>
      <c r="I426"/>
      <c r="J426"/>
      <c r="K426"/>
      <c r="L426"/>
      <c r="M426"/>
      <c r="N426"/>
      <c r="O426"/>
      <c r="P426"/>
      <c r="R426"/>
      <c r="S426"/>
      <c r="T426"/>
      <c r="U426"/>
      <c r="V426"/>
      <c r="W426"/>
      <c r="X426"/>
      <c r="Y426"/>
    </row>
    <row r="427" spans="2:25">
      <c r="B427"/>
      <c r="D427"/>
      <c r="E427"/>
      <c r="F427"/>
      <c r="G427"/>
      <c r="H427"/>
      <c r="I427"/>
      <c r="J427"/>
      <c r="K427"/>
      <c r="L427"/>
      <c r="M427"/>
      <c r="N427"/>
      <c r="O427"/>
      <c r="P427"/>
      <c r="R427"/>
      <c r="S427"/>
      <c r="T427"/>
      <c r="U427"/>
      <c r="V427"/>
      <c r="W427"/>
      <c r="X427"/>
      <c r="Y427"/>
    </row>
    <row r="428" spans="2:25">
      <c r="B428"/>
      <c r="D428"/>
      <c r="E428"/>
      <c r="F428"/>
      <c r="G428"/>
      <c r="H428"/>
      <c r="I428"/>
      <c r="J428"/>
      <c r="K428"/>
      <c r="L428"/>
      <c r="M428"/>
      <c r="N428"/>
      <c r="O428"/>
      <c r="P428"/>
      <c r="R428"/>
      <c r="S428"/>
      <c r="T428"/>
      <c r="U428"/>
      <c r="V428"/>
      <c r="W428"/>
      <c r="X428"/>
      <c r="Y428"/>
    </row>
    <row r="429" spans="2:25">
      <c r="B429"/>
      <c r="D429"/>
      <c r="E429"/>
      <c r="F429"/>
      <c r="G429"/>
      <c r="H429"/>
      <c r="I429"/>
      <c r="J429"/>
      <c r="K429"/>
      <c r="L429"/>
      <c r="M429"/>
      <c r="N429"/>
      <c r="O429"/>
      <c r="P429"/>
      <c r="R429"/>
      <c r="S429"/>
      <c r="T429"/>
      <c r="U429"/>
      <c r="V429"/>
      <c r="W429"/>
      <c r="X429"/>
      <c r="Y429"/>
    </row>
    <row r="430" spans="2:25">
      <c r="B430"/>
      <c r="D430"/>
      <c r="E430"/>
      <c r="F430"/>
      <c r="G430"/>
      <c r="H430"/>
      <c r="I430"/>
      <c r="J430"/>
      <c r="K430"/>
      <c r="L430"/>
      <c r="M430"/>
      <c r="N430"/>
      <c r="O430"/>
      <c r="P430"/>
      <c r="R430"/>
      <c r="S430"/>
      <c r="T430"/>
      <c r="U430"/>
      <c r="V430"/>
      <c r="W430"/>
      <c r="X430"/>
      <c r="Y430"/>
    </row>
    <row r="431" spans="2:25">
      <c r="B431"/>
      <c r="D431"/>
      <c r="E431"/>
      <c r="F431"/>
      <c r="G431"/>
      <c r="H431"/>
      <c r="I431"/>
      <c r="J431"/>
      <c r="K431"/>
      <c r="L431"/>
      <c r="M431"/>
      <c r="N431"/>
      <c r="O431"/>
      <c r="P431"/>
      <c r="R431"/>
      <c r="S431"/>
      <c r="T431"/>
      <c r="U431"/>
      <c r="V431"/>
      <c r="W431"/>
      <c r="X431"/>
      <c r="Y431"/>
    </row>
    <row r="432" spans="2:25">
      <c r="B432"/>
      <c r="D432"/>
      <c r="E432"/>
      <c r="F432"/>
      <c r="G432"/>
      <c r="H432"/>
      <c r="I432"/>
      <c r="J432"/>
      <c r="K432"/>
      <c r="L432"/>
      <c r="M432"/>
      <c r="N432"/>
      <c r="O432"/>
      <c r="P432"/>
      <c r="R432"/>
      <c r="S432"/>
      <c r="T432"/>
      <c r="U432"/>
      <c r="V432"/>
      <c r="W432"/>
      <c r="X432"/>
      <c r="Y432"/>
    </row>
    <row r="433" spans="2:25">
      <c r="B433"/>
      <c r="D433"/>
      <c r="E433"/>
      <c r="F433"/>
      <c r="G433"/>
      <c r="H433"/>
      <c r="I433"/>
      <c r="J433"/>
      <c r="K433"/>
      <c r="L433"/>
      <c r="M433"/>
      <c r="N433"/>
      <c r="O433"/>
      <c r="P433"/>
      <c r="R433"/>
      <c r="S433"/>
      <c r="T433"/>
      <c r="U433"/>
      <c r="V433"/>
      <c r="W433"/>
      <c r="X433"/>
      <c r="Y433"/>
    </row>
    <row r="434" spans="2:25">
      <c r="B434"/>
      <c r="D434"/>
      <c r="E434"/>
      <c r="F434"/>
      <c r="G434"/>
      <c r="H434"/>
      <c r="I434"/>
      <c r="J434"/>
      <c r="K434"/>
      <c r="L434"/>
      <c r="M434"/>
      <c r="N434"/>
      <c r="O434"/>
      <c r="P434"/>
      <c r="R434"/>
      <c r="S434"/>
      <c r="T434"/>
      <c r="U434"/>
      <c r="V434"/>
      <c r="W434"/>
      <c r="X434"/>
      <c r="Y434"/>
    </row>
    <row r="435" spans="2:25">
      <c r="B435"/>
      <c r="D435"/>
      <c r="E435"/>
      <c r="F435"/>
      <c r="G435"/>
      <c r="H435"/>
      <c r="I435"/>
      <c r="J435"/>
      <c r="K435"/>
      <c r="L435"/>
      <c r="M435"/>
      <c r="N435"/>
      <c r="O435"/>
      <c r="P435"/>
      <c r="R435"/>
      <c r="S435"/>
      <c r="T435"/>
      <c r="U435"/>
      <c r="V435"/>
      <c r="W435"/>
      <c r="X435"/>
      <c r="Y435"/>
    </row>
    <row r="436" spans="2:25">
      <c r="B436"/>
      <c r="D436"/>
      <c r="E436"/>
      <c r="F436"/>
      <c r="G436"/>
      <c r="H436"/>
      <c r="I436"/>
      <c r="J436"/>
      <c r="K436"/>
      <c r="L436"/>
      <c r="M436"/>
      <c r="N436"/>
      <c r="O436"/>
      <c r="P436"/>
      <c r="R436"/>
      <c r="S436"/>
      <c r="T436"/>
      <c r="U436"/>
      <c r="V436"/>
      <c r="W436"/>
      <c r="X436"/>
      <c r="Y436"/>
    </row>
    <row r="437" spans="2:25">
      <c r="B437"/>
      <c r="D437"/>
      <c r="E437"/>
      <c r="F437"/>
      <c r="G437"/>
      <c r="H437"/>
      <c r="I437"/>
      <c r="J437"/>
      <c r="K437"/>
      <c r="L437"/>
      <c r="M437"/>
      <c r="N437"/>
      <c r="O437"/>
      <c r="P437"/>
      <c r="R437"/>
      <c r="S437"/>
      <c r="T437"/>
      <c r="U437"/>
      <c r="V437"/>
      <c r="W437"/>
      <c r="X437"/>
      <c r="Y437"/>
    </row>
    <row r="438" spans="2:25">
      <c r="B438"/>
      <c r="D438"/>
      <c r="E438"/>
      <c r="F438"/>
      <c r="G438"/>
      <c r="H438"/>
      <c r="I438"/>
      <c r="J438"/>
      <c r="K438"/>
      <c r="L438"/>
      <c r="M438"/>
      <c r="N438"/>
      <c r="O438"/>
      <c r="P438"/>
      <c r="R438"/>
      <c r="S438"/>
      <c r="T438"/>
      <c r="U438"/>
      <c r="V438"/>
      <c r="W438"/>
      <c r="X438"/>
      <c r="Y438"/>
    </row>
    <row r="439" spans="2:25">
      <c r="B439"/>
      <c r="D439"/>
      <c r="E439"/>
      <c r="F439"/>
      <c r="G439"/>
      <c r="H439"/>
      <c r="I439"/>
      <c r="J439"/>
      <c r="K439"/>
      <c r="L439"/>
      <c r="M439"/>
      <c r="N439"/>
      <c r="O439"/>
      <c r="P439"/>
      <c r="R439"/>
      <c r="S439"/>
      <c r="T439"/>
      <c r="U439"/>
      <c r="V439"/>
      <c r="W439"/>
      <c r="X439"/>
      <c r="Y439"/>
    </row>
    <row r="440" spans="2:25">
      <c r="B440"/>
      <c r="D440"/>
      <c r="E440"/>
      <c r="F440"/>
      <c r="G440"/>
      <c r="H440"/>
      <c r="I440"/>
      <c r="J440"/>
      <c r="K440"/>
      <c r="L440"/>
      <c r="M440"/>
      <c r="N440"/>
      <c r="O440"/>
      <c r="P440"/>
      <c r="R440"/>
      <c r="S440"/>
      <c r="T440"/>
      <c r="U440"/>
      <c r="V440"/>
      <c r="W440"/>
      <c r="X440"/>
      <c r="Y440"/>
    </row>
    <row r="441" spans="2:25">
      <c r="B441"/>
      <c r="D441"/>
      <c r="E441"/>
      <c r="F441"/>
      <c r="G441"/>
      <c r="H441"/>
      <c r="I441"/>
      <c r="J441"/>
      <c r="K441"/>
      <c r="L441"/>
      <c r="M441"/>
      <c r="N441"/>
      <c r="O441"/>
      <c r="P441"/>
      <c r="R441"/>
      <c r="S441"/>
      <c r="T441"/>
      <c r="U441"/>
      <c r="V441"/>
      <c r="W441"/>
      <c r="X441"/>
      <c r="Y441"/>
    </row>
    <row r="442" spans="2:25">
      <c r="B442"/>
      <c r="D442"/>
      <c r="E442"/>
      <c r="F442"/>
      <c r="G442"/>
      <c r="H442"/>
      <c r="I442"/>
      <c r="J442"/>
      <c r="K442"/>
      <c r="L442"/>
      <c r="M442"/>
      <c r="N442"/>
      <c r="O442"/>
      <c r="P442"/>
      <c r="R442"/>
      <c r="S442"/>
      <c r="T442"/>
      <c r="U442"/>
      <c r="V442"/>
      <c r="W442"/>
      <c r="X442"/>
      <c r="Y442"/>
    </row>
    <row r="443" spans="2:25">
      <c r="B443"/>
      <c r="D443"/>
      <c r="E443"/>
      <c r="F443"/>
      <c r="G443"/>
      <c r="H443"/>
      <c r="I443"/>
      <c r="J443"/>
      <c r="K443"/>
      <c r="L443"/>
      <c r="M443"/>
      <c r="N443"/>
      <c r="O443"/>
      <c r="P443"/>
      <c r="R443"/>
      <c r="S443"/>
      <c r="T443"/>
      <c r="U443"/>
      <c r="V443"/>
      <c r="W443"/>
      <c r="X443"/>
      <c r="Y443"/>
    </row>
    <row r="444" spans="2:25">
      <c r="B444"/>
      <c r="D444"/>
      <c r="E444"/>
      <c r="F444"/>
      <c r="G444"/>
      <c r="H444"/>
      <c r="I444"/>
      <c r="J444"/>
      <c r="K444"/>
      <c r="L444"/>
      <c r="M444"/>
      <c r="N444"/>
      <c r="O444"/>
      <c r="P444"/>
      <c r="R444"/>
      <c r="S444"/>
      <c r="T444"/>
      <c r="U444"/>
      <c r="V444"/>
      <c r="W444"/>
      <c r="X444"/>
      <c r="Y444"/>
    </row>
    <row r="445" spans="2:25">
      <c r="B445"/>
      <c r="D445"/>
      <c r="E445"/>
      <c r="F445"/>
      <c r="G445"/>
      <c r="H445"/>
      <c r="I445"/>
      <c r="J445"/>
      <c r="K445"/>
      <c r="L445"/>
      <c r="M445"/>
      <c r="N445"/>
      <c r="O445"/>
      <c r="P445"/>
      <c r="R445"/>
      <c r="S445"/>
      <c r="T445"/>
      <c r="U445"/>
      <c r="V445"/>
      <c r="W445"/>
      <c r="X445"/>
      <c r="Y445"/>
    </row>
    <row r="446" spans="2:25">
      <c r="B446"/>
      <c r="D446"/>
      <c r="E446"/>
      <c r="F446"/>
      <c r="G446"/>
      <c r="H446"/>
      <c r="I446"/>
      <c r="J446"/>
      <c r="K446"/>
      <c r="L446"/>
      <c r="M446"/>
      <c r="N446"/>
      <c r="O446"/>
      <c r="P446"/>
      <c r="R446"/>
      <c r="S446"/>
      <c r="T446"/>
      <c r="U446"/>
      <c r="V446"/>
      <c r="W446"/>
      <c r="X446"/>
      <c r="Y446"/>
    </row>
    <row r="447" spans="2:25">
      <c r="B447"/>
      <c r="D447"/>
      <c r="E447"/>
      <c r="F447"/>
      <c r="G447"/>
      <c r="H447"/>
      <c r="I447"/>
      <c r="J447"/>
      <c r="K447"/>
      <c r="L447"/>
      <c r="M447"/>
      <c r="N447"/>
      <c r="O447"/>
      <c r="P447"/>
      <c r="R447"/>
      <c r="S447"/>
      <c r="T447"/>
      <c r="U447"/>
      <c r="V447"/>
      <c r="W447"/>
      <c r="X447"/>
      <c r="Y447"/>
    </row>
    <row r="448" spans="2:25">
      <c r="B448"/>
      <c r="D448"/>
      <c r="E448"/>
      <c r="F448"/>
      <c r="G448"/>
      <c r="H448"/>
      <c r="I448"/>
      <c r="J448"/>
      <c r="K448"/>
      <c r="L448"/>
      <c r="M448"/>
      <c r="N448"/>
      <c r="O448"/>
      <c r="P448"/>
      <c r="R448"/>
      <c r="S448"/>
      <c r="T448"/>
      <c r="U448"/>
      <c r="V448"/>
      <c r="W448"/>
      <c r="X448"/>
      <c r="Y448"/>
    </row>
    <row r="449" spans="2:25">
      <c r="B449"/>
      <c r="D449"/>
      <c r="E449"/>
      <c r="F449"/>
      <c r="G449"/>
      <c r="H449"/>
      <c r="I449"/>
      <c r="J449"/>
      <c r="K449"/>
      <c r="L449"/>
      <c r="M449"/>
      <c r="N449"/>
      <c r="O449"/>
      <c r="P449"/>
      <c r="R449"/>
      <c r="S449"/>
      <c r="T449"/>
      <c r="U449"/>
      <c r="V449"/>
      <c r="W449"/>
      <c r="X449"/>
      <c r="Y449"/>
    </row>
    <row r="450" spans="2:25">
      <c r="B450"/>
      <c r="D450"/>
      <c r="E450"/>
      <c r="F450"/>
      <c r="G450"/>
      <c r="H450"/>
      <c r="I450"/>
      <c r="J450"/>
      <c r="K450"/>
      <c r="L450"/>
      <c r="M450"/>
      <c r="N450"/>
      <c r="O450"/>
      <c r="P450"/>
      <c r="R450"/>
      <c r="S450"/>
      <c r="T450"/>
      <c r="U450"/>
      <c r="V450"/>
      <c r="W450"/>
      <c r="X450"/>
      <c r="Y450"/>
    </row>
    <row r="451" spans="2:25">
      <c r="B451"/>
      <c r="D451"/>
      <c r="E451"/>
      <c r="F451"/>
      <c r="G451"/>
      <c r="H451"/>
      <c r="I451"/>
      <c r="J451"/>
      <c r="K451"/>
      <c r="L451"/>
      <c r="M451"/>
      <c r="N451"/>
      <c r="O451"/>
      <c r="P451"/>
      <c r="R451"/>
      <c r="S451"/>
      <c r="T451"/>
      <c r="U451"/>
      <c r="V451"/>
      <c r="W451"/>
      <c r="X451"/>
      <c r="Y451"/>
    </row>
    <row r="452" spans="2:25">
      <c r="B452"/>
      <c r="D452"/>
      <c r="E452"/>
      <c r="F452"/>
      <c r="G452"/>
      <c r="H452"/>
      <c r="I452"/>
      <c r="J452"/>
      <c r="K452"/>
      <c r="L452"/>
      <c r="M452"/>
      <c r="N452"/>
      <c r="O452"/>
      <c r="P452"/>
      <c r="R452"/>
      <c r="S452"/>
      <c r="T452"/>
      <c r="U452"/>
      <c r="V452"/>
      <c r="W452"/>
      <c r="X452"/>
      <c r="Y452"/>
    </row>
    <row r="453" spans="2:25">
      <c r="B453"/>
      <c r="D453"/>
      <c r="E453"/>
      <c r="F453"/>
      <c r="G453"/>
      <c r="H453"/>
      <c r="I453"/>
      <c r="J453"/>
      <c r="K453"/>
      <c r="L453"/>
      <c r="M453"/>
      <c r="N453"/>
      <c r="O453"/>
      <c r="P453"/>
      <c r="R453"/>
      <c r="S453"/>
      <c r="T453"/>
      <c r="U453"/>
      <c r="V453"/>
      <c r="W453"/>
      <c r="X453"/>
      <c r="Y453"/>
    </row>
    <row r="454" spans="2:25">
      <c r="B454"/>
      <c r="D454"/>
      <c r="E454"/>
      <c r="F454"/>
      <c r="G454"/>
      <c r="H454"/>
      <c r="I454"/>
      <c r="J454"/>
      <c r="K454"/>
      <c r="L454"/>
      <c r="M454"/>
      <c r="N454"/>
      <c r="O454"/>
      <c r="P454"/>
      <c r="R454"/>
      <c r="S454"/>
      <c r="T454"/>
      <c r="U454"/>
      <c r="V454"/>
      <c r="W454"/>
      <c r="X454"/>
      <c r="Y454"/>
    </row>
    <row r="455" spans="2:25">
      <c r="B455"/>
      <c r="D455"/>
      <c r="E455"/>
      <c r="F455"/>
      <c r="G455"/>
      <c r="H455"/>
      <c r="I455"/>
      <c r="J455"/>
      <c r="K455"/>
      <c r="L455"/>
      <c r="M455"/>
      <c r="N455"/>
      <c r="O455"/>
      <c r="P455"/>
      <c r="R455"/>
      <c r="S455"/>
      <c r="T455"/>
      <c r="U455"/>
      <c r="V455"/>
      <c r="W455"/>
      <c r="X455"/>
      <c r="Y455"/>
    </row>
    <row r="456" spans="2:25">
      <c r="B456"/>
      <c r="D456"/>
      <c r="E456"/>
      <c r="F456"/>
      <c r="G456"/>
      <c r="H456"/>
      <c r="I456"/>
      <c r="J456"/>
      <c r="K456"/>
      <c r="L456"/>
      <c r="M456"/>
      <c r="N456"/>
      <c r="O456"/>
      <c r="P456"/>
      <c r="R456"/>
      <c r="S456"/>
      <c r="T456"/>
      <c r="U456"/>
      <c r="V456"/>
      <c r="W456"/>
      <c r="X456"/>
      <c r="Y456"/>
    </row>
    <row r="457" spans="2:25">
      <c r="B457"/>
      <c r="D457"/>
      <c r="E457"/>
      <c r="F457"/>
      <c r="G457"/>
      <c r="H457"/>
      <c r="I457"/>
      <c r="J457"/>
      <c r="K457"/>
      <c r="L457"/>
      <c r="M457"/>
      <c r="N457"/>
      <c r="O457"/>
      <c r="P457"/>
      <c r="R457"/>
      <c r="S457"/>
      <c r="T457"/>
      <c r="U457"/>
      <c r="V457"/>
      <c r="W457"/>
      <c r="X457"/>
      <c r="Y457"/>
    </row>
    <row r="458" spans="2:25">
      <c r="B458"/>
      <c r="D458"/>
      <c r="E458"/>
      <c r="F458"/>
      <c r="G458"/>
      <c r="H458"/>
      <c r="I458"/>
      <c r="J458"/>
      <c r="K458"/>
      <c r="L458"/>
      <c r="M458"/>
      <c r="N458"/>
      <c r="O458"/>
      <c r="P458"/>
      <c r="R458"/>
      <c r="S458"/>
      <c r="T458"/>
      <c r="U458"/>
      <c r="V458"/>
      <c r="W458"/>
      <c r="X458"/>
      <c r="Y458"/>
    </row>
    <row r="459" spans="2:25">
      <c r="B459"/>
      <c r="D459"/>
      <c r="E459"/>
      <c r="F459"/>
      <c r="G459"/>
      <c r="H459"/>
      <c r="I459"/>
      <c r="J459"/>
      <c r="K459"/>
      <c r="L459"/>
      <c r="M459"/>
      <c r="N459"/>
      <c r="O459"/>
      <c r="P459"/>
      <c r="R459"/>
      <c r="S459"/>
      <c r="T459"/>
      <c r="U459"/>
      <c r="V459"/>
      <c r="W459"/>
      <c r="X459"/>
      <c r="Y459"/>
    </row>
    <row r="460" spans="2:25">
      <c r="B460"/>
      <c r="D460"/>
      <c r="E460"/>
      <c r="F460"/>
      <c r="G460"/>
      <c r="H460"/>
      <c r="I460"/>
      <c r="J460"/>
      <c r="K460"/>
      <c r="L460"/>
      <c r="M460"/>
      <c r="N460"/>
      <c r="O460"/>
      <c r="P460"/>
      <c r="R460"/>
      <c r="S460"/>
      <c r="T460"/>
      <c r="U460"/>
      <c r="V460"/>
      <c r="W460"/>
      <c r="X460"/>
      <c r="Y460"/>
    </row>
    <row r="461" spans="2:25">
      <c r="B461"/>
      <c r="D461"/>
      <c r="E461"/>
      <c r="F461"/>
      <c r="G461"/>
      <c r="H461"/>
      <c r="I461"/>
      <c r="J461"/>
      <c r="K461"/>
      <c r="L461"/>
      <c r="M461"/>
      <c r="N461"/>
      <c r="O461"/>
      <c r="P461"/>
      <c r="R461"/>
      <c r="S461"/>
      <c r="T461"/>
      <c r="U461"/>
      <c r="V461"/>
      <c r="W461"/>
      <c r="X461"/>
      <c r="Y461"/>
    </row>
    <row r="462" spans="2:25">
      <c r="B462"/>
      <c r="D462"/>
      <c r="E462"/>
      <c r="F462"/>
      <c r="G462"/>
      <c r="H462"/>
      <c r="I462"/>
      <c r="J462"/>
      <c r="K462"/>
      <c r="L462"/>
      <c r="M462"/>
      <c r="N462"/>
      <c r="O462"/>
      <c r="P462"/>
      <c r="R462"/>
      <c r="S462"/>
      <c r="T462"/>
      <c r="U462"/>
      <c r="V462"/>
      <c r="W462"/>
      <c r="X462"/>
      <c r="Y462"/>
    </row>
    <row r="463" spans="2:25">
      <c r="B463"/>
      <c r="D463"/>
      <c r="E463"/>
      <c r="F463"/>
      <c r="G463"/>
      <c r="H463"/>
      <c r="I463"/>
      <c r="J463"/>
      <c r="K463"/>
      <c r="L463"/>
      <c r="M463"/>
      <c r="N463"/>
      <c r="O463"/>
      <c r="P463"/>
      <c r="R463"/>
      <c r="S463"/>
      <c r="T463"/>
      <c r="U463"/>
      <c r="V463"/>
      <c r="W463"/>
      <c r="X463"/>
      <c r="Y463"/>
    </row>
    <row r="464" spans="2:25">
      <c r="B464"/>
      <c r="D464"/>
      <c r="E464"/>
      <c r="F464"/>
      <c r="G464"/>
      <c r="H464"/>
      <c r="I464"/>
      <c r="J464"/>
      <c r="K464"/>
      <c r="L464"/>
      <c r="M464"/>
      <c r="N464"/>
      <c r="O464"/>
      <c r="P464"/>
      <c r="R464"/>
      <c r="S464"/>
      <c r="T464"/>
      <c r="U464"/>
      <c r="V464"/>
      <c r="W464"/>
      <c r="X464"/>
      <c r="Y464"/>
    </row>
    <row r="465" spans="2:25">
      <c r="B465"/>
      <c r="D465"/>
      <c r="E465"/>
      <c r="F465"/>
      <c r="G465"/>
      <c r="H465"/>
      <c r="I465"/>
      <c r="J465"/>
      <c r="K465"/>
      <c r="L465"/>
      <c r="M465"/>
      <c r="N465"/>
      <c r="O465"/>
      <c r="P465"/>
      <c r="R465"/>
      <c r="S465"/>
      <c r="T465"/>
      <c r="U465"/>
      <c r="V465"/>
      <c r="W465"/>
      <c r="X465"/>
      <c r="Y465"/>
    </row>
    <row r="466" spans="2:25">
      <c r="B466"/>
      <c r="D466"/>
      <c r="E466"/>
      <c r="F466"/>
      <c r="G466"/>
      <c r="H466"/>
      <c r="I466"/>
      <c r="J466"/>
      <c r="K466"/>
      <c r="L466"/>
      <c r="M466"/>
      <c r="N466"/>
      <c r="O466"/>
      <c r="P466"/>
      <c r="R466"/>
      <c r="S466"/>
      <c r="T466"/>
      <c r="U466"/>
      <c r="V466"/>
      <c r="W466"/>
      <c r="X466"/>
      <c r="Y466"/>
    </row>
    <row r="467" spans="2:25">
      <c r="B467"/>
      <c r="D467"/>
      <c r="E467"/>
      <c r="F467"/>
      <c r="G467"/>
      <c r="H467"/>
      <c r="I467"/>
      <c r="J467"/>
      <c r="K467"/>
      <c r="L467"/>
      <c r="M467"/>
      <c r="N467"/>
      <c r="O467"/>
      <c r="P467"/>
      <c r="R467"/>
      <c r="S467"/>
      <c r="T467"/>
      <c r="U467"/>
      <c r="V467"/>
      <c r="W467"/>
      <c r="X467"/>
      <c r="Y467"/>
    </row>
    <row r="468" spans="2:25">
      <c r="B468"/>
      <c r="D468"/>
      <c r="E468"/>
      <c r="F468"/>
      <c r="G468"/>
      <c r="H468"/>
      <c r="I468"/>
      <c r="J468"/>
      <c r="K468"/>
      <c r="L468"/>
      <c r="M468"/>
      <c r="N468"/>
      <c r="O468"/>
      <c r="P468"/>
      <c r="R468"/>
      <c r="S468"/>
      <c r="T468"/>
      <c r="U468"/>
      <c r="V468"/>
      <c r="W468"/>
      <c r="X468"/>
      <c r="Y468"/>
    </row>
    <row r="469" spans="2:25">
      <c r="B469"/>
      <c r="D469"/>
      <c r="E469"/>
      <c r="F469"/>
      <c r="G469"/>
      <c r="H469"/>
      <c r="I469"/>
      <c r="J469"/>
      <c r="K469"/>
      <c r="L469"/>
      <c r="M469"/>
      <c r="N469"/>
      <c r="O469"/>
      <c r="P469"/>
      <c r="R469"/>
      <c r="S469"/>
      <c r="T469"/>
      <c r="U469"/>
      <c r="V469"/>
      <c r="W469"/>
      <c r="X469"/>
      <c r="Y469"/>
    </row>
    <row r="470" spans="2:25">
      <c r="B470"/>
      <c r="D470"/>
      <c r="E470"/>
      <c r="F470"/>
      <c r="G470"/>
      <c r="H470"/>
      <c r="I470"/>
      <c r="J470"/>
      <c r="K470"/>
      <c r="L470"/>
      <c r="M470"/>
      <c r="N470"/>
      <c r="O470"/>
      <c r="P470"/>
      <c r="R470"/>
      <c r="S470"/>
      <c r="T470"/>
      <c r="U470"/>
      <c r="V470"/>
      <c r="W470"/>
      <c r="X470"/>
      <c r="Y470"/>
    </row>
    <row r="471" spans="2:25">
      <c r="B471"/>
      <c r="D471"/>
      <c r="E471"/>
      <c r="F471"/>
      <c r="G471"/>
      <c r="H471"/>
      <c r="I471"/>
      <c r="J471"/>
      <c r="K471"/>
      <c r="L471"/>
      <c r="M471"/>
      <c r="N471"/>
      <c r="O471"/>
      <c r="P471"/>
      <c r="R471"/>
      <c r="S471"/>
      <c r="T471"/>
      <c r="U471"/>
      <c r="V471"/>
      <c r="W471"/>
      <c r="X471"/>
      <c r="Y471"/>
    </row>
    <row r="472" spans="2:25">
      <c r="B472"/>
      <c r="D472"/>
      <c r="E472"/>
      <c r="F472"/>
      <c r="G472"/>
      <c r="H472"/>
      <c r="I472"/>
      <c r="J472"/>
      <c r="K472"/>
      <c r="L472"/>
      <c r="M472"/>
      <c r="N472"/>
      <c r="O472"/>
      <c r="P472"/>
      <c r="R472"/>
      <c r="S472"/>
      <c r="T472"/>
      <c r="U472"/>
      <c r="V472"/>
      <c r="W472"/>
      <c r="X472"/>
      <c r="Y472"/>
    </row>
    <row r="473" spans="2:25">
      <c r="B473"/>
      <c r="D473"/>
      <c r="E473"/>
      <c r="F473"/>
      <c r="G473"/>
      <c r="H473"/>
      <c r="I473"/>
      <c r="J473"/>
      <c r="K473"/>
      <c r="L473"/>
      <c r="M473"/>
      <c r="N473"/>
      <c r="O473"/>
      <c r="P473"/>
      <c r="R473"/>
      <c r="S473"/>
      <c r="T473"/>
      <c r="U473"/>
      <c r="V473"/>
      <c r="W473"/>
      <c r="X473"/>
      <c r="Y473"/>
    </row>
    <row r="474" spans="2:25">
      <c r="B474"/>
      <c r="D474"/>
      <c r="E474"/>
      <c r="F474"/>
      <c r="G474"/>
      <c r="H474"/>
      <c r="I474"/>
      <c r="J474"/>
      <c r="K474"/>
      <c r="L474"/>
      <c r="M474"/>
      <c r="N474"/>
      <c r="O474"/>
      <c r="P474"/>
      <c r="R474"/>
      <c r="S474"/>
      <c r="T474"/>
      <c r="U474"/>
      <c r="V474"/>
      <c r="W474"/>
      <c r="X474"/>
      <c r="Y474"/>
    </row>
    <row r="475" spans="2:25">
      <c r="B475"/>
      <c r="D475"/>
      <c r="E475"/>
      <c r="F475"/>
      <c r="G475"/>
      <c r="H475"/>
      <c r="I475"/>
      <c r="J475"/>
      <c r="K475"/>
      <c r="L475"/>
      <c r="M475"/>
      <c r="N475"/>
      <c r="O475"/>
      <c r="P475"/>
      <c r="R475"/>
      <c r="S475"/>
      <c r="T475"/>
      <c r="U475"/>
      <c r="V475"/>
      <c r="W475"/>
      <c r="X475"/>
      <c r="Y475"/>
    </row>
    <row r="476" spans="2:25">
      <c r="B476"/>
      <c r="D476"/>
      <c r="E476"/>
      <c r="F476"/>
      <c r="G476"/>
      <c r="H476"/>
      <c r="I476"/>
      <c r="J476"/>
      <c r="K476"/>
      <c r="L476"/>
      <c r="M476"/>
      <c r="N476"/>
      <c r="O476"/>
      <c r="P476"/>
      <c r="R476"/>
      <c r="S476"/>
      <c r="T476"/>
      <c r="U476"/>
      <c r="V476"/>
      <c r="W476"/>
      <c r="X476"/>
      <c r="Y476"/>
    </row>
    <row r="477" spans="2:25">
      <c r="B477"/>
      <c r="D477"/>
      <c r="E477"/>
      <c r="F477"/>
      <c r="G477"/>
      <c r="H477"/>
      <c r="I477"/>
      <c r="J477"/>
      <c r="K477"/>
      <c r="L477"/>
      <c r="M477"/>
      <c r="N477"/>
      <c r="O477"/>
      <c r="P477"/>
      <c r="R477"/>
      <c r="S477"/>
      <c r="T477"/>
      <c r="U477"/>
      <c r="V477"/>
      <c r="W477"/>
      <c r="X477"/>
      <c r="Y477"/>
    </row>
    <row r="478" spans="2:25">
      <c r="B478"/>
      <c r="D478"/>
      <c r="E478"/>
      <c r="F478"/>
      <c r="G478"/>
      <c r="H478"/>
      <c r="I478"/>
      <c r="J478"/>
      <c r="K478"/>
      <c r="L478"/>
      <c r="M478"/>
      <c r="N478"/>
      <c r="O478"/>
      <c r="P478"/>
      <c r="R478"/>
      <c r="S478"/>
      <c r="T478"/>
      <c r="U478"/>
      <c r="V478"/>
      <c r="W478"/>
      <c r="X478"/>
      <c r="Y478"/>
    </row>
    <row r="479" spans="2:25">
      <c r="B479"/>
      <c r="D479"/>
      <c r="E479"/>
      <c r="F479"/>
      <c r="G479"/>
      <c r="H479"/>
      <c r="I479"/>
      <c r="J479"/>
      <c r="K479"/>
      <c r="L479"/>
      <c r="M479"/>
      <c r="N479"/>
      <c r="O479"/>
      <c r="P479"/>
      <c r="R479"/>
      <c r="S479"/>
      <c r="T479"/>
      <c r="U479"/>
      <c r="V479"/>
      <c r="W479"/>
      <c r="X479"/>
      <c r="Y479"/>
    </row>
    <row r="480" spans="2:25">
      <c r="B480"/>
      <c r="D480"/>
      <c r="E480"/>
      <c r="F480"/>
      <c r="G480"/>
      <c r="H480"/>
      <c r="I480"/>
      <c r="J480"/>
      <c r="K480"/>
      <c r="L480"/>
      <c r="M480"/>
      <c r="N480"/>
      <c r="O480"/>
      <c r="P480"/>
      <c r="R480"/>
      <c r="S480"/>
      <c r="T480"/>
      <c r="U480"/>
      <c r="V480"/>
      <c r="W480"/>
      <c r="X480"/>
      <c r="Y480"/>
    </row>
    <row r="481" spans="2:25">
      <c r="B481"/>
      <c r="D481"/>
      <c r="E481"/>
      <c r="F481"/>
      <c r="G481"/>
      <c r="H481"/>
      <c r="I481"/>
      <c r="J481"/>
      <c r="K481"/>
      <c r="L481"/>
      <c r="M481"/>
      <c r="N481"/>
      <c r="O481"/>
      <c r="P481"/>
      <c r="R481"/>
      <c r="S481"/>
      <c r="T481"/>
      <c r="U481"/>
      <c r="V481"/>
      <c r="W481"/>
      <c r="X481"/>
      <c r="Y481"/>
    </row>
    <row r="482" spans="2:25">
      <c r="B482"/>
      <c r="D482"/>
      <c r="E482"/>
      <c r="F482"/>
      <c r="G482"/>
      <c r="H482"/>
      <c r="I482"/>
      <c r="J482"/>
      <c r="K482"/>
      <c r="L482"/>
      <c r="M482"/>
      <c r="N482"/>
      <c r="O482"/>
      <c r="P482"/>
      <c r="R482"/>
      <c r="S482"/>
      <c r="T482"/>
      <c r="U482"/>
      <c r="V482"/>
      <c r="W482"/>
      <c r="X482"/>
      <c r="Y482"/>
    </row>
    <row r="483" spans="2:25">
      <c r="B483"/>
      <c r="D483"/>
      <c r="E483"/>
      <c r="F483"/>
      <c r="G483"/>
      <c r="H483"/>
      <c r="I483"/>
      <c r="J483"/>
      <c r="K483"/>
      <c r="L483"/>
      <c r="M483"/>
      <c r="N483"/>
      <c r="O483"/>
      <c r="P483"/>
      <c r="R483"/>
      <c r="S483"/>
      <c r="T483"/>
      <c r="U483"/>
      <c r="V483"/>
      <c r="W483"/>
      <c r="X483"/>
      <c r="Y483"/>
    </row>
    <row r="484" spans="2:25">
      <c r="B484"/>
      <c r="D484"/>
      <c r="E484"/>
      <c r="F484"/>
      <c r="G484"/>
      <c r="H484"/>
      <c r="I484"/>
      <c r="J484"/>
      <c r="K484"/>
      <c r="L484"/>
      <c r="M484"/>
      <c r="N484"/>
      <c r="O484"/>
      <c r="P484"/>
      <c r="R484"/>
      <c r="S484"/>
      <c r="T484"/>
      <c r="U484"/>
      <c r="V484"/>
      <c r="W484"/>
      <c r="X484"/>
      <c r="Y484"/>
    </row>
    <row r="485" spans="2:25">
      <c r="B485"/>
      <c r="D485"/>
      <c r="E485"/>
      <c r="F485"/>
      <c r="G485"/>
      <c r="H485"/>
      <c r="I485"/>
      <c r="J485"/>
      <c r="K485"/>
      <c r="L485"/>
      <c r="M485"/>
      <c r="N485"/>
      <c r="O485"/>
      <c r="P485"/>
      <c r="R485"/>
      <c r="S485"/>
      <c r="T485"/>
      <c r="U485"/>
      <c r="V485"/>
      <c r="W485"/>
      <c r="X485"/>
      <c r="Y485"/>
    </row>
    <row r="486" spans="2:25">
      <c r="B486"/>
      <c r="D486"/>
      <c r="E486"/>
      <c r="F486"/>
      <c r="G486"/>
      <c r="H486"/>
      <c r="I486"/>
      <c r="J486"/>
      <c r="K486"/>
      <c r="L486"/>
      <c r="M486"/>
      <c r="N486"/>
      <c r="O486"/>
      <c r="P486"/>
      <c r="R486"/>
      <c r="S486"/>
      <c r="T486"/>
      <c r="U486"/>
      <c r="V486"/>
      <c r="W486"/>
      <c r="X486"/>
      <c r="Y486"/>
    </row>
    <row r="487" spans="2:25">
      <c r="B487"/>
      <c r="D487"/>
      <c r="E487"/>
      <c r="F487"/>
      <c r="G487"/>
      <c r="H487"/>
      <c r="I487"/>
      <c r="J487"/>
      <c r="K487"/>
      <c r="L487"/>
      <c r="M487"/>
      <c r="N487"/>
      <c r="O487"/>
      <c r="P487"/>
      <c r="R487"/>
      <c r="S487"/>
      <c r="T487"/>
      <c r="U487"/>
      <c r="V487"/>
      <c r="W487"/>
      <c r="X487"/>
      <c r="Y487"/>
    </row>
    <row r="488" spans="2:25">
      <c r="B488"/>
      <c r="D488"/>
      <c r="E488"/>
      <c r="F488"/>
      <c r="G488"/>
      <c r="H488"/>
      <c r="I488"/>
      <c r="J488"/>
      <c r="K488"/>
      <c r="L488"/>
      <c r="M488"/>
      <c r="N488"/>
      <c r="O488"/>
      <c r="P488"/>
      <c r="R488"/>
      <c r="S488"/>
      <c r="T488"/>
      <c r="U488"/>
      <c r="V488"/>
      <c r="W488"/>
      <c r="X488"/>
      <c r="Y488"/>
    </row>
    <row r="489" spans="2:25">
      <c r="B489"/>
      <c r="D489"/>
      <c r="E489"/>
      <c r="F489"/>
      <c r="G489"/>
      <c r="H489"/>
      <c r="I489"/>
      <c r="J489"/>
      <c r="K489"/>
      <c r="L489"/>
      <c r="M489"/>
      <c r="N489"/>
      <c r="O489"/>
      <c r="P489"/>
      <c r="R489"/>
      <c r="S489"/>
      <c r="T489"/>
      <c r="U489"/>
      <c r="V489"/>
      <c r="W489"/>
      <c r="X489"/>
      <c r="Y489"/>
    </row>
    <row r="490" spans="2:25">
      <c r="B490"/>
      <c r="D490"/>
      <c r="E490"/>
      <c r="F490"/>
      <c r="G490"/>
      <c r="H490"/>
      <c r="I490"/>
      <c r="J490"/>
      <c r="K490"/>
      <c r="L490"/>
      <c r="M490"/>
      <c r="N490"/>
      <c r="O490"/>
      <c r="P490"/>
      <c r="R490"/>
      <c r="S490"/>
      <c r="T490"/>
      <c r="U490"/>
      <c r="V490"/>
      <c r="W490"/>
      <c r="X490"/>
      <c r="Y490"/>
    </row>
    <row r="491" spans="2:25">
      <c r="B491"/>
      <c r="D491"/>
      <c r="E491"/>
      <c r="F491"/>
      <c r="G491"/>
      <c r="H491"/>
      <c r="I491"/>
      <c r="J491"/>
      <c r="K491"/>
      <c r="L491"/>
      <c r="M491"/>
      <c r="N491"/>
      <c r="O491"/>
      <c r="P491"/>
      <c r="R491"/>
      <c r="S491"/>
      <c r="T491"/>
      <c r="U491"/>
      <c r="V491"/>
      <c r="W491"/>
      <c r="X491"/>
      <c r="Y491"/>
    </row>
    <row r="492" spans="2:25">
      <c r="B492"/>
      <c r="D492"/>
      <c r="E492"/>
      <c r="F492"/>
      <c r="G492"/>
      <c r="H492"/>
      <c r="I492"/>
      <c r="J492"/>
      <c r="K492"/>
      <c r="L492"/>
      <c r="M492"/>
      <c r="N492"/>
      <c r="O492"/>
      <c r="P492"/>
      <c r="R492"/>
      <c r="S492"/>
      <c r="T492"/>
      <c r="U492"/>
      <c r="V492"/>
      <c r="W492"/>
      <c r="X492"/>
      <c r="Y492"/>
    </row>
    <row r="493" spans="2:25">
      <c r="B493"/>
      <c r="D493"/>
      <c r="E493"/>
      <c r="F493"/>
      <c r="G493"/>
      <c r="H493"/>
      <c r="I493"/>
      <c r="J493"/>
      <c r="K493"/>
      <c r="L493"/>
      <c r="M493"/>
      <c r="N493"/>
      <c r="O493"/>
      <c r="P493"/>
      <c r="R493"/>
      <c r="S493"/>
      <c r="T493"/>
      <c r="U493"/>
      <c r="V493"/>
      <c r="W493"/>
      <c r="X493"/>
      <c r="Y493"/>
    </row>
    <row r="494" spans="2:25">
      <c r="B494"/>
      <c r="D494"/>
      <c r="E494"/>
      <c r="F494"/>
      <c r="G494"/>
      <c r="H494"/>
      <c r="I494"/>
      <c r="J494"/>
      <c r="K494"/>
      <c r="L494"/>
      <c r="M494"/>
      <c r="N494"/>
      <c r="O494"/>
      <c r="P494"/>
      <c r="R494"/>
      <c r="S494"/>
      <c r="T494"/>
      <c r="U494"/>
      <c r="V494"/>
      <c r="W494"/>
      <c r="X494"/>
      <c r="Y494"/>
    </row>
    <row r="495" spans="2:25">
      <c r="B495"/>
      <c r="D495"/>
      <c r="E495"/>
      <c r="F495"/>
      <c r="G495"/>
      <c r="H495"/>
      <c r="I495"/>
      <c r="J495"/>
      <c r="K495"/>
      <c r="L495"/>
      <c r="M495"/>
      <c r="N495"/>
      <c r="O495"/>
      <c r="P495"/>
      <c r="R495"/>
      <c r="S495"/>
      <c r="T495"/>
      <c r="U495"/>
      <c r="V495"/>
      <c r="W495"/>
      <c r="X495"/>
      <c r="Y495"/>
    </row>
    <row r="496" spans="2:25">
      <c r="B496"/>
      <c r="D496"/>
      <c r="E496"/>
      <c r="F496"/>
      <c r="G496"/>
      <c r="H496"/>
      <c r="I496"/>
      <c r="J496"/>
      <c r="K496"/>
      <c r="L496"/>
      <c r="M496"/>
      <c r="N496"/>
      <c r="O496"/>
      <c r="P496"/>
      <c r="R496"/>
      <c r="S496"/>
      <c r="T496"/>
      <c r="U496"/>
      <c r="V496"/>
      <c r="W496"/>
      <c r="X496"/>
      <c r="Y496"/>
    </row>
    <row r="497" spans="2:25">
      <c r="B497"/>
      <c r="D497"/>
      <c r="E497"/>
      <c r="F497"/>
      <c r="G497"/>
      <c r="H497"/>
      <c r="I497"/>
      <c r="J497"/>
      <c r="K497"/>
      <c r="L497"/>
      <c r="M497"/>
      <c r="N497"/>
      <c r="O497"/>
      <c r="P497"/>
      <c r="R497"/>
      <c r="S497"/>
      <c r="T497"/>
      <c r="U497"/>
      <c r="V497"/>
      <c r="W497"/>
      <c r="X497"/>
      <c r="Y497"/>
    </row>
    <row r="498" spans="2:25">
      <c r="B498"/>
      <c r="D498"/>
      <c r="E498"/>
      <c r="F498"/>
      <c r="G498"/>
      <c r="H498"/>
      <c r="I498"/>
      <c r="J498"/>
      <c r="K498"/>
      <c r="L498"/>
      <c r="M498"/>
      <c r="N498"/>
      <c r="O498"/>
      <c r="P498"/>
      <c r="R498"/>
      <c r="S498"/>
      <c r="T498"/>
      <c r="U498"/>
      <c r="V498"/>
      <c r="W498"/>
      <c r="X498"/>
      <c r="Y498"/>
    </row>
    <row r="499" spans="2:25">
      <c r="B499"/>
      <c r="D499"/>
      <c r="E499"/>
      <c r="F499"/>
      <c r="G499"/>
      <c r="H499"/>
      <c r="I499"/>
      <c r="J499"/>
      <c r="K499"/>
      <c r="L499"/>
      <c r="M499"/>
      <c r="N499"/>
      <c r="O499"/>
      <c r="P499"/>
      <c r="R499"/>
      <c r="S499"/>
      <c r="T499"/>
      <c r="U499"/>
      <c r="V499"/>
      <c r="W499"/>
      <c r="X499"/>
      <c r="Y499"/>
    </row>
    <row r="500" spans="2:25">
      <c r="B500"/>
      <c r="D500"/>
      <c r="E500"/>
      <c r="F500"/>
      <c r="G500"/>
      <c r="H500"/>
      <c r="I500"/>
      <c r="J500"/>
      <c r="K500"/>
      <c r="L500"/>
      <c r="M500"/>
      <c r="N500"/>
      <c r="O500"/>
      <c r="P500"/>
      <c r="R500"/>
      <c r="S500"/>
      <c r="T500"/>
      <c r="U500"/>
      <c r="V500"/>
      <c r="W500"/>
      <c r="X500"/>
      <c r="Y500"/>
    </row>
    <row r="501" spans="2:25">
      <c r="B501"/>
      <c r="D501"/>
      <c r="E501"/>
      <c r="F501"/>
      <c r="G501"/>
      <c r="H501"/>
      <c r="I501"/>
      <c r="J501"/>
      <c r="K501"/>
      <c r="L501"/>
      <c r="M501"/>
      <c r="N501"/>
      <c r="O501"/>
      <c r="P501"/>
      <c r="R501"/>
      <c r="S501"/>
      <c r="T501"/>
      <c r="U501"/>
      <c r="V501"/>
      <c r="W501"/>
      <c r="X501"/>
      <c r="Y501"/>
    </row>
    <row r="502" spans="2:25">
      <c r="B502"/>
      <c r="D502"/>
      <c r="E502"/>
      <c r="F502"/>
      <c r="G502"/>
      <c r="H502"/>
      <c r="I502"/>
      <c r="J502"/>
      <c r="K502"/>
      <c r="L502"/>
      <c r="M502"/>
      <c r="N502"/>
      <c r="O502"/>
      <c r="P502"/>
      <c r="R502"/>
      <c r="S502"/>
      <c r="T502"/>
      <c r="U502"/>
      <c r="V502"/>
      <c r="W502"/>
      <c r="X502"/>
      <c r="Y502"/>
    </row>
    <row r="503" spans="2:25">
      <c r="B503"/>
      <c r="D503"/>
      <c r="E503"/>
      <c r="F503"/>
      <c r="G503"/>
      <c r="H503"/>
      <c r="I503"/>
      <c r="J503"/>
      <c r="K503"/>
      <c r="L503"/>
      <c r="M503"/>
      <c r="N503"/>
      <c r="O503"/>
      <c r="P503"/>
      <c r="R503"/>
      <c r="S503"/>
      <c r="T503"/>
      <c r="U503"/>
      <c r="V503"/>
      <c r="W503"/>
      <c r="X503"/>
      <c r="Y503"/>
    </row>
    <row r="504" spans="2:25">
      <c r="B504"/>
      <c r="D504"/>
      <c r="E504"/>
      <c r="F504"/>
      <c r="G504"/>
      <c r="H504"/>
      <c r="I504"/>
      <c r="J504"/>
      <c r="K504"/>
      <c r="L504"/>
      <c r="M504"/>
      <c r="N504"/>
      <c r="O504"/>
      <c r="P504"/>
      <c r="R504"/>
      <c r="S504"/>
      <c r="T504"/>
      <c r="U504"/>
      <c r="V504"/>
      <c r="W504"/>
      <c r="X504"/>
      <c r="Y504"/>
    </row>
    <row r="505" spans="2:25">
      <c r="B505"/>
      <c r="D505"/>
      <c r="E505"/>
      <c r="F505"/>
      <c r="G505"/>
      <c r="H505"/>
      <c r="I505"/>
      <c r="J505"/>
      <c r="K505"/>
      <c r="L505"/>
      <c r="M505"/>
      <c r="N505"/>
      <c r="O505"/>
      <c r="P505"/>
      <c r="R505"/>
      <c r="S505"/>
      <c r="T505"/>
      <c r="U505"/>
      <c r="V505"/>
      <c r="W505"/>
      <c r="X505"/>
      <c r="Y505"/>
    </row>
    <row r="506" spans="2:25">
      <c r="B506"/>
      <c r="D506"/>
      <c r="E506"/>
      <c r="F506"/>
      <c r="G506"/>
      <c r="H506"/>
      <c r="I506"/>
      <c r="J506"/>
      <c r="K506"/>
      <c r="L506"/>
      <c r="M506"/>
      <c r="N506"/>
      <c r="O506"/>
      <c r="P506"/>
      <c r="R506"/>
      <c r="S506"/>
      <c r="T506"/>
      <c r="U506"/>
      <c r="V506"/>
      <c r="W506"/>
      <c r="X506"/>
      <c r="Y506"/>
    </row>
    <row r="507" spans="2:25">
      <c r="B507"/>
      <c r="D507"/>
      <c r="E507"/>
      <c r="F507"/>
      <c r="G507"/>
      <c r="H507"/>
      <c r="I507"/>
      <c r="J507"/>
      <c r="K507"/>
      <c r="L507"/>
      <c r="M507"/>
      <c r="N507"/>
      <c r="O507"/>
      <c r="P507"/>
      <c r="R507"/>
      <c r="S507"/>
      <c r="T507"/>
      <c r="U507"/>
      <c r="V507"/>
      <c r="W507"/>
      <c r="X507"/>
      <c r="Y507"/>
    </row>
    <row r="508" spans="2:25">
      <c r="B508"/>
      <c r="D508"/>
      <c r="E508"/>
      <c r="F508"/>
      <c r="G508"/>
      <c r="H508"/>
      <c r="I508"/>
      <c r="J508"/>
      <c r="K508"/>
      <c r="L508"/>
      <c r="M508"/>
      <c r="N508"/>
      <c r="O508"/>
      <c r="P508"/>
      <c r="R508"/>
      <c r="S508"/>
      <c r="T508"/>
      <c r="U508"/>
      <c r="V508"/>
      <c r="W508"/>
      <c r="X508"/>
      <c r="Y508"/>
    </row>
    <row r="509" spans="2:25">
      <c r="B509"/>
      <c r="D509"/>
      <c r="E509"/>
      <c r="F509"/>
      <c r="G509"/>
      <c r="H509"/>
      <c r="I509"/>
      <c r="J509"/>
      <c r="K509"/>
      <c r="L509"/>
      <c r="M509"/>
      <c r="N509"/>
      <c r="O509"/>
      <c r="P509"/>
      <c r="R509"/>
      <c r="S509"/>
      <c r="T509"/>
      <c r="U509"/>
      <c r="V509"/>
      <c r="W509"/>
      <c r="X509"/>
      <c r="Y509"/>
    </row>
    <row r="510" spans="2:25">
      <c r="B510"/>
      <c r="D510"/>
      <c r="E510"/>
      <c r="F510"/>
      <c r="G510"/>
      <c r="H510"/>
      <c r="I510"/>
      <c r="J510"/>
      <c r="K510"/>
      <c r="L510"/>
      <c r="M510"/>
      <c r="N510"/>
      <c r="O510"/>
      <c r="P510"/>
      <c r="R510"/>
      <c r="S510"/>
      <c r="T510"/>
      <c r="U510"/>
      <c r="V510"/>
      <c r="W510"/>
      <c r="X510"/>
      <c r="Y510"/>
    </row>
    <row r="511" spans="2:25">
      <c r="B511"/>
      <c r="D511"/>
      <c r="E511"/>
      <c r="F511"/>
      <c r="G511"/>
      <c r="H511"/>
      <c r="I511"/>
      <c r="J511"/>
      <c r="K511"/>
      <c r="L511"/>
      <c r="M511"/>
      <c r="N511"/>
      <c r="O511"/>
      <c r="P511"/>
      <c r="R511"/>
      <c r="S511"/>
      <c r="T511"/>
      <c r="U511"/>
      <c r="V511"/>
      <c r="W511"/>
      <c r="X511"/>
      <c r="Y511"/>
    </row>
    <row r="512" spans="2:25">
      <c r="B512"/>
      <c r="D512"/>
      <c r="E512"/>
      <c r="F512"/>
      <c r="G512"/>
      <c r="H512"/>
      <c r="I512"/>
      <c r="J512"/>
      <c r="K512"/>
      <c r="L512"/>
      <c r="M512"/>
      <c r="N512"/>
      <c r="O512"/>
      <c r="P512"/>
      <c r="R512"/>
      <c r="S512"/>
      <c r="T512"/>
      <c r="U512"/>
      <c r="V512"/>
      <c r="W512"/>
      <c r="X512"/>
      <c r="Y512"/>
    </row>
    <row r="513" spans="2:25">
      <c r="B513"/>
      <c r="D513"/>
      <c r="E513"/>
      <c r="F513"/>
      <c r="G513"/>
      <c r="H513"/>
      <c r="I513"/>
      <c r="J513"/>
      <c r="K513"/>
      <c r="L513"/>
      <c r="M513"/>
      <c r="N513"/>
      <c r="O513"/>
      <c r="P513"/>
      <c r="R513"/>
      <c r="S513"/>
      <c r="T513"/>
      <c r="U513"/>
      <c r="V513"/>
      <c r="W513"/>
      <c r="X513"/>
      <c r="Y513"/>
    </row>
    <row r="514" spans="2:25">
      <c r="B514"/>
      <c r="D514"/>
      <c r="E514"/>
      <c r="F514"/>
      <c r="G514"/>
      <c r="H514"/>
      <c r="I514"/>
      <c r="J514"/>
      <c r="K514"/>
      <c r="L514"/>
      <c r="M514"/>
      <c r="N514"/>
      <c r="O514"/>
      <c r="P514"/>
      <c r="R514"/>
      <c r="S514"/>
      <c r="T514"/>
      <c r="U514"/>
      <c r="V514"/>
      <c r="W514"/>
      <c r="X514"/>
      <c r="Y514"/>
    </row>
    <row r="515" spans="2:25">
      <c r="B515"/>
      <c r="D515"/>
      <c r="E515"/>
      <c r="F515"/>
      <c r="G515"/>
      <c r="H515"/>
      <c r="I515"/>
      <c r="J515"/>
      <c r="K515"/>
      <c r="L515"/>
      <c r="M515"/>
      <c r="N515"/>
      <c r="O515"/>
      <c r="P515"/>
      <c r="R515"/>
      <c r="S515"/>
      <c r="T515"/>
      <c r="U515"/>
      <c r="V515"/>
      <c r="W515"/>
      <c r="X515"/>
      <c r="Y515"/>
    </row>
    <row r="516" spans="2:25">
      <c r="B516"/>
      <c r="D516"/>
      <c r="E516"/>
      <c r="F516"/>
      <c r="G516"/>
      <c r="H516"/>
      <c r="I516"/>
      <c r="J516"/>
      <c r="K516"/>
      <c r="L516"/>
      <c r="M516"/>
      <c r="N516"/>
      <c r="O516"/>
      <c r="P516"/>
      <c r="R516"/>
      <c r="S516"/>
      <c r="T516"/>
      <c r="U516"/>
      <c r="V516"/>
      <c r="W516"/>
      <c r="X516"/>
      <c r="Y516"/>
    </row>
    <row r="517" spans="2:25">
      <c r="B517"/>
      <c r="D517"/>
      <c r="E517"/>
      <c r="F517"/>
      <c r="G517"/>
      <c r="H517"/>
      <c r="I517"/>
      <c r="J517"/>
      <c r="K517"/>
      <c r="L517"/>
      <c r="M517"/>
      <c r="N517"/>
      <c r="O517"/>
      <c r="P517"/>
      <c r="R517"/>
      <c r="S517"/>
      <c r="T517"/>
      <c r="U517"/>
      <c r="V517"/>
      <c r="W517"/>
      <c r="X517"/>
      <c r="Y517"/>
    </row>
    <row r="518" spans="2:25">
      <c r="B518"/>
      <c r="D518"/>
      <c r="E518"/>
      <c r="F518"/>
      <c r="G518"/>
      <c r="H518"/>
      <c r="I518"/>
      <c r="J518"/>
      <c r="K518"/>
      <c r="L518"/>
      <c r="M518"/>
      <c r="N518"/>
      <c r="O518"/>
      <c r="P518"/>
      <c r="R518"/>
      <c r="S518"/>
      <c r="T518"/>
      <c r="U518"/>
      <c r="V518"/>
      <c r="W518"/>
      <c r="X518"/>
      <c r="Y518"/>
    </row>
    <row r="519" spans="2:25">
      <c r="B519"/>
      <c r="D519"/>
      <c r="E519"/>
      <c r="F519"/>
      <c r="G519"/>
      <c r="H519"/>
      <c r="I519"/>
      <c r="J519"/>
      <c r="K519"/>
      <c r="L519"/>
      <c r="M519"/>
      <c r="N519"/>
      <c r="O519"/>
      <c r="P519"/>
      <c r="R519"/>
      <c r="S519"/>
      <c r="T519"/>
      <c r="U519"/>
      <c r="V519"/>
      <c r="W519"/>
      <c r="X519"/>
      <c r="Y519"/>
    </row>
    <row r="520" spans="2:25">
      <c r="B520"/>
      <c r="D520"/>
      <c r="E520"/>
      <c r="F520"/>
      <c r="G520"/>
      <c r="H520"/>
      <c r="I520"/>
      <c r="J520"/>
      <c r="K520"/>
      <c r="L520"/>
      <c r="M520"/>
      <c r="N520"/>
      <c r="O520"/>
      <c r="P520"/>
      <c r="R520"/>
      <c r="S520"/>
      <c r="T520"/>
      <c r="U520"/>
      <c r="V520"/>
      <c r="W520"/>
      <c r="X520"/>
      <c r="Y520"/>
    </row>
    <row r="521" spans="2:25">
      <c r="B521"/>
      <c r="D521"/>
      <c r="E521"/>
      <c r="F521"/>
      <c r="G521"/>
      <c r="H521"/>
      <c r="I521"/>
      <c r="J521"/>
      <c r="K521"/>
      <c r="L521"/>
      <c r="M521"/>
      <c r="N521"/>
      <c r="O521"/>
      <c r="P521"/>
      <c r="R521"/>
      <c r="S521"/>
      <c r="T521"/>
      <c r="U521"/>
      <c r="V521"/>
      <c r="W521"/>
      <c r="X521"/>
      <c r="Y521"/>
    </row>
    <row r="522" spans="2:25">
      <c r="B522"/>
      <c r="D522"/>
      <c r="E522"/>
      <c r="F522"/>
      <c r="G522"/>
      <c r="H522"/>
      <c r="I522"/>
      <c r="J522"/>
      <c r="K522"/>
      <c r="L522"/>
      <c r="M522"/>
      <c r="N522"/>
      <c r="O522"/>
      <c r="P522"/>
      <c r="R522"/>
      <c r="S522"/>
      <c r="T522"/>
      <c r="U522"/>
      <c r="V522"/>
      <c r="W522"/>
      <c r="X522"/>
      <c r="Y522"/>
    </row>
    <row r="523" spans="2:25">
      <c r="B523"/>
      <c r="D523"/>
      <c r="E523"/>
      <c r="F523"/>
      <c r="G523"/>
      <c r="H523"/>
      <c r="I523"/>
      <c r="J523"/>
      <c r="K523"/>
      <c r="L523"/>
      <c r="M523"/>
      <c r="N523"/>
      <c r="O523"/>
      <c r="P523"/>
      <c r="R523"/>
      <c r="S523"/>
      <c r="T523"/>
      <c r="U523"/>
      <c r="V523"/>
      <c r="W523"/>
      <c r="X523"/>
      <c r="Y523"/>
    </row>
    <row r="524" spans="2:25">
      <c r="B524"/>
      <c r="D524"/>
      <c r="E524"/>
      <c r="F524"/>
      <c r="G524"/>
      <c r="H524"/>
      <c r="I524"/>
      <c r="J524"/>
      <c r="K524"/>
      <c r="L524"/>
      <c r="M524"/>
      <c r="N524"/>
      <c r="O524"/>
      <c r="P524"/>
      <c r="R524"/>
      <c r="S524"/>
      <c r="T524"/>
      <c r="U524"/>
      <c r="V524"/>
      <c r="W524"/>
      <c r="X524"/>
      <c r="Y524"/>
    </row>
    <row r="525" spans="2:25">
      <c r="B525"/>
      <c r="D525"/>
      <c r="E525"/>
      <c r="F525"/>
      <c r="G525"/>
      <c r="H525"/>
      <c r="I525"/>
      <c r="J525"/>
      <c r="K525"/>
      <c r="L525"/>
      <c r="M525"/>
      <c r="N525"/>
      <c r="O525"/>
      <c r="P525"/>
      <c r="R525"/>
      <c r="S525"/>
      <c r="T525"/>
      <c r="U525"/>
      <c r="V525"/>
      <c r="W525"/>
      <c r="X525"/>
      <c r="Y525"/>
    </row>
    <row r="526" spans="2:25">
      <c r="B526"/>
      <c r="D526"/>
      <c r="E526"/>
      <c r="F526"/>
      <c r="G526"/>
      <c r="H526"/>
      <c r="I526"/>
      <c r="J526"/>
      <c r="K526"/>
      <c r="L526"/>
      <c r="M526"/>
      <c r="N526"/>
      <c r="O526"/>
      <c r="P526"/>
      <c r="R526"/>
      <c r="S526"/>
      <c r="T526"/>
      <c r="U526"/>
      <c r="V526"/>
      <c r="W526"/>
      <c r="X526"/>
      <c r="Y526"/>
    </row>
    <row r="527" spans="2:25">
      <c r="B527"/>
      <c r="D527"/>
      <c r="E527"/>
      <c r="F527"/>
      <c r="G527"/>
      <c r="H527"/>
      <c r="I527"/>
      <c r="J527"/>
      <c r="K527"/>
      <c r="L527"/>
      <c r="M527"/>
      <c r="N527"/>
      <c r="O527"/>
      <c r="P527"/>
      <c r="R527"/>
      <c r="S527"/>
      <c r="T527"/>
      <c r="U527"/>
      <c r="V527"/>
      <c r="W527"/>
      <c r="X527"/>
      <c r="Y527"/>
    </row>
    <row r="528" spans="2:25">
      <c r="B528"/>
      <c r="D528"/>
      <c r="E528"/>
      <c r="F528"/>
      <c r="G528"/>
      <c r="H528"/>
      <c r="I528"/>
      <c r="J528"/>
      <c r="K528"/>
      <c r="L528"/>
      <c r="M528"/>
      <c r="N528"/>
      <c r="O528"/>
      <c r="P528"/>
      <c r="R528"/>
      <c r="S528"/>
      <c r="T528"/>
      <c r="U528"/>
      <c r="V528"/>
      <c r="W528"/>
      <c r="X528"/>
      <c r="Y528"/>
    </row>
    <row r="529" spans="2:25">
      <c r="B529"/>
      <c r="D529"/>
      <c r="E529"/>
      <c r="F529"/>
      <c r="G529"/>
      <c r="H529"/>
      <c r="I529"/>
      <c r="J529"/>
      <c r="K529"/>
      <c r="L529"/>
      <c r="M529"/>
      <c r="N529"/>
      <c r="O529"/>
      <c r="P529"/>
      <c r="R529"/>
      <c r="S529"/>
      <c r="T529"/>
      <c r="U529"/>
      <c r="V529"/>
      <c r="W529"/>
      <c r="X529"/>
      <c r="Y529"/>
    </row>
    <row r="530" spans="2:25">
      <c r="B530"/>
      <c r="D530"/>
      <c r="E530"/>
      <c r="F530"/>
      <c r="G530"/>
      <c r="H530"/>
      <c r="I530"/>
      <c r="J530"/>
      <c r="K530"/>
      <c r="L530"/>
      <c r="M530"/>
      <c r="N530"/>
      <c r="O530"/>
      <c r="P530"/>
      <c r="R530"/>
      <c r="S530"/>
      <c r="T530"/>
      <c r="U530"/>
      <c r="V530"/>
      <c r="W530"/>
      <c r="X530"/>
      <c r="Y530"/>
    </row>
    <row r="531" spans="2:25">
      <c r="B531"/>
      <c r="D531"/>
      <c r="E531"/>
      <c r="F531"/>
      <c r="G531"/>
      <c r="H531"/>
      <c r="I531"/>
      <c r="J531"/>
      <c r="K531"/>
      <c r="L531"/>
      <c r="M531"/>
      <c r="N531"/>
      <c r="O531"/>
      <c r="P531"/>
      <c r="R531"/>
      <c r="S531"/>
      <c r="T531"/>
      <c r="U531"/>
      <c r="V531"/>
      <c r="W531"/>
      <c r="X531"/>
      <c r="Y531"/>
    </row>
    <row r="532" spans="2:25">
      <c r="B532"/>
      <c r="D532"/>
      <c r="E532"/>
      <c r="F532"/>
      <c r="G532"/>
      <c r="H532"/>
      <c r="I532"/>
      <c r="J532"/>
      <c r="K532"/>
      <c r="L532"/>
      <c r="M532"/>
      <c r="N532"/>
      <c r="O532"/>
      <c r="P532"/>
      <c r="R532"/>
      <c r="S532"/>
      <c r="T532"/>
      <c r="U532"/>
      <c r="V532"/>
      <c r="W532"/>
      <c r="X532"/>
      <c r="Y532"/>
    </row>
    <row r="533" spans="2:25">
      <c r="B533"/>
      <c r="D533"/>
      <c r="E533"/>
      <c r="F533"/>
      <c r="G533"/>
      <c r="H533"/>
      <c r="I533"/>
      <c r="J533"/>
      <c r="K533"/>
      <c r="L533"/>
      <c r="M533"/>
      <c r="N533"/>
      <c r="O533"/>
      <c r="P533"/>
      <c r="R533"/>
      <c r="S533"/>
      <c r="T533"/>
      <c r="U533"/>
      <c r="V533"/>
      <c r="W533"/>
      <c r="X533"/>
      <c r="Y533"/>
    </row>
    <row r="534" spans="2:25">
      <c r="B534"/>
      <c r="D534"/>
      <c r="E534"/>
      <c r="F534"/>
      <c r="G534"/>
      <c r="H534"/>
      <c r="I534"/>
      <c r="J534"/>
      <c r="K534"/>
      <c r="L534"/>
      <c r="M534"/>
      <c r="N534"/>
      <c r="O534"/>
      <c r="P534"/>
      <c r="R534"/>
      <c r="S534"/>
      <c r="T534"/>
      <c r="U534"/>
      <c r="V534"/>
      <c r="W534"/>
      <c r="X534"/>
      <c r="Y534"/>
    </row>
    <row r="535" spans="2:25">
      <c r="B535"/>
      <c r="D535"/>
      <c r="E535"/>
      <c r="F535"/>
      <c r="G535"/>
      <c r="H535"/>
      <c r="I535"/>
      <c r="J535"/>
      <c r="K535"/>
      <c r="L535"/>
      <c r="M535"/>
      <c r="N535"/>
      <c r="O535"/>
      <c r="P535"/>
      <c r="R535"/>
      <c r="S535"/>
      <c r="T535"/>
      <c r="U535"/>
      <c r="V535"/>
      <c r="W535"/>
      <c r="X535"/>
      <c r="Y535"/>
    </row>
    <row r="536" spans="2:25">
      <c r="B536"/>
      <c r="D536"/>
      <c r="E536"/>
      <c r="F536"/>
      <c r="G536"/>
      <c r="H536"/>
      <c r="I536"/>
      <c r="J536"/>
      <c r="K536"/>
      <c r="L536"/>
      <c r="M536"/>
      <c r="N536"/>
      <c r="O536"/>
      <c r="P536"/>
      <c r="R536"/>
      <c r="S536"/>
      <c r="T536"/>
      <c r="U536"/>
      <c r="V536"/>
      <c r="W536"/>
      <c r="X536"/>
      <c r="Y536"/>
    </row>
    <row r="537" spans="2:25">
      <c r="B537"/>
      <c r="D537"/>
      <c r="E537"/>
      <c r="F537"/>
      <c r="G537"/>
      <c r="H537"/>
      <c r="I537"/>
      <c r="J537"/>
      <c r="K537"/>
      <c r="L537"/>
      <c r="M537"/>
      <c r="N537"/>
      <c r="O537"/>
      <c r="P537"/>
      <c r="R537"/>
      <c r="S537"/>
      <c r="T537"/>
      <c r="U537"/>
      <c r="V537"/>
      <c r="W537"/>
      <c r="X537"/>
      <c r="Y537"/>
    </row>
    <row r="538" spans="2:25">
      <c r="B538"/>
      <c r="D538"/>
      <c r="E538"/>
      <c r="F538"/>
      <c r="G538"/>
      <c r="H538"/>
      <c r="I538"/>
      <c r="J538"/>
      <c r="K538"/>
      <c r="L538"/>
      <c r="M538"/>
      <c r="N538"/>
      <c r="O538"/>
      <c r="P538"/>
      <c r="R538"/>
      <c r="S538"/>
      <c r="T538"/>
      <c r="U538"/>
      <c r="V538"/>
      <c r="W538"/>
      <c r="X538"/>
      <c r="Y538"/>
    </row>
    <row r="539" spans="2:25">
      <c r="B539"/>
      <c r="D539"/>
      <c r="E539"/>
      <c r="F539"/>
      <c r="G539"/>
      <c r="H539"/>
      <c r="I539"/>
      <c r="J539"/>
      <c r="K539"/>
      <c r="L539"/>
      <c r="M539"/>
      <c r="N539"/>
      <c r="O539"/>
      <c r="P539"/>
      <c r="R539"/>
      <c r="S539"/>
      <c r="T539"/>
      <c r="U539"/>
      <c r="V539"/>
      <c r="W539"/>
      <c r="X539"/>
      <c r="Y539"/>
    </row>
    <row r="540" spans="2:25">
      <c r="B540"/>
      <c r="D540"/>
      <c r="E540"/>
      <c r="F540"/>
      <c r="G540"/>
      <c r="H540"/>
      <c r="I540"/>
      <c r="J540"/>
      <c r="K540"/>
      <c r="L540"/>
      <c r="M540"/>
      <c r="N540"/>
      <c r="O540"/>
      <c r="P540"/>
      <c r="R540"/>
      <c r="S540"/>
      <c r="T540"/>
      <c r="U540"/>
      <c r="V540"/>
      <c r="W540"/>
      <c r="X540"/>
      <c r="Y540"/>
    </row>
    <row r="541" spans="2:25">
      <c r="B541"/>
      <c r="D541"/>
      <c r="E541"/>
      <c r="F541"/>
      <c r="G541"/>
      <c r="H541"/>
      <c r="I541"/>
      <c r="J541"/>
      <c r="K541"/>
      <c r="L541"/>
      <c r="M541"/>
      <c r="N541"/>
      <c r="O541"/>
      <c r="P541"/>
      <c r="R541"/>
      <c r="S541"/>
      <c r="T541"/>
      <c r="U541"/>
      <c r="V541"/>
      <c r="W541"/>
      <c r="X541"/>
      <c r="Y541"/>
    </row>
    <row r="542" spans="2:25">
      <c r="B542"/>
      <c r="D542"/>
      <c r="E542"/>
      <c r="F542"/>
      <c r="G542"/>
      <c r="H542"/>
      <c r="I542"/>
      <c r="J542"/>
      <c r="K542"/>
      <c r="L542"/>
      <c r="M542"/>
      <c r="N542"/>
      <c r="O542"/>
      <c r="P542"/>
      <c r="R542"/>
      <c r="S542"/>
      <c r="T542"/>
      <c r="U542"/>
      <c r="V542"/>
      <c r="W542"/>
      <c r="X542"/>
      <c r="Y542"/>
    </row>
    <row r="543" spans="2:25">
      <c r="B543"/>
      <c r="D543"/>
      <c r="E543"/>
      <c r="F543"/>
      <c r="G543"/>
      <c r="H543"/>
      <c r="I543"/>
      <c r="J543"/>
      <c r="K543"/>
      <c r="L543"/>
      <c r="M543"/>
      <c r="N543"/>
      <c r="O543"/>
      <c r="P543"/>
      <c r="R543"/>
      <c r="S543"/>
      <c r="T543"/>
      <c r="U543"/>
      <c r="V543"/>
      <c r="W543"/>
      <c r="X543"/>
      <c r="Y543"/>
    </row>
    <row r="544" spans="2:25">
      <c r="B544"/>
      <c r="D544"/>
      <c r="E544"/>
      <c r="F544"/>
      <c r="G544"/>
      <c r="H544"/>
      <c r="I544"/>
      <c r="J544"/>
      <c r="K544"/>
      <c r="L544"/>
      <c r="M544"/>
      <c r="N544"/>
      <c r="O544"/>
      <c r="P544"/>
      <c r="R544"/>
      <c r="S544"/>
      <c r="T544"/>
      <c r="U544"/>
      <c r="V544"/>
      <c r="W544"/>
      <c r="X544"/>
      <c r="Y544"/>
    </row>
    <row r="545" spans="2:25">
      <c r="B545"/>
      <c r="D545"/>
      <c r="E545"/>
      <c r="F545"/>
      <c r="G545"/>
      <c r="H545"/>
      <c r="I545"/>
      <c r="J545"/>
      <c r="K545"/>
      <c r="L545"/>
      <c r="M545"/>
      <c r="N545"/>
      <c r="O545"/>
      <c r="P545"/>
      <c r="R545"/>
      <c r="S545"/>
      <c r="T545"/>
      <c r="U545"/>
      <c r="V545"/>
      <c r="W545"/>
      <c r="X545"/>
      <c r="Y545"/>
    </row>
    <row r="546" spans="2:25">
      <c r="B546"/>
      <c r="D546"/>
      <c r="E546"/>
      <c r="F546"/>
      <c r="G546"/>
      <c r="H546"/>
      <c r="I546"/>
      <c r="J546"/>
      <c r="K546"/>
      <c r="L546"/>
      <c r="M546"/>
      <c r="N546"/>
      <c r="O546"/>
      <c r="P546"/>
      <c r="R546"/>
      <c r="S546"/>
      <c r="T546"/>
      <c r="U546"/>
      <c r="V546"/>
      <c r="W546"/>
      <c r="X546"/>
      <c r="Y546"/>
    </row>
    <row r="547" spans="2:25">
      <c r="B547"/>
      <c r="D547"/>
      <c r="E547"/>
      <c r="F547"/>
      <c r="G547"/>
      <c r="H547"/>
      <c r="I547"/>
      <c r="J547"/>
      <c r="K547"/>
      <c r="L547"/>
      <c r="M547"/>
      <c r="N547"/>
      <c r="O547"/>
      <c r="P547"/>
      <c r="R547"/>
      <c r="S547"/>
      <c r="T547"/>
      <c r="U547"/>
      <c r="V547"/>
      <c r="W547"/>
      <c r="X547"/>
      <c r="Y547"/>
    </row>
    <row r="548" spans="2:25">
      <c r="B548"/>
      <c r="D548"/>
      <c r="E548"/>
      <c r="F548"/>
      <c r="G548"/>
      <c r="H548"/>
      <c r="I548"/>
      <c r="J548"/>
      <c r="K548"/>
      <c r="L548"/>
      <c r="M548"/>
      <c r="N548"/>
      <c r="O548"/>
      <c r="P548"/>
      <c r="R548"/>
      <c r="S548"/>
      <c r="T548"/>
      <c r="U548"/>
      <c r="V548"/>
      <c r="W548"/>
      <c r="X548"/>
      <c r="Y548"/>
    </row>
    <row r="549" spans="2:25">
      <c r="B549"/>
      <c r="D549"/>
      <c r="E549"/>
      <c r="F549"/>
      <c r="G549"/>
      <c r="H549"/>
      <c r="I549"/>
      <c r="J549"/>
      <c r="K549"/>
      <c r="L549"/>
      <c r="M549"/>
      <c r="N549"/>
      <c r="O549"/>
      <c r="P549"/>
      <c r="R549"/>
      <c r="S549"/>
      <c r="T549"/>
      <c r="U549"/>
      <c r="V549"/>
      <c r="W549"/>
      <c r="X549"/>
      <c r="Y549"/>
    </row>
    <row r="550" spans="2:25">
      <c r="B550"/>
      <c r="D550"/>
      <c r="E550"/>
      <c r="F550"/>
      <c r="G550"/>
      <c r="H550"/>
      <c r="I550"/>
      <c r="J550"/>
      <c r="K550"/>
      <c r="L550"/>
      <c r="M550"/>
      <c r="N550"/>
      <c r="O550"/>
      <c r="P550"/>
      <c r="R550"/>
      <c r="S550"/>
      <c r="T550"/>
      <c r="U550"/>
      <c r="V550"/>
      <c r="W550"/>
      <c r="X550"/>
      <c r="Y550"/>
    </row>
    <row r="551" spans="2:25">
      <c r="B551"/>
      <c r="D551"/>
      <c r="E551"/>
      <c r="F551"/>
      <c r="G551"/>
      <c r="H551"/>
      <c r="I551"/>
      <c r="J551"/>
      <c r="K551"/>
      <c r="L551"/>
      <c r="M551"/>
      <c r="N551"/>
      <c r="O551"/>
      <c r="P551"/>
      <c r="R551"/>
      <c r="S551"/>
      <c r="T551"/>
      <c r="U551"/>
      <c r="V551"/>
      <c r="W551"/>
      <c r="X551"/>
      <c r="Y551"/>
    </row>
    <row r="552" spans="2:25">
      <c r="B552"/>
      <c r="D552"/>
      <c r="E552"/>
      <c r="F552"/>
      <c r="G552"/>
      <c r="H552"/>
      <c r="I552"/>
      <c r="J552"/>
      <c r="K552"/>
      <c r="L552"/>
      <c r="M552"/>
      <c r="N552"/>
      <c r="O552"/>
      <c r="P552"/>
      <c r="R552"/>
      <c r="S552"/>
      <c r="T552"/>
      <c r="U552"/>
      <c r="V552"/>
      <c r="W552"/>
      <c r="X552"/>
      <c r="Y552"/>
    </row>
    <row r="553" spans="2:25">
      <c r="B553"/>
      <c r="D553"/>
      <c r="E553"/>
      <c r="F553"/>
      <c r="G553"/>
      <c r="H553"/>
      <c r="I553"/>
      <c r="J553"/>
      <c r="K553"/>
      <c r="L553"/>
      <c r="M553"/>
      <c r="N553"/>
      <c r="O553"/>
      <c r="P553"/>
      <c r="R553"/>
      <c r="S553"/>
      <c r="T553"/>
      <c r="U553"/>
      <c r="V553"/>
      <c r="W553"/>
      <c r="X553"/>
      <c r="Y553"/>
    </row>
    <row r="554" spans="2:25">
      <c r="B554"/>
      <c r="D554"/>
      <c r="E554"/>
      <c r="F554"/>
      <c r="G554"/>
      <c r="H554"/>
      <c r="I554"/>
      <c r="J554"/>
      <c r="K554"/>
      <c r="L554"/>
      <c r="M554"/>
      <c r="N554"/>
      <c r="O554"/>
      <c r="P554"/>
      <c r="R554"/>
      <c r="S554"/>
      <c r="T554"/>
      <c r="U554"/>
      <c r="V554"/>
      <c r="W554"/>
      <c r="X554"/>
      <c r="Y554"/>
    </row>
    <row r="555" spans="2:25">
      <c r="B555"/>
      <c r="D555"/>
      <c r="E555"/>
      <c r="F555"/>
      <c r="G555"/>
      <c r="H555"/>
      <c r="I555"/>
      <c r="J555"/>
      <c r="K555"/>
      <c r="L555"/>
      <c r="M555"/>
      <c r="N555"/>
      <c r="O555"/>
      <c r="P555"/>
      <c r="R555"/>
      <c r="S555"/>
      <c r="T555"/>
      <c r="U555"/>
      <c r="V555"/>
      <c r="W555"/>
      <c r="X555"/>
      <c r="Y555"/>
    </row>
    <row r="556" spans="2:25">
      <c r="B556"/>
      <c r="D556"/>
      <c r="E556"/>
      <c r="F556"/>
      <c r="G556"/>
      <c r="H556"/>
      <c r="I556"/>
      <c r="J556"/>
      <c r="K556"/>
      <c r="L556"/>
      <c r="M556"/>
      <c r="N556"/>
      <c r="O556"/>
      <c r="P556"/>
      <c r="R556"/>
      <c r="S556"/>
      <c r="T556"/>
      <c r="U556"/>
      <c r="V556"/>
      <c r="W556"/>
      <c r="X556"/>
      <c r="Y556"/>
    </row>
    <row r="557" spans="2:25">
      <c r="B557"/>
      <c r="D557"/>
      <c r="E557"/>
      <c r="F557"/>
      <c r="G557"/>
      <c r="H557"/>
      <c r="I557"/>
      <c r="J557"/>
      <c r="K557"/>
      <c r="L557"/>
      <c r="M557"/>
      <c r="N557"/>
      <c r="O557"/>
      <c r="P557"/>
      <c r="R557"/>
      <c r="S557"/>
      <c r="T557"/>
      <c r="U557"/>
      <c r="V557"/>
      <c r="W557"/>
      <c r="X557"/>
      <c r="Y557"/>
    </row>
    <row r="558" spans="2:25">
      <c r="B558"/>
      <c r="D558"/>
      <c r="E558"/>
      <c r="F558"/>
      <c r="G558"/>
      <c r="H558"/>
      <c r="I558"/>
      <c r="J558"/>
      <c r="K558"/>
      <c r="L558"/>
      <c r="M558"/>
      <c r="N558"/>
      <c r="O558"/>
      <c r="P558"/>
      <c r="R558"/>
      <c r="S558"/>
      <c r="T558"/>
      <c r="U558"/>
      <c r="V558"/>
      <c r="W558"/>
      <c r="X558"/>
      <c r="Y558"/>
    </row>
    <row r="559" spans="2:25">
      <c r="B559"/>
      <c r="D559"/>
      <c r="E559"/>
      <c r="F559"/>
      <c r="G559"/>
      <c r="H559"/>
      <c r="I559"/>
      <c r="J559"/>
      <c r="K559"/>
      <c r="L559"/>
      <c r="M559"/>
      <c r="N559"/>
      <c r="O559"/>
      <c r="P559"/>
      <c r="R559"/>
      <c r="S559"/>
      <c r="T559"/>
      <c r="U559"/>
      <c r="V559"/>
      <c r="W559"/>
      <c r="X559"/>
      <c r="Y559"/>
    </row>
    <row r="560" spans="2:25">
      <c r="B560"/>
      <c r="D560"/>
      <c r="E560"/>
      <c r="F560"/>
      <c r="G560"/>
      <c r="H560"/>
      <c r="I560"/>
      <c r="J560"/>
      <c r="K560"/>
      <c r="L560"/>
      <c r="M560"/>
      <c r="N560"/>
      <c r="O560"/>
      <c r="P560"/>
      <c r="R560"/>
      <c r="S560"/>
      <c r="T560"/>
      <c r="U560"/>
      <c r="V560"/>
      <c r="W560"/>
      <c r="X560"/>
      <c r="Y560"/>
    </row>
    <row r="561" spans="2:25">
      <c r="B561"/>
      <c r="D561"/>
      <c r="E561"/>
      <c r="F561"/>
      <c r="G561"/>
      <c r="H561"/>
      <c r="I561"/>
      <c r="J561"/>
      <c r="K561"/>
      <c r="L561"/>
      <c r="M561"/>
      <c r="N561"/>
      <c r="O561"/>
      <c r="P561"/>
      <c r="R561"/>
      <c r="S561"/>
      <c r="T561"/>
      <c r="U561"/>
      <c r="V561"/>
      <c r="W561"/>
      <c r="X561"/>
      <c r="Y561"/>
    </row>
    <row r="562" spans="2:25">
      <c r="B562"/>
      <c r="D562"/>
      <c r="E562"/>
      <c r="F562"/>
      <c r="G562"/>
      <c r="H562"/>
      <c r="I562"/>
      <c r="J562"/>
      <c r="K562"/>
      <c r="L562"/>
      <c r="M562"/>
      <c r="N562"/>
      <c r="O562"/>
      <c r="P562"/>
      <c r="R562"/>
      <c r="S562"/>
      <c r="T562"/>
      <c r="U562"/>
      <c r="V562"/>
      <c r="W562"/>
      <c r="X562"/>
      <c r="Y562"/>
    </row>
    <row r="563" spans="2:25">
      <c r="B563"/>
      <c r="D563"/>
      <c r="E563"/>
      <c r="F563"/>
      <c r="G563"/>
      <c r="H563"/>
      <c r="I563"/>
      <c r="J563"/>
      <c r="K563"/>
      <c r="L563"/>
      <c r="M563"/>
      <c r="N563"/>
      <c r="O563"/>
      <c r="P563"/>
      <c r="R563"/>
      <c r="S563"/>
      <c r="T563"/>
      <c r="U563"/>
      <c r="V563"/>
      <c r="W563"/>
      <c r="X563"/>
      <c r="Y563"/>
    </row>
    <row r="564" spans="2:25">
      <c r="B564"/>
      <c r="D564"/>
      <c r="E564"/>
      <c r="F564"/>
      <c r="G564"/>
      <c r="H564"/>
      <c r="I564"/>
      <c r="J564"/>
      <c r="K564"/>
      <c r="L564"/>
      <c r="M564"/>
      <c r="N564"/>
      <c r="O564"/>
      <c r="P564"/>
      <c r="R564"/>
      <c r="S564"/>
      <c r="T564"/>
      <c r="U564"/>
      <c r="V564"/>
      <c r="W564"/>
      <c r="X564"/>
      <c r="Y564"/>
    </row>
    <row r="565" spans="2:25">
      <c r="B565"/>
      <c r="D565"/>
      <c r="E565"/>
      <c r="F565"/>
      <c r="G565"/>
      <c r="H565"/>
      <c r="I565"/>
      <c r="J565"/>
      <c r="K565"/>
      <c r="L565"/>
      <c r="M565"/>
      <c r="N565"/>
      <c r="O565"/>
      <c r="P565"/>
      <c r="R565"/>
      <c r="S565"/>
      <c r="T565"/>
      <c r="U565"/>
      <c r="V565"/>
      <c r="W565"/>
      <c r="X565"/>
      <c r="Y565"/>
    </row>
    <row r="566" spans="2:25">
      <c r="B566"/>
      <c r="D566"/>
      <c r="E566"/>
      <c r="F566"/>
      <c r="G566"/>
      <c r="H566"/>
      <c r="I566"/>
      <c r="J566"/>
      <c r="K566"/>
      <c r="L566"/>
      <c r="M566"/>
      <c r="N566"/>
      <c r="O566"/>
      <c r="P566"/>
      <c r="R566"/>
      <c r="S566"/>
      <c r="T566"/>
      <c r="U566"/>
      <c r="V566"/>
      <c r="W566"/>
      <c r="X566"/>
      <c r="Y566"/>
    </row>
    <row r="567" spans="2:25">
      <c r="B567"/>
      <c r="D567"/>
      <c r="E567"/>
      <c r="F567"/>
      <c r="G567"/>
      <c r="H567"/>
      <c r="I567"/>
      <c r="J567"/>
      <c r="K567"/>
      <c r="L567"/>
      <c r="M567"/>
      <c r="N567"/>
      <c r="O567"/>
      <c r="P567"/>
      <c r="R567"/>
      <c r="S567"/>
      <c r="T567"/>
      <c r="U567"/>
      <c r="V567"/>
      <c r="W567"/>
      <c r="X567"/>
      <c r="Y567"/>
    </row>
    <row r="568" spans="2:25">
      <c r="B568"/>
      <c r="D568"/>
      <c r="E568"/>
      <c r="F568"/>
      <c r="G568"/>
      <c r="H568"/>
      <c r="I568"/>
      <c r="J568"/>
      <c r="K568"/>
      <c r="L568"/>
      <c r="M568"/>
      <c r="N568"/>
      <c r="O568"/>
      <c r="P568"/>
      <c r="R568"/>
      <c r="S568"/>
      <c r="T568"/>
      <c r="U568"/>
      <c r="V568"/>
      <c r="W568"/>
      <c r="X568"/>
      <c r="Y568"/>
    </row>
    <row r="569" spans="2:25">
      <c r="B569"/>
      <c r="D569"/>
      <c r="E569"/>
      <c r="F569"/>
      <c r="G569"/>
      <c r="H569"/>
      <c r="I569"/>
      <c r="J569"/>
      <c r="K569"/>
      <c r="L569"/>
      <c r="M569"/>
      <c r="N569"/>
      <c r="O569"/>
      <c r="P569"/>
      <c r="R569"/>
      <c r="S569"/>
      <c r="T569"/>
      <c r="U569"/>
      <c r="V569"/>
      <c r="W569"/>
      <c r="X569"/>
      <c r="Y569"/>
    </row>
    <row r="570" spans="2:25">
      <c r="B570"/>
      <c r="D570"/>
      <c r="E570"/>
      <c r="F570"/>
      <c r="G570"/>
      <c r="H570"/>
      <c r="I570"/>
      <c r="J570"/>
      <c r="K570"/>
      <c r="L570"/>
      <c r="M570"/>
      <c r="N570"/>
      <c r="O570"/>
      <c r="P570"/>
      <c r="R570"/>
      <c r="S570"/>
      <c r="T570"/>
      <c r="U570"/>
      <c r="V570"/>
      <c r="W570"/>
      <c r="X570"/>
      <c r="Y570"/>
    </row>
    <row r="571" spans="2:25">
      <c r="B571"/>
      <c r="D571"/>
      <c r="E571"/>
      <c r="F571"/>
      <c r="G571"/>
      <c r="H571"/>
      <c r="I571"/>
      <c r="J571"/>
      <c r="K571"/>
      <c r="L571"/>
      <c r="M571"/>
      <c r="N571"/>
      <c r="O571"/>
      <c r="P571"/>
      <c r="R571"/>
      <c r="S571"/>
      <c r="T571"/>
      <c r="U571"/>
      <c r="V571"/>
      <c r="W571"/>
      <c r="X571"/>
      <c r="Y571"/>
    </row>
    <row r="572" spans="2:25">
      <c r="B572"/>
      <c r="D572"/>
      <c r="E572"/>
      <c r="F572"/>
      <c r="G572"/>
      <c r="H572"/>
      <c r="I572"/>
      <c r="J572"/>
      <c r="K572"/>
      <c r="L572"/>
      <c r="M572"/>
      <c r="N572"/>
      <c r="O572"/>
      <c r="P572"/>
      <c r="R572"/>
      <c r="S572"/>
      <c r="T572"/>
      <c r="U572"/>
      <c r="V572"/>
      <c r="W572"/>
      <c r="X572"/>
      <c r="Y572"/>
    </row>
    <row r="573" spans="2:25">
      <c r="B573"/>
      <c r="D573"/>
      <c r="E573"/>
      <c r="F573"/>
      <c r="G573"/>
      <c r="H573"/>
      <c r="I573"/>
      <c r="J573"/>
      <c r="K573"/>
      <c r="L573"/>
      <c r="M573"/>
      <c r="N573"/>
      <c r="O573"/>
      <c r="P573"/>
      <c r="R573"/>
      <c r="S573"/>
      <c r="T573"/>
      <c r="U573"/>
      <c r="V573"/>
      <c r="W573"/>
      <c r="X573"/>
      <c r="Y573"/>
    </row>
    <row r="574" spans="2:25">
      <c r="B574"/>
      <c r="D574"/>
      <c r="E574"/>
      <c r="F574"/>
      <c r="G574"/>
      <c r="H574"/>
      <c r="I574"/>
      <c r="J574"/>
      <c r="K574"/>
      <c r="L574"/>
      <c r="M574"/>
      <c r="N574"/>
      <c r="O574"/>
      <c r="P574"/>
      <c r="R574"/>
      <c r="S574"/>
      <c r="T574"/>
      <c r="U574"/>
      <c r="V574"/>
      <c r="W574"/>
      <c r="X574"/>
      <c r="Y574"/>
    </row>
    <row r="575" spans="2:25">
      <c r="B575"/>
      <c r="D575"/>
      <c r="E575"/>
      <c r="F575"/>
      <c r="G575"/>
      <c r="H575"/>
      <c r="I575"/>
      <c r="J575"/>
      <c r="K575"/>
      <c r="L575"/>
      <c r="M575"/>
      <c r="N575"/>
      <c r="O575"/>
      <c r="P575"/>
      <c r="R575"/>
      <c r="S575"/>
      <c r="T575"/>
      <c r="U575"/>
      <c r="V575"/>
      <c r="W575"/>
      <c r="X575"/>
      <c r="Y575"/>
    </row>
    <row r="576" spans="2:25">
      <c r="B576"/>
      <c r="D576"/>
      <c r="E576"/>
      <c r="F576"/>
      <c r="G576"/>
      <c r="H576"/>
      <c r="I576"/>
      <c r="J576"/>
      <c r="K576"/>
      <c r="L576"/>
      <c r="M576"/>
      <c r="N576"/>
      <c r="O576"/>
      <c r="P576"/>
      <c r="R576"/>
      <c r="S576"/>
      <c r="T576"/>
      <c r="U576"/>
      <c r="V576"/>
      <c r="W576"/>
      <c r="X576"/>
      <c r="Y576"/>
    </row>
    <row r="577" spans="2:25">
      <c r="B577"/>
      <c r="D577"/>
      <c r="E577"/>
      <c r="F577"/>
      <c r="G577"/>
      <c r="H577"/>
      <c r="I577"/>
      <c r="J577"/>
      <c r="K577"/>
      <c r="L577"/>
      <c r="M577"/>
      <c r="N577"/>
      <c r="O577"/>
      <c r="P577"/>
      <c r="R577"/>
      <c r="S577"/>
      <c r="T577"/>
      <c r="U577"/>
      <c r="V577"/>
      <c r="W577"/>
      <c r="X577"/>
      <c r="Y577"/>
    </row>
    <row r="578" spans="2:25">
      <c r="B578"/>
      <c r="D578"/>
      <c r="E578"/>
      <c r="F578"/>
      <c r="G578"/>
      <c r="H578"/>
      <c r="I578"/>
      <c r="J578"/>
      <c r="K578"/>
      <c r="L578"/>
      <c r="M578"/>
      <c r="N578"/>
      <c r="O578"/>
      <c r="P578"/>
      <c r="R578"/>
      <c r="S578"/>
      <c r="T578"/>
      <c r="U578"/>
      <c r="V578"/>
      <c r="W578"/>
      <c r="X578"/>
      <c r="Y578"/>
    </row>
    <row r="579" spans="2:25">
      <c r="B579"/>
      <c r="D579"/>
      <c r="E579"/>
      <c r="F579"/>
      <c r="G579"/>
      <c r="H579"/>
      <c r="I579"/>
      <c r="J579"/>
      <c r="K579"/>
      <c r="L579"/>
      <c r="M579"/>
      <c r="N579"/>
      <c r="O579"/>
      <c r="P579"/>
      <c r="R579"/>
      <c r="S579"/>
      <c r="T579"/>
      <c r="U579"/>
      <c r="V579"/>
      <c r="W579"/>
      <c r="X579"/>
      <c r="Y579"/>
    </row>
    <row r="580" spans="2:25">
      <c r="B580"/>
      <c r="D580"/>
      <c r="E580"/>
      <c r="F580"/>
      <c r="G580"/>
      <c r="H580"/>
      <c r="I580"/>
      <c r="J580"/>
      <c r="K580"/>
      <c r="L580"/>
      <c r="M580"/>
      <c r="N580"/>
      <c r="O580"/>
      <c r="P580"/>
      <c r="R580"/>
      <c r="S580"/>
      <c r="T580"/>
      <c r="U580"/>
      <c r="V580"/>
      <c r="W580"/>
      <c r="X580"/>
      <c r="Y580"/>
    </row>
    <row r="581" spans="2:25">
      <c r="B581"/>
      <c r="D581"/>
      <c r="E581"/>
      <c r="F581"/>
      <c r="G581"/>
      <c r="H581"/>
      <c r="I581"/>
      <c r="J581"/>
      <c r="K581"/>
      <c r="L581"/>
      <c r="M581"/>
      <c r="N581"/>
      <c r="O581"/>
      <c r="P581"/>
      <c r="R581"/>
      <c r="S581"/>
      <c r="T581"/>
      <c r="U581"/>
      <c r="V581"/>
      <c r="W581"/>
      <c r="X581"/>
      <c r="Y581"/>
    </row>
    <row r="582" spans="2:25">
      <c r="B582"/>
      <c r="D582"/>
      <c r="E582"/>
      <c r="F582"/>
      <c r="G582"/>
      <c r="H582"/>
      <c r="I582"/>
      <c r="J582"/>
      <c r="K582"/>
      <c r="L582"/>
      <c r="M582"/>
      <c r="N582"/>
      <c r="O582"/>
      <c r="P582"/>
      <c r="R582"/>
      <c r="S582"/>
      <c r="T582"/>
      <c r="U582"/>
      <c r="V582"/>
      <c r="W582"/>
      <c r="X582"/>
      <c r="Y582"/>
    </row>
    <row r="583" spans="2:25">
      <c r="B583"/>
      <c r="D583"/>
      <c r="E583"/>
      <c r="F583"/>
      <c r="G583"/>
      <c r="H583"/>
      <c r="I583"/>
      <c r="J583"/>
      <c r="K583"/>
      <c r="L583"/>
      <c r="M583"/>
      <c r="N583"/>
      <c r="O583"/>
      <c r="P583"/>
      <c r="R583"/>
      <c r="S583"/>
      <c r="T583"/>
      <c r="U583"/>
      <c r="V583"/>
      <c r="W583"/>
      <c r="X583"/>
      <c r="Y583"/>
    </row>
    <row r="584" spans="2:25">
      <c r="B584"/>
      <c r="D584"/>
      <c r="E584"/>
      <c r="F584"/>
      <c r="G584"/>
      <c r="H584"/>
      <c r="I584"/>
      <c r="J584"/>
      <c r="K584"/>
      <c r="L584"/>
      <c r="M584"/>
      <c r="N584"/>
      <c r="O584"/>
      <c r="P584"/>
      <c r="R584"/>
      <c r="S584"/>
      <c r="T584"/>
      <c r="U584"/>
      <c r="V584"/>
      <c r="W584"/>
      <c r="X584"/>
      <c r="Y584"/>
    </row>
    <row r="585" spans="2:25">
      <c r="B585"/>
      <c r="D585"/>
      <c r="E585"/>
      <c r="F585"/>
      <c r="G585"/>
      <c r="H585"/>
      <c r="I585"/>
      <c r="J585"/>
      <c r="K585"/>
      <c r="L585"/>
      <c r="M585"/>
      <c r="N585"/>
      <c r="O585"/>
      <c r="P585"/>
      <c r="R585"/>
      <c r="S585"/>
      <c r="T585"/>
      <c r="U585"/>
      <c r="V585"/>
      <c r="W585"/>
      <c r="X585"/>
      <c r="Y585"/>
    </row>
    <row r="586" spans="2:25">
      <c r="B586"/>
      <c r="D586"/>
      <c r="E586"/>
      <c r="F586"/>
      <c r="G586"/>
      <c r="H586"/>
      <c r="I586"/>
      <c r="J586"/>
      <c r="K586"/>
      <c r="L586"/>
      <c r="M586"/>
      <c r="N586"/>
      <c r="O586"/>
      <c r="P586"/>
      <c r="R586"/>
      <c r="S586"/>
      <c r="T586"/>
      <c r="U586"/>
      <c r="V586"/>
      <c r="W586"/>
      <c r="X586"/>
      <c r="Y586"/>
    </row>
    <row r="587" spans="2:25">
      <c r="B587"/>
      <c r="D587"/>
      <c r="E587"/>
      <c r="F587"/>
      <c r="G587"/>
      <c r="H587"/>
      <c r="I587"/>
      <c r="J587"/>
      <c r="K587"/>
      <c r="L587"/>
      <c r="M587"/>
      <c r="N587"/>
      <c r="O587"/>
      <c r="P587"/>
      <c r="R587"/>
      <c r="S587"/>
      <c r="T587"/>
      <c r="U587"/>
      <c r="V587"/>
      <c r="W587"/>
      <c r="X587"/>
      <c r="Y587"/>
    </row>
    <row r="588" spans="2:25">
      <c r="B588"/>
      <c r="D588"/>
      <c r="E588"/>
      <c r="F588"/>
      <c r="G588"/>
      <c r="H588"/>
      <c r="I588"/>
      <c r="J588"/>
      <c r="K588"/>
      <c r="L588"/>
      <c r="M588"/>
      <c r="N588"/>
      <c r="O588"/>
      <c r="P588"/>
      <c r="R588"/>
      <c r="S588"/>
      <c r="T588"/>
      <c r="U588"/>
      <c r="V588"/>
      <c r="W588"/>
      <c r="X588"/>
      <c r="Y588"/>
    </row>
    <row r="589" spans="2:25">
      <c r="B589"/>
      <c r="D589"/>
      <c r="E589"/>
      <c r="F589"/>
      <c r="G589"/>
      <c r="H589"/>
      <c r="I589"/>
      <c r="J589"/>
      <c r="K589"/>
      <c r="L589"/>
      <c r="M589"/>
      <c r="N589"/>
      <c r="O589"/>
      <c r="P589"/>
      <c r="R589"/>
      <c r="S589"/>
      <c r="T589"/>
      <c r="U589"/>
      <c r="V589"/>
      <c r="W589"/>
      <c r="X589"/>
      <c r="Y589"/>
    </row>
    <row r="590" spans="2:25">
      <c r="B590"/>
      <c r="D590"/>
      <c r="E590"/>
      <c r="F590"/>
      <c r="G590"/>
      <c r="H590"/>
      <c r="I590"/>
      <c r="J590"/>
      <c r="K590"/>
      <c r="L590"/>
      <c r="M590"/>
      <c r="N590"/>
      <c r="O590"/>
      <c r="P590"/>
      <c r="R590"/>
      <c r="S590"/>
      <c r="T590"/>
      <c r="U590"/>
      <c r="V590"/>
      <c r="W590"/>
      <c r="X590"/>
      <c r="Y590"/>
    </row>
    <row r="591" spans="2:25">
      <c r="B591"/>
      <c r="D591"/>
      <c r="E591"/>
      <c r="F591"/>
      <c r="G591"/>
      <c r="H591"/>
      <c r="I591"/>
      <c r="J591"/>
      <c r="K591"/>
      <c r="L591"/>
      <c r="M591"/>
      <c r="N591"/>
      <c r="O591"/>
      <c r="P591"/>
      <c r="R591"/>
      <c r="S591"/>
      <c r="T591"/>
      <c r="U591"/>
      <c r="V591"/>
      <c r="W591"/>
      <c r="X591"/>
      <c r="Y591"/>
    </row>
    <row r="592" spans="2:25">
      <c r="B592"/>
      <c r="D592"/>
      <c r="E592"/>
      <c r="F592"/>
      <c r="G592"/>
      <c r="H592"/>
      <c r="I592"/>
      <c r="J592"/>
      <c r="K592"/>
      <c r="L592"/>
      <c r="M592"/>
      <c r="N592"/>
      <c r="O592"/>
      <c r="P592"/>
      <c r="R592"/>
      <c r="S592"/>
      <c r="T592"/>
      <c r="U592"/>
      <c r="V592"/>
      <c r="W592"/>
      <c r="X592"/>
      <c r="Y592"/>
    </row>
    <row r="593" spans="2:25">
      <c r="B593"/>
      <c r="D593"/>
      <c r="E593"/>
      <c r="F593"/>
      <c r="G593"/>
      <c r="H593"/>
      <c r="I593"/>
      <c r="J593"/>
      <c r="K593"/>
      <c r="L593"/>
      <c r="M593"/>
      <c r="N593"/>
      <c r="O593"/>
      <c r="P593"/>
      <c r="R593"/>
      <c r="S593"/>
      <c r="T593"/>
      <c r="U593"/>
      <c r="V593"/>
      <c r="W593"/>
      <c r="X593"/>
      <c r="Y593"/>
    </row>
    <row r="594" spans="2:25">
      <c r="B594"/>
      <c r="D594"/>
      <c r="E594"/>
      <c r="F594"/>
      <c r="G594"/>
      <c r="H594"/>
      <c r="I594"/>
      <c r="J594"/>
      <c r="K594"/>
      <c r="L594"/>
      <c r="M594"/>
      <c r="N594"/>
      <c r="O594"/>
      <c r="P594"/>
      <c r="R594"/>
      <c r="S594"/>
      <c r="T594"/>
      <c r="U594"/>
      <c r="V594"/>
      <c r="W594"/>
      <c r="X594"/>
      <c r="Y594"/>
    </row>
    <row r="595" spans="2:25">
      <c r="B595"/>
      <c r="D595"/>
      <c r="E595"/>
      <c r="F595"/>
      <c r="G595"/>
      <c r="H595"/>
      <c r="I595"/>
      <c r="J595"/>
      <c r="K595"/>
      <c r="L595"/>
      <c r="M595"/>
      <c r="N595"/>
      <c r="O595"/>
      <c r="P595"/>
      <c r="R595"/>
      <c r="S595"/>
      <c r="T595"/>
      <c r="U595"/>
      <c r="V595"/>
      <c r="W595"/>
      <c r="X595"/>
      <c r="Y595"/>
    </row>
    <row r="596" spans="2:25">
      <c r="B596"/>
      <c r="D596"/>
      <c r="E596"/>
      <c r="F596"/>
      <c r="G596"/>
      <c r="H596"/>
      <c r="I596"/>
      <c r="J596"/>
      <c r="K596"/>
      <c r="L596"/>
      <c r="M596"/>
      <c r="N596"/>
      <c r="O596"/>
      <c r="P596"/>
      <c r="R596"/>
      <c r="S596"/>
      <c r="T596"/>
      <c r="U596"/>
      <c r="V596"/>
      <c r="W596"/>
      <c r="X596"/>
      <c r="Y596"/>
    </row>
    <row r="597" spans="2:25">
      <c r="B597"/>
      <c r="D597"/>
      <c r="E597"/>
      <c r="F597"/>
      <c r="G597"/>
      <c r="H597"/>
      <c r="I597"/>
      <c r="J597"/>
      <c r="K597"/>
      <c r="L597"/>
      <c r="M597"/>
      <c r="N597"/>
      <c r="O597"/>
      <c r="P597"/>
      <c r="R597"/>
      <c r="S597"/>
      <c r="T597"/>
      <c r="U597"/>
      <c r="V597"/>
      <c r="W597"/>
      <c r="X597"/>
      <c r="Y597"/>
    </row>
    <row r="598" spans="2:25">
      <c r="B598"/>
      <c r="D598"/>
      <c r="E598"/>
      <c r="F598"/>
      <c r="G598"/>
      <c r="H598"/>
      <c r="I598"/>
      <c r="J598"/>
      <c r="K598"/>
      <c r="L598"/>
      <c r="M598"/>
      <c r="N598"/>
      <c r="O598"/>
      <c r="P598"/>
      <c r="R598"/>
      <c r="S598"/>
      <c r="T598"/>
      <c r="U598"/>
      <c r="V598"/>
      <c r="W598"/>
      <c r="X598"/>
      <c r="Y598"/>
    </row>
    <row r="599" spans="2:25">
      <c r="B599"/>
      <c r="D599"/>
      <c r="E599"/>
      <c r="F599"/>
      <c r="G599"/>
      <c r="H599"/>
      <c r="I599"/>
      <c r="J599"/>
      <c r="K599"/>
      <c r="L599"/>
      <c r="M599"/>
      <c r="N599"/>
      <c r="O599"/>
      <c r="P599"/>
      <c r="R599"/>
      <c r="S599"/>
      <c r="T599"/>
      <c r="U599"/>
      <c r="V599"/>
      <c r="W599"/>
      <c r="X599"/>
      <c r="Y599"/>
    </row>
    <row r="600" spans="2:25">
      <c r="B600"/>
      <c r="D600"/>
      <c r="E600"/>
      <c r="F600"/>
      <c r="G600"/>
      <c r="H600"/>
      <c r="I600"/>
      <c r="J600"/>
      <c r="K600"/>
      <c r="L600"/>
      <c r="M600"/>
      <c r="N600"/>
      <c r="O600"/>
      <c r="P600"/>
      <c r="R600"/>
      <c r="S600"/>
      <c r="T600"/>
      <c r="U600"/>
      <c r="V600"/>
      <c r="W600"/>
      <c r="X600"/>
      <c r="Y600"/>
    </row>
    <row r="601" spans="2:25">
      <c r="B601"/>
      <c r="D601"/>
      <c r="E601"/>
      <c r="F601"/>
      <c r="G601"/>
      <c r="H601"/>
      <c r="I601"/>
      <c r="J601"/>
      <c r="K601"/>
      <c r="L601"/>
      <c r="M601"/>
      <c r="N601"/>
      <c r="O601"/>
      <c r="P601"/>
      <c r="R601"/>
      <c r="S601"/>
      <c r="T601"/>
      <c r="U601"/>
      <c r="V601"/>
      <c r="W601"/>
      <c r="X601"/>
      <c r="Y601"/>
    </row>
    <row r="602" spans="2:25">
      <c r="B602"/>
      <c r="D602"/>
      <c r="E602"/>
      <c r="F602"/>
      <c r="G602"/>
      <c r="H602"/>
      <c r="I602"/>
      <c r="J602"/>
      <c r="K602"/>
      <c r="L602"/>
      <c r="M602"/>
      <c r="N602"/>
      <c r="O602"/>
      <c r="P602"/>
      <c r="R602"/>
      <c r="S602"/>
      <c r="T602"/>
      <c r="U602"/>
      <c r="V602"/>
      <c r="W602"/>
      <c r="X602"/>
      <c r="Y602"/>
    </row>
    <row r="603" spans="2:25">
      <c r="B603"/>
      <c r="D603"/>
      <c r="E603"/>
      <c r="F603"/>
      <c r="G603"/>
      <c r="H603"/>
      <c r="I603"/>
      <c r="J603"/>
      <c r="K603"/>
      <c r="L603"/>
      <c r="M603"/>
      <c r="N603"/>
      <c r="O603"/>
      <c r="P603"/>
      <c r="R603"/>
      <c r="S603"/>
      <c r="T603"/>
      <c r="U603"/>
      <c r="V603"/>
      <c r="W603"/>
      <c r="X603"/>
      <c r="Y603"/>
    </row>
    <row r="604" spans="2:25">
      <c r="B604"/>
      <c r="D604"/>
      <c r="E604"/>
      <c r="F604"/>
      <c r="G604"/>
      <c r="H604"/>
      <c r="I604"/>
      <c r="J604"/>
      <c r="K604"/>
      <c r="L604"/>
      <c r="M604"/>
      <c r="N604"/>
      <c r="O604"/>
      <c r="P604"/>
      <c r="R604"/>
      <c r="S604"/>
      <c r="T604"/>
      <c r="U604"/>
      <c r="V604"/>
      <c r="W604"/>
      <c r="X604"/>
      <c r="Y604"/>
    </row>
    <row r="605" spans="2:25">
      <c r="B605"/>
      <c r="D605"/>
      <c r="E605"/>
      <c r="F605"/>
      <c r="G605"/>
      <c r="H605"/>
      <c r="I605"/>
      <c r="J605"/>
      <c r="K605"/>
      <c r="L605"/>
      <c r="M605"/>
      <c r="N605"/>
      <c r="O605"/>
      <c r="P605"/>
      <c r="R605"/>
      <c r="S605"/>
      <c r="T605"/>
      <c r="U605"/>
      <c r="V605"/>
      <c r="W605"/>
      <c r="X605"/>
      <c r="Y605"/>
    </row>
    <row r="606" spans="2:25">
      <c r="B606"/>
      <c r="D606"/>
      <c r="E606"/>
      <c r="F606"/>
      <c r="G606"/>
      <c r="H606"/>
      <c r="I606"/>
      <c r="J606"/>
      <c r="K606"/>
      <c r="L606"/>
      <c r="M606"/>
      <c r="N606"/>
      <c r="O606"/>
      <c r="P606"/>
      <c r="R606"/>
      <c r="S606"/>
      <c r="T606"/>
      <c r="U606"/>
      <c r="V606"/>
      <c r="W606"/>
      <c r="X606"/>
      <c r="Y606"/>
    </row>
    <row r="607" spans="2:25">
      <c r="B607"/>
      <c r="D607"/>
      <c r="E607"/>
      <c r="F607"/>
      <c r="G607"/>
      <c r="H607"/>
      <c r="I607"/>
      <c r="J607"/>
      <c r="K607"/>
      <c r="L607"/>
      <c r="M607"/>
      <c r="N607"/>
      <c r="O607"/>
      <c r="P607"/>
      <c r="R607"/>
      <c r="S607"/>
      <c r="T607"/>
      <c r="U607"/>
      <c r="V607"/>
      <c r="W607"/>
      <c r="X607"/>
      <c r="Y607"/>
    </row>
    <row r="608" spans="2:25">
      <c r="B608"/>
      <c r="D608"/>
      <c r="E608"/>
      <c r="F608"/>
      <c r="G608"/>
      <c r="H608"/>
      <c r="I608"/>
      <c r="J608"/>
      <c r="K608"/>
      <c r="L608"/>
      <c r="M608"/>
      <c r="N608"/>
      <c r="O608"/>
      <c r="P608"/>
      <c r="R608"/>
      <c r="S608"/>
      <c r="T608"/>
      <c r="U608"/>
      <c r="V608"/>
      <c r="W608"/>
      <c r="X608"/>
      <c r="Y608"/>
    </row>
    <row r="609" spans="2:25">
      <c r="B609"/>
      <c r="D609"/>
      <c r="E609"/>
      <c r="F609"/>
      <c r="G609"/>
      <c r="H609"/>
      <c r="I609"/>
      <c r="J609"/>
      <c r="K609"/>
      <c r="L609"/>
      <c r="M609"/>
      <c r="N609"/>
      <c r="O609"/>
      <c r="P609"/>
      <c r="R609"/>
      <c r="S609"/>
      <c r="T609"/>
      <c r="U609"/>
      <c r="V609"/>
      <c r="W609"/>
      <c r="X609"/>
      <c r="Y609"/>
    </row>
    <row r="610" spans="2:25">
      <c r="B610"/>
      <c r="D610"/>
      <c r="E610"/>
      <c r="F610"/>
      <c r="G610"/>
      <c r="H610"/>
      <c r="I610"/>
      <c r="J610"/>
      <c r="K610"/>
      <c r="L610"/>
      <c r="M610"/>
      <c r="N610"/>
      <c r="O610"/>
      <c r="P610"/>
      <c r="R610"/>
      <c r="S610"/>
      <c r="T610"/>
      <c r="U610"/>
      <c r="V610"/>
      <c r="W610"/>
      <c r="X610"/>
      <c r="Y610"/>
    </row>
    <row r="611" spans="2:25">
      <c r="B611"/>
      <c r="D611"/>
      <c r="E611"/>
      <c r="F611"/>
      <c r="G611"/>
      <c r="H611"/>
      <c r="I611"/>
      <c r="J611"/>
      <c r="K611"/>
      <c r="L611"/>
      <c r="M611"/>
      <c r="N611"/>
      <c r="O611"/>
      <c r="P611"/>
      <c r="R611"/>
      <c r="S611"/>
      <c r="T611"/>
      <c r="U611"/>
      <c r="V611"/>
      <c r="W611"/>
      <c r="X611"/>
      <c r="Y611"/>
    </row>
    <row r="612" spans="2:25">
      <c r="B612"/>
      <c r="D612"/>
      <c r="E612"/>
      <c r="F612"/>
      <c r="G612"/>
      <c r="H612"/>
      <c r="I612"/>
      <c r="J612"/>
      <c r="K612"/>
      <c r="L612"/>
      <c r="M612"/>
      <c r="N612"/>
      <c r="O612"/>
      <c r="P612"/>
      <c r="R612"/>
      <c r="S612"/>
      <c r="T612"/>
      <c r="U612"/>
      <c r="V612"/>
      <c r="W612"/>
      <c r="X612"/>
      <c r="Y612"/>
    </row>
    <row r="613" spans="2:25">
      <c r="B613"/>
      <c r="D613"/>
      <c r="E613"/>
      <c r="F613"/>
      <c r="G613"/>
      <c r="H613"/>
      <c r="I613"/>
      <c r="J613"/>
      <c r="K613"/>
      <c r="L613"/>
      <c r="M613"/>
      <c r="N613"/>
      <c r="O613"/>
      <c r="P613"/>
      <c r="R613"/>
      <c r="S613"/>
      <c r="T613"/>
      <c r="U613"/>
      <c r="V613"/>
      <c r="W613"/>
      <c r="X613"/>
      <c r="Y613"/>
    </row>
    <row r="614" spans="2:25">
      <c r="B614"/>
      <c r="D614"/>
      <c r="E614"/>
      <c r="F614"/>
      <c r="G614"/>
      <c r="H614"/>
      <c r="I614"/>
      <c r="J614"/>
      <c r="K614"/>
      <c r="L614"/>
      <c r="M614"/>
      <c r="N614"/>
      <c r="O614"/>
      <c r="P614"/>
      <c r="R614"/>
      <c r="S614"/>
      <c r="T614"/>
      <c r="U614"/>
      <c r="V614"/>
      <c r="W614"/>
      <c r="X614"/>
      <c r="Y614"/>
    </row>
    <row r="615" spans="2:25">
      <c r="B615"/>
      <c r="D615"/>
      <c r="E615"/>
      <c r="F615"/>
      <c r="G615"/>
      <c r="H615"/>
      <c r="I615"/>
      <c r="J615"/>
      <c r="K615"/>
      <c r="L615"/>
      <c r="M615"/>
      <c r="N615"/>
      <c r="O615"/>
      <c r="P615"/>
      <c r="R615"/>
      <c r="S615"/>
      <c r="T615"/>
      <c r="U615"/>
      <c r="V615"/>
      <c r="W615"/>
      <c r="X615"/>
      <c r="Y615"/>
    </row>
    <row r="616" spans="2:25">
      <c r="B616"/>
      <c r="D616"/>
      <c r="E616"/>
      <c r="F616"/>
      <c r="G616"/>
      <c r="H616"/>
      <c r="I616"/>
      <c r="J616"/>
      <c r="K616"/>
      <c r="L616"/>
      <c r="M616"/>
      <c r="N616"/>
      <c r="O616"/>
      <c r="P616"/>
      <c r="R616"/>
      <c r="S616"/>
      <c r="T616"/>
      <c r="U616"/>
      <c r="V616"/>
      <c r="W616"/>
      <c r="X616"/>
      <c r="Y616"/>
    </row>
    <row r="617" spans="2:25">
      <c r="B617"/>
      <c r="D617"/>
      <c r="E617"/>
      <c r="F617"/>
      <c r="G617"/>
      <c r="H617"/>
      <c r="I617"/>
      <c r="J617"/>
      <c r="K617"/>
      <c r="L617"/>
      <c r="M617"/>
      <c r="N617"/>
      <c r="O617"/>
      <c r="P617"/>
      <c r="R617"/>
      <c r="S617"/>
      <c r="T617"/>
      <c r="U617"/>
      <c r="V617"/>
      <c r="W617"/>
      <c r="X617"/>
      <c r="Y617"/>
    </row>
    <row r="618" spans="2:25">
      <c r="B618"/>
      <c r="D618"/>
      <c r="E618"/>
      <c r="F618"/>
      <c r="G618"/>
      <c r="H618"/>
      <c r="I618"/>
      <c r="J618"/>
      <c r="K618"/>
      <c r="L618"/>
      <c r="M618"/>
      <c r="N618"/>
      <c r="O618"/>
      <c r="P618"/>
      <c r="R618"/>
      <c r="S618"/>
      <c r="T618"/>
      <c r="U618"/>
      <c r="V618"/>
      <c r="W618"/>
      <c r="X618"/>
      <c r="Y618"/>
    </row>
    <row r="619" spans="2:25">
      <c r="B619"/>
      <c r="D619"/>
      <c r="E619"/>
      <c r="F619"/>
      <c r="G619"/>
      <c r="H619"/>
      <c r="I619"/>
      <c r="J619"/>
      <c r="K619"/>
      <c r="L619"/>
      <c r="M619"/>
      <c r="N619"/>
      <c r="O619"/>
      <c r="P619"/>
      <c r="R619"/>
      <c r="S619"/>
      <c r="T619"/>
      <c r="U619"/>
      <c r="V619"/>
      <c r="W619"/>
      <c r="X619"/>
      <c r="Y619"/>
    </row>
    <row r="620" spans="2:25">
      <c r="B620"/>
      <c r="D620"/>
      <c r="E620"/>
      <c r="F620"/>
      <c r="G620"/>
      <c r="H620"/>
      <c r="I620"/>
      <c r="J620"/>
      <c r="K620"/>
      <c r="L620"/>
      <c r="M620"/>
      <c r="N620"/>
      <c r="O620"/>
      <c r="P620"/>
      <c r="R620"/>
      <c r="S620"/>
      <c r="T620"/>
      <c r="U620"/>
      <c r="V620"/>
      <c r="W620"/>
      <c r="X620"/>
      <c r="Y620"/>
    </row>
    <row r="621" spans="2:25">
      <c r="B621"/>
      <c r="D621"/>
      <c r="E621"/>
      <c r="F621"/>
      <c r="G621"/>
      <c r="H621"/>
      <c r="I621"/>
      <c r="J621"/>
      <c r="K621"/>
      <c r="L621"/>
      <c r="M621"/>
      <c r="N621"/>
      <c r="O621"/>
      <c r="P621"/>
      <c r="R621"/>
      <c r="S621"/>
      <c r="T621"/>
      <c r="U621"/>
      <c r="V621"/>
      <c r="W621"/>
      <c r="X621"/>
      <c r="Y621"/>
    </row>
    <row r="622" spans="2:25">
      <c r="B622"/>
      <c r="D622"/>
      <c r="E622"/>
      <c r="F622"/>
      <c r="G622"/>
      <c r="H622"/>
      <c r="I622"/>
      <c r="J622"/>
      <c r="K622"/>
      <c r="L622"/>
      <c r="M622"/>
      <c r="N622"/>
      <c r="O622"/>
      <c r="P622"/>
      <c r="R622"/>
      <c r="S622"/>
      <c r="T622"/>
      <c r="U622"/>
      <c r="V622"/>
      <c r="W622"/>
      <c r="X622"/>
      <c r="Y622"/>
    </row>
    <row r="623" spans="2:25">
      <c r="B623"/>
      <c r="D623"/>
      <c r="E623"/>
      <c r="F623"/>
      <c r="G623"/>
      <c r="H623"/>
      <c r="I623"/>
      <c r="J623"/>
      <c r="K623"/>
      <c r="L623"/>
      <c r="M623"/>
      <c r="N623"/>
      <c r="O623"/>
      <c r="P623"/>
      <c r="R623"/>
      <c r="S623"/>
      <c r="T623"/>
      <c r="U623"/>
      <c r="V623"/>
      <c r="W623"/>
      <c r="X623"/>
      <c r="Y623"/>
    </row>
    <row r="624" spans="2:25">
      <c r="B624"/>
      <c r="D624"/>
      <c r="E624"/>
      <c r="F624"/>
      <c r="G624"/>
      <c r="H624"/>
      <c r="I624"/>
      <c r="J624"/>
      <c r="K624"/>
      <c r="L624"/>
      <c r="M624"/>
      <c r="N624"/>
      <c r="O624"/>
      <c r="P624"/>
      <c r="R624"/>
      <c r="S624"/>
      <c r="T624"/>
      <c r="U624"/>
      <c r="V624"/>
      <c r="W624"/>
      <c r="X624"/>
      <c r="Y624"/>
    </row>
    <row r="625" spans="2:25">
      <c r="B625"/>
      <c r="D625"/>
      <c r="E625"/>
      <c r="F625"/>
      <c r="G625"/>
      <c r="H625"/>
      <c r="I625"/>
      <c r="J625"/>
      <c r="K625"/>
      <c r="L625"/>
      <c r="M625"/>
      <c r="N625"/>
      <c r="O625"/>
      <c r="P625"/>
      <c r="R625"/>
      <c r="S625"/>
      <c r="T625"/>
      <c r="U625"/>
      <c r="V625"/>
      <c r="W625"/>
      <c r="X625"/>
      <c r="Y625"/>
    </row>
    <row r="626" spans="2:25">
      <c r="B626"/>
      <c r="D626"/>
      <c r="E626"/>
      <c r="F626"/>
      <c r="G626"/>
      <c r="H626"/>
      <c r="I626"/>
      <c r="J626"/>
      <c r="K626"/>
      <c r="L626"/>
      <c r="M626"/>
      <c r="N626"/>
      <c r="O626"/>
      <c r="P626"/>
      <c r="R626"/>
      <c r="S626"/>
      <c r="T626"/>
      <c r="U626"/>
      <c r="V626"/>
      <c r="W626"/>
      <c r="X626"/>
      <c r="Y626"/>
    </row>
    <row r="627" spans="2:25">
      <c r="B627"/>
      <c r="D627"/>
      <c r="E627"/>
      <c r="F627"/>
      <c r="G627"/>
      <c r="H627"/>
      <c r="I627"/>
      <c r="J627"/>
      <c r="K627"/>
      <c r="L627"/>
      <c r="M627"/>
      <c r="N627"/>
      <c r="O627"/>
      <c r="P627"/>
      <c r="R627"/>
      <c r="S627"/>
      <c r="T627"/>
      <c r="U627"/>
      <c r="V627"/>
      <c r="W627"/>
      <c r="X627"/>
      <c r="Y627"/>
    </row>
    <row r="628" spans="2:25">
      <c r="B628"/>
      <c r="D628"/>
      <c r="E628"/>
      <c r="F628"/>
      <c r="G628"/>
      <c r="H628"/>
      <c r="I628"/>
      <c r="J628"/>
      <c r="K628"/>
      <c r="L628"/>
      <c r="M628"/>
      <c r="N628"/>
      <c r="O628"/>
      <c r="P628"/>
      <c r="R628"/>
      <c r="S628"/>
      <c r="T628"/>
      <c r="U628"/>
      <c r="V628"/>
      <c r="W628"/>
      <c r="X628"/>
      <c r="Y628"/>
    </row>
    <row r="629" spans="2:25">
      <c r="B629"/>
      <c r="D629"/>
      <c r="E629"/>
      <c r="F629"/>
      <c r="G629"/>
      <c r="H629"/>
      <c r="I629"/>
      <c r="J629"/>
      <c r="K629"/>
      <c r="L629"/>
      <c r="M629"/>
      <c r="N629"/>
      <c r="O629"/>
      <c r="P629"/>
      <c r="R629"/>
      <c r="S629"/>
      <c r="T629"/>
      <c r="U629"/>
      <c r="V629"/>
      <c r="W629"/>
      <c r="X629"/>
      <c r="Y629"/>
    </row>
    <row r="630" spans="2:25">
      <c r="B630"/>
      <c r="D630"/>
      <c r="E630"/>
      <c r="F630"/>
      <c r="G630"/>
      <c r="H630"/>
      <c r="I630"/>
      <c r="J630"/>
      <c r="K630"/>
      <c r="L630"/>
      <c r="M630"/>
      <c r="N630"/>
      <c r="O630"/>
      <c r="P630"/>
      <c r="R630"/>
      <c r="S630"/>
      <c r="T630"/>
      <c r="U630"/>
      <c r="V630"/>
      <c r="W630"/>
      <c r="X630"/>
      <c r="Y630"/>
    </row>
    <row r="631" spans="2:25">
      <c r="B631"/>
      <c r="D631"/>
      <c r="E631"/>
      <c r="F631"/>
      <c r="G631"/>
      <c r="H631"/>
      <c r="I631"/>
      <c r="J631"/>
      <c r="K631"/>
      <c r="L631"/>
      <c r="M631"/>
      <c r="N631"/>
      <c r="O631"/>
      <c r="P631"/>
      <c r="R631"/>
      <c r="S631"/>
      <c r="T631"/>
      <c r="U631"/>
      <c r="V631"/>
      <c r="W631"/>
      <c r="X631"/>
      <c r="Y631"/>
    </row>
    <row r="632" spans="2:25">
      <c r="B632"/>
      <c r="D632"/>
      <c r="E632"/>
      <c r="F632"/>
      <c r="G632"/>
      <c r="H632"/>
      <c r="I632"/>
      <c r="J632"/>
      <c r="K632"/>
      <c r="L632"/>
      <c r="M632"/>
      <c r="N632"/>
      <c r="O632"/>
      <c r="P632"/>
      <c r="R632"/>
      <c r="S632"/>
      <c r="T632"/>
      <c r="U632"/>
      <c r="V632"/>
      <c r="W632"/>
      <c r="X632"/>
      <c r="Y632"/>
    </row>
    <row r="633" spans="2:25">
      <c r="B633"/>
      <c r="D633"/>
      <c r="E633"/>
      <c r="F633"/>
      <c r="G633"/>
      <c r="H633"/>
      <c r="I633"/>
      <c r="J633"/>
      <c r="K633"/>
      <c r="L633"/>
      <c r="M633"/>
      <c r="N633"/>
      <c r="O633"/>
      <c r="P633"/>
      <c r="R633"/>
      <c r="S633"/>
      <c r="T633"/>
      <c r="U633"/>
      <c r="V633"/>
      <c r="W633"/>
      <c r="X633"/>
      <c r="Y633"/>
    </row>
    <row r="634" spans="2:25">
      <c r="B634"/>
      <c r="D634"/>
      <c r="E634"/>
      <c r="F634"/>
      <c r="G634"/>
      <c r="H634"/>
      <c r="I634"/>
      <c r="J634"/>
      <c r="K634"/>
      <c r="L634"/>
      <c r="M634"/>
      <c r="N634"/>
      <c r="O634"/>
      <c r="P634"/>
      <c r="R634"/>
      <c r="S634"/>
      <c r="T634"/>
      <c r="U634"/>
      <c r="V634"/>
      <c r="W634"/>
      <c r="X634"/>
      <c r="Y634"/>
    </row>
    <row r="635" spans="2:25">
      <c r="B635"/>
      <c r="D635"/>
      <c r="E635"/>
      <c r="F635"/>
      <c r="G635"/>
      <c r="H635"/>
      <c r="I635"/>
      <c r="J635"/>
      <c r="K635"/>
      <c r="L635"/>
      <c r="M635"/>
      <c r="N635"/>
      <c r="O635"/>
      <c r="P635"/>
      <c r="R635"/>
      <c r="S635"/>
      <c r="T635"/>
      <c r="U635"/>
      <c r="V635"/>
      <c r="W635"/>
      <c r="X635"/>
      <c r="Y635"/>
    </row>
    <row r="636" spans="2:25">
      <c r="B636"/>
      <c r="D636"/>
      <c r="E636"/>
      <c r="F636"/>
      <c r="G636"/>
      <c r="H636"/>
      <c r="I636"/>
      <c r="J636"/>
      <c r="K636"/>
      <c r="L636"/>
      <c r="M636"/>
      <c r="N636"/>
      <c r="O636"/>
      <c r="P636"/>
      <c r="R636"/>
      <c r="S636"/>
      <c r="T636"/>
      <c r="U636"/>
      <c r="V636"/>
      <c r="W636"/>
      <c r="X636"/>
      <c r="Y636"/>
    </row>
    <row r="637" spans="2:25">
      <c r="B637"/>
      <c r="D637"/>
      <c r="E637"/>
      <c r="F637"/>
      <c r="G637"/>
      <c r="H637"/>
      <c r="I637"/>
      <c r="J637"/>
      <c r="K637"/>
      <c r="L637"/>
      <c r="M637"/>
      <c r="N637"/>
      <c r="O637"/>
      <c r="P637"/>
      <c r="R637"/>
      <c r="S637"/>
      <c r="T637"/>
      <c r="U637"/>
      <c r="V637"/>
      <c r="W637"/>
      <c r="X637"/>
      <c r="Y637"/>
    </row>
    <row r="638" spans="2:25">
      <c r="B638"/>
      <c r="D638"/>
      <c r="E638"/>
      <c r="F638"/>
      <c r="G638"/>
      <c r="H638"/>
      <c r="I638"/>
      <c r="J638"/>
      <c r="K638"/>
      <c r="L638"/>
      <c r="M638"/>
      <c r="N638"/>
      <c r="O638"/>
      <c r="P638"/>
      <c r="R638"/>
      <c r="S638"/>
      <c r="T638"/>
      <c r="U638"/>
      <c r="V638"/>
      <c r="W638"/>
      <c r="X638"/>
      <c r="Y638"/>
    </row>
    <row r="639" spans="2:25">
      <c r="B639"/>
      <c r="D639"/>
      <c r="E639"/>
      <c r="F639"/>
      <c r="G639"/>
      <c r="H639"/>
      <c r="I639"/>
      <c r="J639"/>
      <c r="K639"/>
      <c r="L639"/>
      <c r="M639"/>
      <c r="N639"/>
      <c r="O639"/>
      <c r="P639"/>
      <c r="R639"/>
      <c r="S639"/>
      <c r="T639"/>
      <c r="U639"/>
      <c r="V639"/>
      <c r="W639"/>
      <c r="X639"/>
      <c r="Y639"/>
    </row>
    <row r="640" spans="2:25">
      <c r="B640"/>
      <c r="D640"/>
      <c r="E640"/>
      <c r="F640"/>
      <c r="G640"/>
      <c r="H640"/>
      <c r="I640"/>
      <c r="J640"/>
      <c r="K640"/>
      <c r="L640"/>
      <c r="M640"/>
      <c r="N640"/>
      <c r="O640"/>
      <c r="P640"/>
      <c r="R640"/>
      <c r="S640"/>
      <c r="T640"/>
      <c r="U640"/>
      <c r="V640"/>
      <c r="W640"/>
      <c r="X640"/>
      <c r="Y640"/>
    </row>
    <row r="641" spans="2:25">
      <c r="B641"/>
      <c r="D641"/>
      <c r="E641"/>
      <c r="F641"/>
      <c r="G641"/>
      <c r="H641"/>
      <c r="I641"/>
      <c r="J641"/>
      <c r="K641"/>
      <c r="L641"/>
      <c r="M641"/>
      <c r="N641"/>
      <c r="O641"/>
      <c r="P641"/>
      <c r="R641"/>
      <c r="S641"/>
      <c r="T641"/>
      <c r="U641"/>
      <c r="V641"/>
      <c r="W641"/>
      <c r="X641"/>
      <c r="Y641"/>
    </row>
    <row r="642" spans="2:25">
      <c r="B642"/>
      <c r="D642"/>
      <c r="E642"/>
      <c r="F642"/>
      <c r="G642"/>
      <c r="H642"/>
      <c r="I642"/>
      <c r="J642"/>
      <c r="K642"/>
      <c r="L642"/>
      <c r="M642"/>
      <c r="N642"/>
      <c r="O642"/>
      <c r="P642"/>
      <c r="R642"/>
      <c r="S642"/>
      <c r="T642"/>
      <c r="U642"/>
      <c r="V642"/>
      <c r="W642"/>
      <c r="X642"/>
      <c r="Y642"/>
    </row>
    <row r="643" spans="2:25">
      <c r="B643"/>
      <c r="D643"/>
      <c r="E643"/>
      <c r="F643"/>
      <c r="G643"/>
      <c r="H643"/>
      <c r="I643"/>
      <c r="J643"/>
      <c r="K643"/>
      <c r="L643"/>
      <c r="M643"/>
      <c r="N643"/>
      <c r="O643"/>
      <c r="P643"/>
      <c r="R643"/>
      <c r="S643"/>
      <c r="T643"/>
      <c r="U643"/>
      <c r="V643"/>
      <c r="W643"/>
      <c r="X643"/>
      <c r="Y643"/>
    </row>
    <row r="644" spans="2:25">
      <c r="B644"/>
      <c r="D644"/>
      <c r="E644"/>
      <c r="F644"/>
      <c r="G644"/>
      <c r="H644"/>
      <c r="I644"/>
      <c r="J644"/>
      <c r="K644"/>
      <c r="L644"/>
      <c r="M644"/>
      <c r="N644"/>
      <c r="O644"/>
      <c r="P644"/>
      <c r="R644"/>
      <c r="S644"/>
      <c r="T644"/>
      <c r="U644"/>
      <c r="V644"/>
      <c r="W644"/>
      <c r="X644"/>
      <c r="Y644"/>
    </row>
    <row r="645" spans="2:25">
      <c r="B645"/>
      <c r="D645"/>
      <c r="E645"/>
      <c r="F645"/>
      <c r="G645"/>
      <c r="H645"/>
      <c r="I645"/>
      <c r="J645"/>
      <c r="K645"/>
      <c r="L645"/>
      <c r="M645"/>
      <c r="N645"/>
      <c r="O645"/>
      <c r="P645"/>
      <c r="R645"/>
      <c r="S645"/>
      <c r="T645"/>
      <c r="U645"/>
      <c r="V645"/>
      <c r="W645"/>
      <c r="X645"/>
      <c r="Y645"/>
    </row>
    <row r="646" spans="2:25">
      <c r="B646"/>
      <c r="D646"/>
      <c r="E646"/>
      <c r="F646"/>
      <c r="G646"/>
      <c r="H646"/>
      <c r="I646"/>
      <c r="J646"/>
      <c r="K646"/>
      <c r="L646"/>
      <c r="M646"/>
      <c r="N646"/>
      <c r="O646"/>
      <c r="P646"/>
      <c r="R646"/>
      <c r="S646"/>
      <c r="T646"/>
      <c r="U646"/>
      <c r="V646"/>
      <c r="W646"/>
      <c r="X646"/>
      <c r="Y646"/>
    </row>
    <row r="647" spans="2:25">
      <c r="B647"/>
      <c r="D647"/>
      <c r="E647"/>
      <c r="F647"/>
      <c r="G647"/>
      <c r="H647"/>
      <c r="I647"/>
      <c r="J647"/>
      <c r="K647"/>
      <c r="L647"/>
      <c r="M647"/>
      <c r="N647"/>
      <c r="O647"/>
      <c r="P647"/>
      <c r="R647"/>
      <c r="S647"/>
      <c r="T647"/>
      <c r="U647"/>
      <c r="V647"/>
      <c r="W647"/>
      <c r="X647"/>
      <c r="Y647"/>
    </row>
    <row r="648" spans="2:25">
      <c r="B648"/>
      <c r="D648"/>
      <c r="E648"/>
      <c r="F648"/>
      <c r="G648"/>
      <c r="H648"/>
      <c r="I648"/>
      <c r="J648"/>
      <c r="K648"/>
      <c r="L648"/>
      <c r="M648"/>
      <c r="N648"/>
      <c r="O648"/>
      <c r="P648"/>
      <c r="R648"/>
      <c r="S648"/>
      <c r="T648"/>
      <c r="U648"/>
      <c r="V648"/>
      <c r="W648"/>
      <c r="X648"/>
      <c r="Y648"/>
    </row>
    <row r="649" spans="2:25">
      <c r="B649"/>
      <c r="D649"/>
      <c r="E649"/>
      <c r="F649"/>
      <c r="G649"/>
      <c r="H649"/>
      <c r="I649"/>
      <c r="J649"/>
      <c r="K649"/>
      <c r="L649"/>
      <c r="M649"/>
      <c r="N649"/>
      <c r="O649"/>
      <c r="P649"/>
      <c r="R649"/>
      <c r="S649"/>
      <c r="T649"/>
      <c r="U649"/>
      <c r="V649"/>
      <c r="W649"/>
      <c r="X649"/>
      <c r="Y649"/>
    </row>
    <row r="650" spans="2:25">
      <c r="B650"/>
      <c r="D650"/>
      <c r="E650"/>
      <c r="F650"/>
      <c r="G650"/>
      <c r="H650"/>
      <c r="I650"/>
      <c r="J650"/>
      <c r="K650"/>
      <c r="L650"/>
      <c r="M650"/>
      <c r="N650"/>
      <c r="O650"/>
      <c r="P650"/>
      <c r="R650"/>
      <c r="S650"/>
      <c r="T650"/>
      <c r="U650"/>
      <c r="V650"/>
      <c r="W650"/>
      <c r="X650"/>
      <c r="Y650"/>
    </row>
    <row r="651" spans="2:25">
      <c r="B651"/>
      <c r="D651"/>
      <c r="E651"/>
      <c r="F651"/>
      <c r="G651"/>
      <c r="H651"/>
      <c r="I651"/>
      <c r="J651"/>
      <c r="K651"/>
      <c r="L651"/>
      <c r="M651"/>
      <c r="N651"/>
      <c r="O651"/>
      <c r="P651"/>
      <c r="R651"/>
      <c r="S651"/>
      <c r="T651"/>
      <c r="U651"/>
      <c r="V651"/>
      <c r="W651"/>
      <c r="X651"/>
      <c r="Y651"/>
    </row>
    <row r="652" spans="2:25">
      <c r="B652"/>
      <c r="D652"/>
      <c r="E652"/>
      <c r="F652"/>
      <c r="G652"/>
      <c r="H652"/>
      <c r="I652"/>
      <c r="J652"/>
      <c r="K652"/>
      <c r="L652"/>
      <c r="M652"/>
      <c r="N652"/>
      <c r="O652"/>
      <c r="P652"/>
      <c r="R652"/>
      <c r="S652"/>
      <c r="T652"/>
      <c r="U652"/>
      <c r="V652"/>
      <c r="W652"/>
      <c r="X652"/>
      <c r="Y652"/>
    </row>
    <row r="653" spans="2:25">
      <c r="B653"/>
      <c r="D653"/>
      <c r="E653"/>
      <c r="F653"/>
      <c r="G653"/>
      <c r="H653"/>
      <c r="I653"/>
      <c r="J653"/>
      <c r="K653"/>
      <c r="L653"/>
      <c r="M653"/>
      <c r="N653"/>
      <c r="O653"/>
      <c r="P653"/>
      <c r="R653"/>
      <c r="S653"/>
      <c r="T653"/>
      <c r="U653"/>
      <c r="V653"/>
      <c r="W653"/>
      <c r="X653"/>
      <c r="Y653"/>
    </row>
    <row r="654" spans="2:25">
      <c r="B654"/>
      <c r="D654"/>
      <c r="E654"/>
      <c r="F654"/>
      <c r="G654"/>
      <c r="H654"/>
      <c r="I654"/>
      <c r="J654"/>
      <c r="K654"/>
      <c r="L654"/>
      <c r="M654"/>
      <c r="N654"/>
      <c r="O654"/>
      <c r="P654"/>
      <c r="R654"/>
      <c r="S654"/>
      <c r="T654"/>
      <c r="U654"/>
      <c r="V654"/>
      <c r="W654"/>
      <c r="X654"/>
      <c r="Y654"/>
    </row>
    <row r="655" spans="2:25">
      <c r="B655"/>
      <c r="D655"/>
      <c r="E655"/>
      <c r="F655"/>
      <c r="G655"/>
      <c r="H655"/>
      <c r="I655"/>
      <c r="J655"/>
      <c r="K655"/>
      <c r="L655"/>
      <c r="M655"/>
      <c r="N655"/>
      <c r="O655"/>
      <c r="P655"/>
      <c r="R655"/>
      <c r="S655"/>
      <c r="T655"/>
      <c r="U655"/>
      <c r="V655"/>
      <c r="W655"/>
      <c r="X655"/>
      <c r="Y655"/>
    </row>
    <row r="656" spans="2:25">
      <c r="B656"/>
      <c r="D656"/>
      <c r="E656"/>
      <c r="F656"/>
      <c r="G656"/>
      <c r="H656"/>
      <c r="I656"/>
      <c r="J656"/>
      <c r="K656"/>
      <c r="L656"/>
      <c r="M656"/>
      <c r="N656"/>
      <c r="O656"/>
      <c r="P656"/>
      <c r="R656"/>
      <c r="S656"/>
      <c r="T656"/>
      <c r="U656"/>
      <c r="V656"/>
      <c r="W656"/>
      <c r="X656"/>
      <c r="Y656"/>
    </row>
    <row r="657" spans="2:25">
      <c r="B657"/>
      <c r="D657"/>
      <c r="E657"/>
      <c r="F657"/>
      <c r="G657"/>
      <c r="H657"/>
      <c r="I657"/>
      <c r="J657"/>
      <c r="K657"/>
      <c r="L657"/>
      <c r="M657"/>
      <c r="N657"/>
      <c r="O657"/>
      <c r="P657"/>
      <c r="R657"/>
      <c r="S657"/>
      <c r="T657"/>
      <c r="U657"/>
      <c r="V657"/>
      <c r="W657"/>
      <c r="X657"/>
      <c r="Y657"/>
    </row>
    <row r="658" spans="2:25">
      <c r="B658"/>
      <c r="D658"/>
      <c r="E658"/>
      <c r="F658"/>
      <c r="G658"/>
      <c r="H658"/>
      <c r="I658"/>
      <c r="J658"/>
      <c r="K658"/>
      <c r="L658"/>
      <c r="M658"/>
      <c r="N658"/>
      <c r="O658"/>
      <c r="P658"/>
      <c r="R658"/>
      <c r="S658"/>
      <c r="T658"/>
      <c r="U658"/>
      <c r="V658"/>
      <c r="W658"/>
      <c r="X658"/>
      <c r="Y658"/>
    </row>
    <row r="659" spans="2:25">
      <c r="B659"/>
      <c r="D659"/>
      <c r="E659"/>
      <c r="F659"/>
      <c r="G659"/>
      <c r="H659"/>
      <c r="I659"/>
      <c r="J659"/>
      <c r="K659"/>
      <c r="L659"/>
      <c r="M659"/>
      <c r="N659"/>
      <c r="O659"/>
      <c r="P659"/>
      <c r="R659"/>
      <c r="S659"/>
      <c r="T659"/>
      <c r="U659"/>
      <c r="V659"/>
      <c r="W659"/>
      <c r="X659"/>
      <c r="Y659"/>
    </row>
    <row r="660" spans="2:25">
      <c r="B660"/>
      <c r="D660"/>
      <c r="E660"/>
      <c r="F660"/>
      <c r="G660"/>
      <c r="H660"/>
      <c r="I660"/>
      <c r="J660"/>
      <c r="K660"/>
      <c r="L660"/>
      <c r="M660"/>
      <c r="N660"/>
      <c r="O660"/>
      <c r="P660"/>
      <c r="R660"/>
      <c r="S660"/>
      <c r="T660"/>
      <c r="U660"/>
      <c r="V660"/>
      <c r="W660"/>
      <c r="X660"/>
      <c r="Y660"/>
    </row>
    <row r="661" spans="2:25">
      <c r="B661"/>
      <c r="D661"/>
      <c r="E661"/>
      <c r="F661"/>
      <c r="G661"/>
      <c r="H661"/>
      <c r="I661"/>
      <c r="J661"/>
      <c r="K661"/>
      <c r="L661"/>
      <c r="M661"/>
      <c r="N661"/>
      <c r="O661"/>
      <c r="P661"/>
      <c r="R661"/>
      <c r="S661"/>
      <c r="T661"/>
      <c r="U661"/>
      <c r="V661"/>
      <c r="W661"/>
      <c r="X661"/>
      <c r="Y661"/>
    </row>
    <row r="662" spans="2:25">
      <c r="B662"/>
      <c r="D662"/>
      <c r="E662"/>
      <c r="F662"/>
      <c r="G662"/>
      <c r="H662"/>
      <c r="I662"/>
      <c r="J662"/>
      <c r="K662"/>
      <c r="L662"/>
      <c r="M662"/>
      <c r="N662"/>
      <c r="O662"/>
      <c r="P662"/>
      <c r="R662"/>
      <c r="S662"/>
      <c r="T662"/>
      <c r="U662"/>
      <c r="V662"/>
      <c r="W662"/>
      <c r="X662"/>
      <c r="Y662"/>
    </row>
    <row r="663" spans="2:25">
      <c r="B663"/>
      <c r="D663"/>
      <c r="E663"/>
      <c r="F663"/>
      <c r="G663"/>
      <c r="H663"/>
      <c r="I663"/>
      <c r="J663"/>
      <c r="K663"/>
      <c r="L663"/>
      <c r="M663"/>
      <c r="N663"/>
      <c r="O663"/>
      <c r="P663"/>
      <c r="R663"/>
      <c r="S663"/>
      <c r="T663"/>
      <c r="U663"/>
      <c r="V663"/>
      <c r="W663"/>
      <c r="X663"/>
      <c r="Y663"/>
    </row>
    <row r="664" spans="2:25">
      <c r="B664"/>
      <c r="D664"/>
      <c r="E664"/>
      <c r="F664"/>
      <c r="G664"/>
      <c r="H664"/>
      <c r="I664"/>
      <c r="J664"/>
      <c r="K664"/>
      <c r="L664"/>
      <c r="M664"/>
      <c r="N664"/>
      <c r="O664"/>
      <c r="P664"/>
      <c r="R664"/>
      <c r="S664"/>
      <c r="T664"/>
      <c r="U664"/>
      <c r="V664"/>
      <c r="W664"/>
      <c r="X664"/>
      <c r="Y664"/>
    </row>
    <row r="665" spans="2:25">
      <c r="B665"/>
      <c r="D665"/>
      <c r="E665"/>
      <c r="F665"/>
      <c r="G665"/>
      <c r="H665"/>
      <c r="I665"/>
      <c r="J665"/>
      <c r="K665"/>
      <c r="L665"/>
      <c r="M665"/>
      <c r="N665"/>
      <c r="O665"/>
      <c r="P665"/>
      <c r="R665"/>
      <c r="S665"/>
      <c r="T665"/>
      <c r="U665"/>
      <c r="V665"/>
      <c r="W665"/>
      <c r="X665"/>
      <c r="Y665"/>
    </row>
    <row r="666" spans="2:25">
      <c r="B666"/>
      <c r="D666"/>
      <c r="E666"/>
      <c r="F666"/>
      <c r="G666"/>
      <c r="H666"/>
      <c r="I666"/>
      <c r="J666"/>
      <c r="K666"/>
      <c r="L666"/>
      <c r="M666"/>
      <c r="N666"/>
      <c r="O666"/>
      <c r="P666"/>
      <c r="R666"/>
      <c r="S666"/>
      <c r="T666"/>
      <c r="U666"/>
      <c r="V666"/>
      <c r="W666"/>
      <c r="X666"/>
      <c r="Y666"/>
    </row>
    <row r="667" spans="2:25">
      <c r="B667"/>
      <c r="D667"/>
      <c r="E667"/>
      <c r="F667"/>
      <c r="G667"/>
      <c r="H667"/>
      <c r="I667"/>
      <c r="J667"/>
      <c r="K667"/>
      <c r="L667"/>
      <c r="M667"/>
      <c r="N667"/>
      <c r="O667"/>
      <c r="P667"/>
      <c r="R667"/>
      <c r="S667"/>
      <c r="T667"/>
      <c r="U667"/>
      <c r="V667"/>
      <c r="W667"/>
      <c r="X667"/>
      <c r="Y667"/>
    </row>
    <row r="668" spans="2:25">
      <c r="B668"/>
      <c r="D668"/>
      <c r="E668"/>
      <c r="F668"/>
      <c r="G668"/>
      <c r="H668"/>
      <c r="I668"/>
      <c r="J668"/>
      <c r="K668"/>
      <c r="L668"/>
      <c r="M668"/>
      <c r="N668"/>
      <c r="O668"/>
      <c r="P668"/>
      <c r="R668"/>
      <c r="S668"/>
      <c r="T668"/>
      <c r="U668"/>
      <c r="V668"/>
      <c r="W668"/>
      <c r="X668"/>
      <c r="Y668"/>
    </row>
    <row r="669" spans="2:25">
      <c r="B669"/>
      <c r="D669"/>
      <c r="E669"/>
      <c r="F669"/>
      <c r="G669"/>
      <c r="H669"/>
      <c r="I669"/>
      <c r="J669"/>
      <c r="K669"/>
      <c r="L669"/>
      <c r="M669"/>
      <c r="N669"/>
      <c r="O669"/>
      <c r="P669"/>
      <c r="R669"/>
      <c r="S669"/>
      <c r="T669"/>
      <c r="U669"/>
      <c r="V669"/>
      <c r="W669"/>
      <c r="X669"/>
      <c r="Y669"/>
    </row>
    <row r="670" spans="2:25">
      <c r="B670"/>
      <c r="D670"/>
      <c r="E670"/>
      <c r="F670"/>
      <c r="G670"/>
      <c r="H670"/>
      <c r="I670"/>
      <c r="J670"/>
      <c r="K670"/>
      <c r="L670"/>
      <c r="M670"/>
      <c r="N670"/>
      <c r="O670"/>
      <c r="P670"/>
      <c r="R670"/>
      <c r="S670"/>
      <c r="T670"/>
      <c r="U670"/>
      <c r="V670"/>
      <c r="W670"/>
      <c r="X670"/>
      <c r="Y670"/>
    </row>
    <row r="671" spans="2:25">
      <c r="B671"/>
      <c r="D671"/>
      <c r="E671"/>
      <c r="F671"/>
      <c r="G671"/>
      <c r="H671"/>
      <c r="I671"/>
      <c r="J671"/>
      <c r="K671"/>
      <c r="L671"/>
      <c r="M671"/>
      <c r="N671"/>
      <c r="O671"/>
      <c r="P671"/>
      <c r="R671"/>
      <c r="S671"/>
      <c r="T671"/>
      <c r="U671"/>
      <c r="V671"/>
      <c r="W671"/>
      <c r="X671"/>
      <c r="Y671"/>
    </row>
    <row r="672" spans="2:25">
      <c r="B672"/>
      <c r="D672"/>
      <c r="E672"/>
      <c r="F672"/>
      <c r="G672"/>
      <c r="H672"/>
      <c r="I672"/>
      <c r="J672"/>
      <c r="K672"/>
      <c r="L672"/>
      <c r="M672"/>
      <c r="N672"/>
      <c r="O672"/>
      <c r="P672"/>
      <c r="R672"/>
      <c r="S672"/>
      <c r="T672"/>
      <c r="U672"/>
      <c r="V672"/>
      <c r="W672"/>
      <c r="X672"/>
      <c r="Y672"/>
    </row>
    <row r="673" spans="2:25">
      <c r="B673"/>
      <c r="D673"/>
      <c r="E673"/>
      <c r="F673"/>
      <c r="G673"/>
      <c r="H673"/>
      <c r="I673"/>
      <c r="J673"/>
      <c r="K673"/>
      <c r="L673"/>
      <c r="M673"/>
      <c r="N673"/>
      <c r="O673"/>
      <c r="P673"/>
      <c r="R673"/>
      <c r="S673"/>
      <c r="T673"/>
      <c r="U673"/>
      <c r="V673"/>
      <c r="W673"/>
      <c r="X673"/>
      <c r="Y673"/>
    </row>
    <row r="674" spans="2:25">
      <c r="B674"/>
      <c r="D674"/>
      <c r="E674"/>
      <c r="F674"/>
      <c r="G674"/>
      <c r="H674"/>
      <c r="I674"/>
      <c r="J674"/>
      <c r="K674"/>
      <c r="L674"/>
      <c r="M674"/>
      <c r="N674"/>
      <c r="O674"/>
      <c r="P674"/>
      <c r="R674"/>
      <c r="S674"/>
      <c r="T674"/>
      <c r="U674"/>
      <c r="V674"/>
      <c r="W674"/>
      <c r="X674"/>
      <c r="Y674"/>
    </row>
    <row r="675" spans="2:25">
      <c r="B675"/>
      <c r="D675"/>
      <c r="E675"/>
      <c r="F675"/>
      <c r="G675"/>
      <c r="H675"/>
      <c r="I675"/>
      <c r="J675"/>
      <c r="K675"/>
      <c r="L675"/>
      <c r="M675"/>
      <c r="N675"/>
      <c r="O675"/>
      <c r="P675"/>
      <c r="R675"/>
      <c r="S675"/>
      <c r="T675"/>
      <c r="U675"/>
      <c r="V675"/>
      <c r="W675"/>
      <c r="X675"/>
      <c r="Y675"/>
    </row>
    <row r="676" spans="2:25">
      <c r="B676"/>
      <c r="D676"/>
      <c r="E676"/>
      <c r="F676"/>
      <c r="G676"/>
      <c r="H676"/>
      <c r="I676"/>
      <c r="J676"/>
      <c r="K676"/>
      <c r="L676"/>
      <c r="M676"/>
      <c r="N676"/>
      <c r="O676"/>
      <c r="P676"/>
      <c r="R676"/>
      <c r="S676"/>
      <c r="T676"/>
      <c r="U676"/>
      <c r="V676"/>
      <c r="W676"/>
      <c r="X676"/>
      <c r="Y676"/>
    </row>
    <row r="677" spans="2:25">
      <c r="B677"/>
      <c r="D677"/>
      <c r="E677"/>
      <c r="F677"/>
      <c r="G677"/>
      <c r="H677"/>
      <c r="I677"/>
      <c r="J677"/>
      <c r="K677"/>
      <c r="L677"/>
      <c r="M677"/>
      <c r="N677"/>
      <c r="O677"/>
      <c r="P677"/>
      <c r="R677"/>
      <c r="S677"/>
      <c r="T677"/>
      <c r="U677"/>
      <c r="V677"/>
      <c r="W677"/>
      <c r="X677"/>
      <c r="Y677"/>
    </row>
    <row r="678" spans="2:25">
      <c r="B678"/>
      <c r="D678"/>
      <c r="E678"/>
      <c r="F678"/>
      <c r="G678"/>
      <c r="H678"/>
      <c r="I678"/>
      <c r="J678"/>
      <c r="K678"/>
      <c r="L678"/>
      <c r="M678"/>
      <c r="N678"/>
      <c r="O678"/>
      <c r="P678"/>
      <c r="R678"/>
      <c r="S678"/>
      <c r="T678"/>
      <c r="U678"/>
      <c r="V678"/>
      <c r="W678"/>
      <c r="X678"/>
      <c r="Y678"/>
    </row>
    <row r="679" spans="2:25">
      <c r="B679"/>
      <c r="D679"/>
      <c r="E679"/>
      <c r="F679"/>
      <c r="G679"/>
      <c r="H679"/>
      <c r="I679"/>
      <c r="J679"/>
      <c r="K679"/>
      <c r="L679"/>
      <c r="M679"/>
      <c r="N679"/>
      <c r="O679"/>
      <c r="P679"/>
      <c r="R679"/>
      <c r="S679"/>
      <c r="T679"/>
      <c r="U679"/>
      <c r="V679"/>
      <c r="W679"/>
      <c r="X679"/>
      <c r="Y679"/>
    </row>
    <row r="680" spans="2:25">
      <c r="B680"/>
      <c r="D680"/>
      <c r="E680"/>
      <c r="F680"/>
      <c r="G680"/>
      <c r="H680"/>
      <c r="I680"/>
      <c r="J680"/>
      <c r="K680"/>
      <c r="L680"/>
      <c r="M680"/>
      <c r="N680"/>
      <c r="O680"/>
      <c r="P680"/>
      <c r="R680"/>
      <c r="S680"/>
      <c r="T680"/>
      <c r="U680"/>
      <c r="V680"/>
      <c r="W680"/>
      <c r="X680"/>
      <c r="Y680"/>
    </row>
    <row r="681" spans="2:25">
      <c r="B681"/>
      <c r="D681"/>
      <c r="E681"/>
      <c r="F681"/>
      <c r="G681"/>
      <c r="H681"/>
      <c r="I681"/>
      <c r="J681"/>
      <c r="K681"/>
      <c r="L681"/>
      <c r="M681"/>
      <c r="N681"/>
      <c r="O681"/>
      <c r="P681"/>
      <c r="R681"/>
      <c r="S681"/>
      <c r="T681"/>
      <c r="U681"/>
      <c r="V681"/>
      <c r="W681"/>
      <c r="X681"/>
      <c r="Y681"/>
    </row>
    <row r="682" spans="2:25">
      <c r="B682"/>
      <c r="D682"/>
      <c r="E682"/>
      <c r="F682"/>
      <c r="G682"/>
      <c r="H682"/>
      <c r="I682"/>
      <c r="J682"/>
      <c r="K682"/>
      <c r="L682"/>
      <c r="M682"/>
      <c r="N682"/>
      <c r="O682"/>
      <c r="P682"/>
      <c r="R682"/>
      <c r="S682"/>
      <c r="T682"/>
      <c r="U682"/>
      <c r="V682"/>
      <c r="W682"/>
      <c r="X682"/>
      <c r="Y682"/>
    </row>
    <row r="683" spans="2:25">
      <c r="B683"/>
      <c r="D683"/>
      <c r="E683"/>
      <c r="F683"/>
      <c r="G683"/>
      <c r="H683"/>
      <c r="I683"/>
      <c r="J683"/>
      <c r="K683"/>
      <c r="L683"/>
      <c r="M683"/>
      <c r="N683"/>
      <c r="O683"/>
      <c r="P683"/>
      <c r="R683"/>
      <c r="S683"/>
      <c r="T683"/>
      <c r="U683"/>
      <c r="V683"/>
      <c r="W683"/>
      <c r="X683"/>
      <c r="Y683"/>
    </row>
    <row r="684" spans="2:25">
      <c r="B684"/>
      <c r="D684"/>
      <c r="E684"/>
      <c r="F684"/>
      <c r="G684"/>
      <c r="H684"/>
      <c r="I684"/>
      <c r="J684"/>
      <c r="K684"/>
      <c r="L684"/>
      <c r="M684"/>
      <c r="N684"/>
      <c r="O684"/>
      <c r="P684"/>
      <c r="R684"/>
      <c r="S684"/>
      <c r="T684"/>
      <c r="U684"/>
      <c r="V684"/>
      <c r="W684"/>
      <c r="X684"/>
      <c r="Y684"/>
    </row>
    <row r="685" spans="2:25">
      <c r="B685"/>
      <c r="D685"/>
      <c r="E685"/>
      <c r="F685"/>
      <c r="G685"/>
      <c r="H685"/>
      <c r="I685"/>
      <c r="J685"/>
      <c r="K685"/>
      <c r="L685"/>
      <c r="M685"/>
      <c r="N685"/>
      <c r="O685"/>
      <c r="P685"/>
      <c r="R685"/>
      <c r="S685"/>
      <c r="T685"/>
      <c r="U685"/>
      <c r="V685"/>
      <c r="W685"/>
      <c r="X685"/>
      <c r="Y685"/>
    </row>
    <row r="686" spans="2:25">
      <c r="B686"/>
      <c r="D686"/>
      <c r="E686"/>
      <c r="F686"/>
      <c r="G686"/>
      <c r="H686"/>
      <c r="I686"/>
      <c r="J686"/>
      <c r="K686"/>
      <c r="L686"/>
      <c r="M686"/>
      <c r="N686"/>
      <c r="O686"/>
      <c r="P686"/>
      <c r="R686"/>
      <c r="S686"/>
      <c r="T686"/>
      <c r="U686"/>
      <c r="V686"/>
      <c r="W686"/>
      <c r="X686"/>
      <c r="Y686"/>
    </row>
    <row r="687" spans="2:25">
      <c r="B687"/>
      <c r="D687"/>
      <c r="E687"/>
      <c r="F687"/>
      <c r="G687"/>
      <c r="H687"/>
      <c r="I687"/>
      <c r="J687"/>
      <c r="K687"/>
      <c r="L687"/>
      <c r="M687"/>
      <c r="N687"/>
      <c r="O687"/>
      <c r="P687"/>
      <c r="R687"/>
      <c r="S687"/>
      <c r="T687"/>
      <c r="U687"/>
      <c r="V687"/>
      <c r="W687"/>
      <c r="X687"/>
      <c r="Y687"/>
    </row>
    <row r="688" spans="2:25">
      <c r="B688"/>
      <c r="D688"/>
      <c r="E688"/>
      <c r="F688"/>
      <c r="G688"/>
      <c r="H688"/>
      <c r="I688"/>
      <c r="J688"/>
      <c r="K688"/>
      <c r="L688"/>
      <c r="M688"/>
      <c r="N688"/>
      <c r="O688"/>
      <c r="P688"/>
      <c r="R688"/>
      <c r="S688"/>
      <c r="T688"/>
      <c r="U688"/>
      <c r="V688"/>
      <c r="W688"/>
      <c r="X688"/>
      <c r="Y688"/>
    </row>
    <row r="689" spans="2:25">
      <c r="B689"/>
      <c r="D689"/>
      <c r="E689"/>
      <c r="F689"/>
      <c r="G689"/>
      <c r="H689"/>
      <c r="I689"/>
      <c r="J689"/>
      <c r="K689"/>
      <c r="L689"/>
      <c r="M689"/>
      <c r="N689"/>
      <c r="O689"/>
      <c r="P689"/>
      <c r="R689"/>
      <c r="S689"/>
      <c r="T689"/>
      <c r="U689"/>
      <c r="V689"/>
      <c r="W689"/>
      <c r="X689"/>
      <c r="Y689"/>
    </row>
    <row r="690" spans="2:25">
      <c r="B690"/>
      <c r="D690"/>
      <c r="E690"/>
      <c r="F690"/>
      <c r="G690"/>
      <c r="H690"/>
      <c r="I690"/>
      <c r="J690"/>
      <c r="K690"/>
      <c r="L690"/>
      <c r="M690"/>
      <c r="N690"/>
      <c r="O690"/>
      <c r="P690"/>
      <c r="R690"/>
      <c r="S690"/>
      <c r="T690"/>
      <c r="U690"/>
      <c r="V690"/>
      <c r="W690"/>
      <c r="X690"/>
      <c r="Y690"/>
    </row>
    <row r="691" spans="2:25">
      <c r="B691"/>
      <c r="D691"/>
      <c r="E691"/>
      <c r="F691"/>
      <c r="G691"/>
      <c r="H691"/>
      <c r="I691"/>
      <c r="J691"/>
      <c r="K691"/>
      <c r="L691"/>
      <c r="M691"/>
      <c r="N691"/>
      <c r="O691"/>
      <c r="P691"/>
      <c r="R691"/>
      <c r="S691"/>
      <c r="T691"/>
      <c r="U691"/>
      <c r="V691"/>
      <c r="W691"/>
      <c r="X691"/>
      <c r="Y691"/>
    </row>
    <row r="692" spans="2:25">
      <c r="B692"/>
      <c r="D692"/>
      <c r="E692"/>
      <c r="F692"/>
      <c r="G692"/>
      <c r="H692"/>
      <c r="I692"/>
      <c r="J692"/>
      <c r="K692"/>
      <c r="L692"/>
      <c r="M692"/>
      <c r="N692"/>
      <c r="O692"/>
      <c r="P692"/>
      <c r="R692"/>
      <c r="S692"/>
      <c r="T692"/>
      <c r="U692"/>
      <c r="V692"/>
      <c r="W692"/>
      <c r="X692"/>
      <c r="Y692"/>
    </row>
    <row r="693" spans="2:25">
      <c r="B693"/>
      <c r="D693"/>
      <c r="E693"/>
      <c r="F693"/>
      <c r="G693"/>
      <c r="H693"/>
      <c r="I693"/>
      <c r="J693"/>
      <c r="K693"/>
      <c r="L693"/>
      <c r="M693"/>
      <c r="N693"/>
      <c r="O693"/>
      <c r="P693"/>
      <c r="R693"/>
      <c r="S693"/>
      <c r="T693"/>
      <c r="U693"/>
      <c r="V693"/>
      <c r="W693"/>
      <c r="X693"/>
      <c r="Y693"/>
    </row>
    <row r="694" spans="2:25">
      <c r="B694"/>
      <c r="D694"/>
      <c r="E694"/>
      <c r="F694"/>
      <c r="G694"/>
      <c r="H694"/>
      <c r="I694"/>
      <c r="J694"/>
      <c r="K694"/>
      <c r="L694"/>
      <c r="M694"/>
      <c r="N694"/>
      <c r="O694"/>
      <c r="P694"/>
      <c r="R694"/>
      <c r="S694"/>
      <c r="T694"/>
      <c r="U694"/>
      <c r="V694"/>
      <c r="W694"/>
      <c r="X694"/>
      <c r="Y694"/>
    </row>
    <row r="695" spans="2:25">
      <c r="B695"/>
      <c r="D695"/>
      <c r="E695"/>
      <c r="F695"/>
      <c r="G695"/>
      <c r="H695"/>
      <c r="I695"/>
      <c r="J695"/>
      <c r="K695"/>
      <c r="L695"/>
      <c r="M695"/>
      <c r="N695"/>
      <c r="O695"/>
      <c r="P695"/>
      <c r="R695"/>
      <c r="S695"/>
      <c r="T695"/>
      <c r="U695"/>
      <c r="V695"/>
      <c r="W695"/>
      <c r="X695"/>
      <c r="Y695"/>
    </row>
    <row r="696" spans="2:25">
      <c r="B696"/>
      <c r="D696"/>
      <c r="E696"/>
      <c r="F696"/>
      <c r="G696"/>
      <c r="H696"/>
      <c r="I696"/>
      <c r="J696"/>
      <c r="K696"/>
      <c r="L696"/>
      <c r="M696"/>
      <c r="N696"/>
      <c r="O696"/>
      <c r="P696"/>
      <c r="R696"/>
      <c r="S696"/>
      <c r="T696"/>
      <c r="U696"/>
      <c r="V696"/>
      <c r="W696"/>
      <c r="X696"/>
      <c r="Y696"/>
    </row>
    <row r="697" spans="2:25">
      <c r="B697"/>
      <c r="D697"/>
      <c r="E697"/>
      <c r="F697"/>
      <c r="G697"/>
      <c r="H697"/>
      <c r="I697"/>
      <c r="J697"/>
      <c r="K697"/>
      <c r="L697"/>
      <c r="M697"/>
      <c r="N697"/>
      <c r="O697"/>
      <c r="P697"/>
      <c r="R697"/>
      <c r="S697"/>
      <c r="T697"/>
      <c r="U697"/>
      <c r="V697"/>
      <c r="W697"/>
      <c r="X697"/>
      <c r="Y697"/>
    </row>
    <row r="698" spans="2:25">
      <c r="B698"/>
      <c r="D698"/>
      <c r="E698"/>
      <c r="F698"/>
      <c r="G698"/>
      <c r="H698"/>
      <c r="I698"/>
      <c r="J698"/>
      <c r="K698"/>
      <c r="L698"/>
      <c r="M698"/>
      <c r="N698"/>
      <c r="O698"/>
      <c r="P698"/>
      <c r="R698"/>
      <c r="S698"/>
      <c r="T698"/>
      <c r="U698"/>
      <c r="V698"/>
      <c r="W698"/>
      <c r="X698"/>
      <c r="Y698"/>
    </row>
    <row r="699" spans="2:25">
      <c r="B699"/>
      <c r="D699"/>
      <c r="E699"/>
      <c r="F699"/>
      <c r="G699"/>
      <c r="H699"/>
      <c r="I699"/>
      <c r="J699"/>
      <c r="K699"/>
      <c r="L699"/>
      <c r="M699"/>
      <c r="N699"/>
      <c r="O699"/>
      <c r="P699"/>
      <c r="R699"/>
      <c r="S699"/>
      <c r="T699"/>
      <c r="U699"/>
      <c r="V699"/>
      <c r="W699"/>
      <c r="X699"/>
      <c r="Y699"/>
    </row>
    <row r="700" spans="2:25">
      <c r="B700"/>
      <c r="D700"/>
      <c r="E700"/>
      <c r="F700"/>
      <c r="G700"/>
      <c r="H700"/>
      <c r="I700"/>
      <c r="J700"/>
      <c r="K700"/>
      <c r="L700"/>
      <c r="M700"/>
      <c r="N700"/>
      <c r="O700"/>
      <c r="P700"/>
      <c r="R700"/>
      <c r="S700"/>
      <c r="T700"/>
      <c r="U700"/>
      <c r="V700"/>
      <c r="W700"/>
      <c r="X700"/>
      <c r="Y700"/>
    </row>
    <row r="701" spans="2:25">
      <c r="B701"/>
      <c r="D701"/>
      <c r="E701"/>
      <c r="F701"/>
      <c r="G701"/>
      <c r="H701"/>
      <c r="I701"/>
      <c r="J701"/>
      <c r="K701"/>
      <c r="L701"/>
      <c r="M701"/>
      <c r="N701"/>
      <c r="O701"/>
      <c r="P701"/>
      <c r="R701"/>
      <c r="S701"/>
      <c r="T701"/>
      <c r="U701"/>
      <c r="V701"/>
      <c r="W701"/>
      <c r="X701"/>
      <c r="Y701"/>
    </row>
    <row r="702" spans="2:25">
      <c r="B702"/>
      <c r="D702"/>
      <c r="E702"/>
      <c r="F702"/>
      <c r="G702"/>
      <c r="H702"/>
      <c r="I702"/>
      <c r="J702"/>
      <c r="K702"/>
      <c r="L702"/>
      <c r="M702"/>
      <c r="N702"/>
      <c r="O702"/>
      <c r="P702"/>
      <c r="R702"/>
      <c r="S702"/>
      <c r="T702"/>
      <c r="U702"/>
      <c r="V702"/>
      <c r="W702"/>
      <c r="X702"/>
      <c r="Y702"/>
    </row>
    <row r="703" spans="2:25">
      <c r="B703"/>
      <c r="D703"/>
      <c r="E703"/>
      <c r="F703"/>
      <c r="G703"/>
      <c r="H703"/>
      <c r="I703"/>
      <c r="J703"/>
      <c r="K703"/>
      <c r="L703"/>
      <c r="M703"/>
      <c r="N703"/>
      <c r="O703"/>
      <c r="P703"/>
      <c r="R703"/>
      <c r="S703"/>
      <c r="T703"/>
      <c r="U703"/>
      <c r="V703"/>
      <c r="W703"/>
      <c r="X703"/>
      <c r="Y703"/>
    </row>
    <row r="704" spans="2:25">
      <c r="B704"/>
      <c r="D704"/>
      <c r="E704"/>
      <c r="F704"/>
      <c r="G704"/>
      <c r="H704"/>
      <c r="I704"/>
      <c r="J704"/>
      <c r="K704"/>
      <c r="L704"/>
      <c r="M704"/>
      <c r="N704"/>
      <c r="O704"/>
      <c r="P704"/>
      <c r="R704"/>
      <c r="S704"/>
      <c r="T704"/>
      <c r="U704"/>
      <c r="V704"/>
      <c r="W704"/>
      <c r="X704"/>
      <c r="Y704"/>
    </row>
    <row r="705" spans="2:25">
      <c r="B705"/>
      <c r="D705"/>
      <c r="E705"/>
      <c r="F705"/>
      <c r="G705"/>
      <c r="H705"/>
      <c r="I705"/>
      <c r="J705"/>
      <c r="K705"/>
      <c r="L705"/>
      <c r="M705"/>
      <c r="N705"/>
      <c r="O705"/>
      <c r="P705"/>
      <c r="R705"/>
      <c r="S705"/>
      <c r="T705"/>
      <c r="U705"/>
      <c r="V705"/>
      <c r="W705"/>
      <c r="X705"/>
      <c r="Y705"/>
    </row>
    <row r="706" spans="2:25">
      <c r="B706"/>
      <c r="D706"/>
      <c r="E706"/>
      <c r="F706"/>
      <c r="G706"/>
      <c r="H706"/>
      <c r="I706"/>
      <c r="J706"/>
      <c r="K706"/>
      <c r="L706"/>
      <c r="M706"/>
      <c r="N706"/>
      <c r="O706"/>
      <c r="P706"/>
      <c r="R706"/>
      <c r="S706"/>
      <c r="T706"/>
      <c r="U706"/>
      <c r="V706"/>
      <c r="W706"/>
      <c r="X706"/>
      <c r="Y706"/>
    </row>
    <row r="707" spans="2:25">
      <c r="B707"/>
      <c r="D707"/>
      <c r="E707"/>
      <c r="F707"/>
      <c r="G707"/>
      <c r="H707"/>
      <c r="I707"/>
      <c r="J707"/>
      <c r="K707"/>
      <c r="L707"/>
      <c r="M707"/>
      <c r="N707"/>
      <c r="O707"/>
      <c r="P707"/>
      <c r="R707"/>
      <c r="S707"/>
      <c r="T707"/>
      <c r="U707"/>
      <c r="V707"/>
      <c r="W707"/>
      <c r="X707"/>
      <c r="Y707"/>
    </row>
    <row r="708" spans="2:25">
      <c r="B708"/>
      <c r="D708"/>
      <c r="E708"/>
      <c r="F708"/>
      <c r="G708"/>
      <c r="H708"/>
      <c r="I708"/>
      <c r="J708"/>
      <c r="K708"/>
      <c r="L708"/>
      <c r="M708"/>
      <c r="N708"/>
      <c r="O708"/>
      <c r="P708"/>
      <c r="R708"/>
      <c r="S708"/>
      <c r="T708"/>
      <c r="U708"/>
      <c r="V708"/>
      <c r="W708"/>
      <c r="X708"/>
      <c r="Y708"/>
    </row>
    <row r="709" spans="2:25">
      <c r="B709"/>
      <c r="D709"/>
      <c r="E709"/>
      <c r="F709"/>
      <c r="G709"/>
      <c r="H709"/>
      <c r="I709"/>
      <c r="J709"/>
      <c r="K709"/>
      <c r="L709"/>
      <c r="M709"/>
      <c r="N709"/>
      <c r="O709"/>
      <c r="P709"/>
      <c r="R709"/>
      <c r="S709"/>
      <c r="T709"/>
      <c r="U709"/>
      <c r="V709"/>
      <c r="W709"/>
      <c r="X709"/>
      <c r="Y709"/>
    </row>
    <row r="710" spans="2:25">
      <c r="B710"/>
      <c r="D710"/>
      <c r="E710"/>
      <c r="F710"/>
      <c r="G710"/>
      <c r="H710"/>
      <c r="I710"/>
      <c r="J710"/>
      <c r="K710"/>
      <c r="L710"/>
      <c r="M710"/>
      <c r="N710"/>
      <c r="O710"/>
      <c r="P710"/>
      <c r="R710"/>
      <c r="S710"/>
      <c r="T710"/>
      <c r="U710"/>
      <c r="V710"/>
      <c r="W710"/>
      <c r="X710"/>
      <c r="Y710"/>
    </row>
    <row r="711" spans="2:25">
      <c r="B711"/>
      <c r="D711"/>
      <c r="E711"/>
      <c r="F711"/>
      <c r="G711"/>
      <c r="H711"/>
      <c r="I711"/>
      <c r="J711"/>
      <c r="K711"/>
      <c r="L711"/>
      <c r="M711"/>
      <c r="N711"/>
      <c r="O711"/>
      <c r="P711"/>
      <c r="R711"/>
      <c r="S711"/>
      <c r="T711"/>
      <c r="U711"/>
      <c r="V711"/>
      <c r="W711"/>
      <c r="X711"/>
      <c r="Y711"/>
    </row>
    <row r="712" spans="2:25">
      <c r="B712"/>
      <c r="D712"/>
      <c r="E712"/>
      <c r="F712"/>
      <c r="G712"/>
      <c r="H712"/>
      <c r="I712"/>
      <c r="J712"/>
      <c r="K712"/>
      <c r="L712"/>
      <c r="M712"/>
      <c r="N712"/>
      <c r="O712"/>
      <c r="P712"/>
      <c r="R712"/>
      <c r="S712"/>
      <c r="T712"/>
      <c r="U712"/>
      <c r="V712"/>
      <c r="W712"/>
      <c r="X712"/>
      <c r="Y712"/>
    </row>
    <row r="713" spans="2:25">
      <c r="B713"/>
      <c r="D713"/>
      <c r="E713"/>
      <c r="F713"/>
      <c r="G713"/>
      <c r="H713"/>
      <c r="I713"/>
      <c r="J713"/>
      <c r="K713"/>
      <c r="L713"/>
      <c r="M713"/>
      <c r="N713"/>
      <c r="O713"/>
      <c r="P713"/>
      <c r="R713"/>
      <c r="S713"/>
      <c r="T713"/>
      <c r="U713"/>
      <c r="V713"/>
      <c r="W713"/>
      <c r="X713"/>
      <c r="Y713"/>
    </row>
    <row r="714" spans="2:25">
      <c r="B714"/>
      <c r="D714"/>
      <c r="E714"/>
      <c r="F714"/>
      <c r="G714"/>
      <c r="H714"/>
      <c r="I714"/>
      <c r="J714"/>
      <c r="K714"/>
      <c r="L714"/>
      <c r="M714"/>
      <c r="N714"/>
      <c r="O714"/>
      <c r="P714"/>
      <c r="R714"/>
      <c r="S714"/>
      <c r="T714"/>
      <c r="U714"/>
      <c r="V714"/>
      <c r="W714"/>
      <c r="X714"/>
      <c r="Y714"/>
    </row>
    <row r="715" spans="2:25">
      <c r="B715"/>
      <c r="D715"/>
      <c r="E715"/>
      <c r="F715"/>
      <c r="G715"/>
      <c r="H715"/>
      <c r="I715"/>
      <c r="J715"/>
      <c r="K715"/>
      <c r="L715"/>
      <c r="M715"/>
      <c r="N715"/>
      <c r="O715"/>
      <c r="P715"/>
      <c r="R715"/>
      <c r="S715"/>
      <c r="T715"/>
      <c r="U715"/>
      <c r="V715"/>
      <c r="W715"/>
      <c r="X715"/>
      <c r="Y715"/>
    </row>
    <row r="716" spans="2:25">
      <c r="B716"/>
      <c r="D716"/>
      <c r="E716"/>
      <c r="F716"/>
      <c r="G716"/>
      <c r="H716"/>
      <c r="I716"/>
      <c r="J716"/>
      <c r="K716"/>
      <c r="L716"/>
      <c r="M716"/>
      <c r="N716"/>
      <c r="O716"/>
      <c r="P716"/>
      <c r="R716"/>
      <c r="S716"/>
      <c r="T716"/>
      <c r="U716"/>
      <c r="V716"/>
      <c r="W716"/>
      <c r="X716"/>
      <c r="Y716"/>
    </row>
    <row r="717" spans="2:25">
      <c r="B717"/>
      <c r="D717"/>
      <c r="E717"/>
      <c r="F717"/>
      <c r="G717"/>
      <c r="H717"/>
      <c r="I717"/>
      <c r="J717"/>
      <c r="K717"/>
      <c r="L717"/>
      <c r="M717"/>
      <c r="N717"/>
      <c r="O717"/>
      <c r="P717"/>
      <c r="R717"/>
      <c r="S717"/>
      <c r="T717"/>
      <c r="U717"/>
      <c r="V717"/>
      <c r="W717"/>
      <c r="X717"/>
      <c r="Y717"/>
    </row>
    <row r="718" spans="2:25">
      <c r="B718"/>
      <c r="D718"/>
      <c r="E718"/>
      <c r="F718"/>
      <c r="G718"/>
      <c r="H718"/>
      <c r="I718"/>
      <c r="J718"/>
      <c r="K718"/>
      <c r="L718"/>
      <c r="M718"/>
      <c r="N718"/>
      <c r="O718"/>
      <c r="P718"/>
      <c r="R718"/>
      <c r="S718"/>
      <c r="T718"/>
      <c r="U718"/>
      <c r="V718"/>
      <c r="W718"/>
      <c r="X718"/>
      <c r="Y718"/>
    </row>
    <row r="719" spans="2:25">
      <c r="B719"/>
      <c r="D719"/>
      <c r="E719"/>
      <c r="F719"/>
      <c r="G719"/>
      <c r="H719"/>
      <c r="I719"/>
      <c r="J719"/>
      <c r="K719"/>
      <c r="L719"/>
      <c r="M719"/>
      <c r="N719"/>
      <c r="O719"/>
      <c r="P719"/>
      <c r="R719"/>
      <c r="S719"/>
      <c r="T719"/>
      <c r="U719"/>
      <c r="V719"/>
      <c r="W719"/>
      <c r="X719"/>
      <c r="Y719"/>
    </row>
    <row r="720" spans="2:25">
      <c r="B720"/>
      <c r="D720"/>
      <c r="E720"/>
      <c r="F720"/>
      <c r="G720"/>
      <c r="H720"/>
      <c r="I720"/>
      <c r="J720"/>
      <c r="K720"/>
      <c r="L720"/>
      <c r="M720"/>
      <c r="N720"/>
      <c r="O720"/>
      <c r="P720"/>
      <c r="R720"/>
      <c r="S720"/>
      <c r="T720"/>
      <c r="U720"/>
      <c r="V720"/>
      <c r="W720"/>
      <c r="X720"/>
      <c r="Y720"/>
    </row>
    <row r="721" spans="2:25">
      <c r="B721"/>
      <c r="D721"/>
      <c r="E721"/>
      <c r="F721"/>
      <c r="G721"/>
      <c r="H721"/>
      <c r="I721"/>
      <c r="J721"/>
      <c r="K721"/>
      <c r="L721"/>
      <c r="M721"/>
      <c r="N721"/>
      <c r="O721"/>
      <c r="P721"/>
      <c r="R721"/>
      <c r="S721"/>
      <c r="T721"/>
      <c r="U721"/>
      <c r="V721"/>
      <c r="W721"/>
      <c r="X721"/>
      <c r="Y721"/>
    </row>
    <row r="722" spans="2:25">
      <c r="B722"/>
      <c r="D722"/>
      <c r="E722"/>
      <c r="F722"/>
      <c r="G722"/>
      <c r="H722"/>
      <c r="I722"/>
      <c r="J722"/>
      <c r="K722"/>
      <c r="L722"/>
      <c r="M722"/>
      <c r="N722"/>
      <c r="O722"/>
      <c r="P722"/>
      <c r="R722"/>
      <c r="S722"/>
      <c r="T722"/>
      <c r="U722"/>
      <c r="V722"/>
      <c r="W722"/>
      <c r="X722"/>
      <c r="Y722"/>
    </row>
    <row r="723" spans="2:25">
      <c r="B723"/>
      <c r="D723"/>
      <c r="E723"/>
      <c r="F723"/>
      <c r="G723"/>
      <c r="H723"/>
      <c r="I723"/>
      <c r="J723"/>
      <c r="K723"/>
      <c r="L723"/>
      <c r="M723"/>
      <c r="N723"/>
      <c r="O723"/>
      <c r="P723"/>
      <c r="R723"/>
      <c r="S723"/>
      <c r="T723"/>
      <c r="U723"/>
      <c r="V723"/>
      <c r="W723"/>
      <c r="X723"/>
      <c r="Y723"/>
    </row>
    <row r="724" spans="2:25">
      <c r="B724"/>
      <c r="D724"/>
      <c r="E724"/>
      <c r="F724"/>
      <c r="G724"/>
      <c r="H724"/>
      <c r="I724"/>
      <c r="J724"/>
      <c r="K724"/>
      <c r="L724"/>
      <c r="M724"/>
      <c r="N724"/>
      <c r="O724"/>
      <c r="P724"/>
      <c r="R724"/>
      <c r="S724"/>
      <c r="T724"/>
      <c r="U724"/>
      <c r="V724"/>
      <c r="W724"/>
      <c r="X724"/>
      <c r="Y724"/>
    </row>
    <row r="725" spans="2:25">
      <c r="B725"/>
      <c r="D725"/>
      <c r="E725"/>
      <c r="F725"/>
      <c r="G725"/>
      <c r="H725"/>
      <c r="I725"/>
      <c r="J725"/>
      <c r="K725"/>
      <c r="L725"/>
      <c r="M725"/>
      <c r="N725"/>
      <c r="O725"/>
      <c r="P725"/>
      <c r="R725"/>
      <c r="S725"/>
      <c r="T725"/>
      <c r="U725"/>
      <c r="V725"/>
      <c r="W725"/>
      <c r="X725"/>
      <c r="Y725"/>
    </row>
    <row r="726" spans="2:25">
      <c r="B726"/>
      <c r="D726"/>
      <c r="E726"/>
      <c r="F726"/>
      <c r="G726"/>
      <c r="H726"/>
      <c r="I726"/>
      <c r="J726"/>
      <c r="K726"/>
      <c r="L726"/>
      <c r="M726"/>
      <c r="N726"/>
      <c r="O726"/>
      <c r="P726"/>
      <c r="R726"/>
      <c r="S726"/>
      <c r="T726"/>
      <c r="U726"/>
      <c r="V726"/>
      <c r="W726"/>
      <c r="X726"/>
      <c r="Y726"/>
    </row>
    <row r="727" spans="2:25">
      <c r="B727"/>
      <c r="D727"/>
      <c r="E727"/>
      <c r="F727"/>
      <c r="G727"/>
      <c r="H727"/>
      <c r="I727"/>
      <c r="J727"/>
      <c r="K727"/>
      <c r="L727"/>
      <c r="M727"/>
      <c r="N727"/>
      <c r="O727"/>
      <c r="P727"/>
      <c r="R727"/>
      <c r="S727"/>
      <c r="T727"/>
      <c r="U727"/>
      <c r="V727"/>
      <c r="W727"/>
      <c r="X727"/>
      <c r="Y727"/>
    </row>
    <row r="728" spans="2:25">
      <c r="B728"/>
      <c r="D728"/>
      <c r="E728"/>
      <c r="F728"/>
      <c r="G728"/>
      <c r="H728"/>
      <c r="I728"/>
      <c r="J728"/>
      <c r="K728"/>
      <c r="L728"/>
      <c r="M728"/>
      <c r="N728"/>
      <c r="O728"/>
      <c r="P728"/>
      <c r="R728"/>
      <c r="S728"/>
      <c r="T728"/>
      <c r="U728"/>
      <c r="V728"/>
      <c r="W728"/>
      <c r="X728"/>
      <c r="Y728"/>
    </row>
    <row r="729" spans="2:25">
      <c r="B729"/>
      <c r="D729"/>
      <c r="E729"/>
      <c r="F729"/>
      <c r="G729"/>
      <c r="H729"/>
      <c r="I729"/>
      <c r="J729"/>
      <c r="K729"/>
      <c r="L729"/>
      <c r="M729"/>
      <c r="N729"/>
      <c r="O729"/>
      <c r="P729"/>
      <c r="R729"/>
      <c r="S729"/>
      <c r="T729"/>
      <c r="U729"/>
      <c r="V729"/>
      <c r="W729"/>
      <c r="X729"/>
      <c r="Y729"/>
    </row>
    <row r="730" spans="2:25">
      <c r="B730"/>
      <c r="D730"/>
      <c r="E730"/>
      <c r="F730"/>
      <c r="G730"/>
      <c r="H730"/>
      <c r="I730"/>
      <c r="J730"/>
      <c r="K730"/>
      <c r="L730"/>
      <c r="M730"/>
      <c r="N730"/>
      <c r="O730"/>
      <c r="P730"/>
      <c r="R730"/>
      <c r="S730"/>
      <c r="T730"/>
      <c r="U730"/>
      <c r="V730"/>
      <c r="W730"/>
      <c r="X730"/>
      <c r="Y730"/>
    </row>
    <row r="731" spans="2:25">
      <c r="B731"/>
      <c r="D731"/>
      <c r="E731"/>
      <c r="F731"/>
      <c r="G731"/>
      <c r="H731"/>
      <c r="I731"/>
      <c r="J731"/>
      <c r="K731"/>
      <c r="L731"/>
      <c r="M731"/>
      <c r="N731"/>
      <c r="O731"/>
      <c r="P731"/>
      <c r="R731"/>
      <c r="S731"/>
      <c r="T731"/>
      <c r="U731"/>
      <c r="V731"/>
      <c r="W731"/>
      <c r="X731"/>
      <c r="Y731"/>
    </row>
    <row r="732" spans="2:25">
      <c r="B732"/>
      <c r="D732"/>
      <c r="E732"/>
      <c r="F732"/>
      <c r="G732"/>
      <c r="H732"/>
      <c r="I732"/>
      <c r="J732"/>
      <c r="K732"/>
      <c r="L732"/>
      <c r="M732"/>
      <c r="N732"/>
      <c r="O732"/>
      <c r="P732"/>
      <c r="R732"/>
      <c r="S732"/>
      <c r="T732"/>
      <c r="U732"/>
      <c r="V732"/>
      <c r="W732"/>
      <c r="X732"/>
      <c r="Y732"/>
    </row>
    <row r="733" spans="2:25">
      <c r="B733"/>
      <c r="D733"/>
      <c r="E733"/>
      <c r="F733"/>
      <c r="G733"/>
      <c r="H733"/>
      <c r="I733"/>
      <c r="J733"/>
      <c r="K733"/>
      <c r="L733"/>
      <c r="M733"/>
      <c r="N733"/>
      <c r="O733"/>
      <c r="P733"/>
      <c r="R733"/>
      <c r="S733"/>
      <c r="T733"/>
      <c r="U733"/>
      <c r="V733"/>
      <c r="W733"/>
      <c r="X733"/>
      <c r="Y733"/>
    </row>
    <row r="734" spans="2:25">
      <c r="B734"/>
      <c r="D734"/>
      <c r="E734"/>
      <c r="F734"/>
      <c r="G734"/>
      <c r="H734"/>
      <c r="I734"/>
      <c r="J734"/>
      <c r="K734"/>
      <c r="L734"/>
      <c r="M734"/>
      <c r="N734"/>
      <c r="O734"/>
      <c r="P734"/>
      <c r="R734"/>
      <c r="S734"/>
      <c r="T734"/>
      <c r="U734"/>
      <c r="V734"/>
      <c r="W734"/>
      <c r="X734"/>
      <c r="Y734"/>
    </row>
    <row r="735" spans="2:25">
      <c r="B735"/>
      <c r="D735"/>
      <c r="E735"/>
      <c r="F735"/>
      <c r="G735"/>
      <c r="H735"/>
      <c r="I735"/>
      <c r="J735"/>
      <c r="K735"/>
      <c r="L735"/>
      <c r="M735"/>
      <c r="N735"/>
      <c r="O735"/>
      <c r="P735"/>
      <c r="R735"/>
      <c r="S735"/>
      <c r="T735"/>
      <c r="U735"/>
      <c r="V735"/>
      <c r="W735"/>
      <c r="X735"/>
      <c r="Y735"/>
    </row>
    <row r="736" spans="2:25">
      <c r="B736"/>
      <c r="D736"/>
      <c r="E736"/>
      <c r="F736"/>
      <c r="G736"/>
      <c r="H736"/>
      <c r="I736"/>
      <c r="J736"/>
      <c r="K736"/>
      <c r="L736"/>
      <c r="M736"/>
      <c r="N736"/>
      <c r="O736"/>
      <c r="P736"/>
      <c r="R736"/>
      <c r="S736"/>
      <c r="T736"/>
      <c r="U736"/>
      <c r="V736"/>
      <c r="W736"/>
      <c r="X736"/>
      <c r="Y736"/>
    </row>
    <row r="737" spans="2:25">
      <c r="B737"/>
      <c r="D737"/>
      <c r="E737"/>
      <c r="F737"/>
      <c r="G737"/>
      <c r="H737"/>
      <c r="I737"/>
      <c r="J737"/>
      <c r="K737"/>
      <c r="L737"/>
      <c r="M737"/>
      <c r="N737"/>
      <c r="O737"/>
      <c r="P737"/>
      <c r="R737"/>
      <c r="S737"/>
      <c r="T737"/>
      <c r="U737"/>
      <c r="V737"/>
      <c r="W737"/>
      <c r="X737"/>
      <c r="Y737"/>
    </row>
    <row r="738" spans="2:25">
      <c r="B738"/>
      <c r="D738"/>
      <c r="E738"/>
      <c r="F738"/>
      <c r="G738"/>
      <c r="H738"/>
      <c r="I738"/>
      <c r="J738"/>
      <c r="K738"/>
      <c r="L738"/>
      <c r="M738"/>
      <c r="N738"/>
      <c r="O738"/>
      <c r="P738"/>
      <c r="R738"/>
      <c r="S738"/>
      <c r="T738"/>
      <c r="U738"/>
      <c r="V738"/>
      <c r="W738"/>
      <c r="X738"/>
      <c r="Y738"/>
    </row>
    <row r="739" spans="2:25">
      <c r="B739"/>
      <c r="D739"/>
      <c r="E739"/>
      <c r="F739"/>
      <c r="G739"/>
      <c r="H739"/>
      <c r="I739"/>
      <c r="J739"/>
      <c r="K739"/>
      <c r="L739"/>
      <c r="M739"/>
      <c r="N739"/>
      <c r="O739"/>
      <c r="P739"/>
      <c r="R739"/>
      <c r="S739"/>
      <c r="T739"/>
      <c r="U739"/>
      <c r="V739"/>
      <c r="W739"/>
      <c r="X739"/>
      <c r="Y739"/>
    </row>
    <row r="740" spans="2:25">
      <c r="B740"/>
      <c r="D740"/>
      <c r="E740"/>
      <c r="F740"/>
      <c r="G740"/>
      <c r="H740"/>
      <c r="I740"/>
      <c r="J740"/>
      <c r="K740"/>
      <c r="L740"/>
      <c r="M740"/>
      <c r="N740"/>
      <c r="O740"/>
      <c r="P740"/>
      <c r="R740"/>
      <c r="S740"/>
      <c r="T740"/>
      <c r="U740"/>
      <c r="V740"/>
      <c r="W740"/>
      <c r="X740"/>
      <c r="Y740"/>
    </row>
    <row r="741" spans="2:25">
      <c r="B741"/>
      <c r="D741"/>
      <c r="E741"/>
      <c r="F741"/>
      <c r="G741"/>
      <c r="H741"/>
      <c r="I741"/>
      <c r="J741"/>
      <c r="K741"/>
      <c r="L741"/>
      <c r="M741"/>
      <c r="N741"/>
      <c r="O741"/>
      <c r="P741"/>
      <c r="R741"/>
      <c r="S741"/>
      <c r="T741"/>
      <c r="U741"/>
      <c r="V741"/>
      <c r="W741"/>
      <c r="X741"/>
      <c r="Y741"/>
    </row>
    <row r="742" spans="2:25">
      <c r="B742"/>
      <c r="D742"/>
      <c r="E742"/>
      <c r="F742"/>
      <c r="G742"/>
      <c r="H742"/>
      <c r="I742"/>
      <c r="J742"/>
      <c r="K742"/>
      <c r="L742"/>
      <c r="M742"/>
      <c r="N742"/>
      <c r="O742"/>
      <c r="P742"/>
      <c r="R742"/>
      <c r="S742"/>
      <c r="T742"/>
      <c r="U742"/>
      <c r="V742"/>
      <c r="W742"/>
      <c r="X742"/>
      <c r="Y742"/>
    </row>
    <row r="743" spans="2:25">
      <c r="B743"/>
      <c r="D743"/>
      <c r="E743"/>
      <c r="F743"/>
      <c r="G743"/>
      <c r="H743"/>
      <c r="I743"/>
      <c r="J743"/>
      <c r="K743"/>
      <c r="L743"/>
      <c r="M743"/>
      <c r="N743"/>
      <c r="O743"/>
      <c r="P743"/>
      <c r="R743"/>
      <c r="S743"/>
      <c r="T743"/>
      <c r="U743"/>
      <c r="V743"/>
      <c r="W743"/>
      <c r="X743"/>
      <c r="Y743"/>
    </row>
    <row r="744" spans="2:25">
      <c r="B744"/>
      <c r="D744"/>
      <c r="E744"/>
      <c r="F744"/>
      <c r="G744"/>
      <c r="H744"/>
      <c r="I744"/>
      <c r="J744"/>
      <c r="K744"/>
      <c r="L744"/>
      <c r="M744"/>
      <c r="N744"/>
      <c r="O744"/>
      <c r="P744"/>
      <c r="R744"/>
      <c r="S744"/>
      <c r="T744"/>
      <c r="U744"/>
      <c r="V744"/>
      <c r="W744"/>
      <c r="X744"/>
      <c r="Y744"/>
    </row>
    <row r="745" spans="2:25">
      <c r="B745"/>
      <c r="D745"/>
      <c r="E745"/>
      <c r="F745"/>
      <c r="G745"/>
      <c r="H745"/>
      <c r="I745"/>
      <c r="J745"/>
      <c r="K745"/>
      <c r="L745"/>
      <c r="M745"/>
      <c r="N745"/>
      <c r="O745"/>
      <c r="P745"/>
      <c r="R745"/>
      <c r="S745"/>
      <c r="T745"/>
      <c r="U745"/>
      <c r="V745"/>
      <c r="W745"/>
      <c r="X745"/>
      <c r="Y745"/>
    </row>
    <row r="746" spans="2:25">
      <c r="B746"/>
      <c r="D746"/>
      <c r="E746"/>
      <c r="F746"/>
      <c r="G746"/>
      <c r="H746"/>
      <c r="I746"/>
      <c r="J746"/>
      <c r="K746"/>
      <c r="L746"/>
      <c r="M746"/>
      <c r="N746"/>
      <c r="O746"/>
      <c r="P746"/>
      <c r="R746"/>
      <c r="S746"/>
      <c r="T746"/>
      <c r="U746"/>
      <c r="V746"/>
      <c r="W746"/>
      <c r="X746"/>
      <c r="Y746"/>
    </row>
    <row r="747" spans="2:25">
      <c r="B747"/>
      <c r="D747"/>
      <c r="E747"/>
      <c r="F747"/>
      <c r="G747"/>
      <c r="H747"/>
      <c r="I747"/>
      <c r="J747"/>
      <c r="K747"/>
      <c r="L747"/>
      <c r="M747"/>
      <c r="N747"/>
      <c r="O747"/>
      <c r="P747"/>
      <c r="R747"/>
      <c r="S747"/>
      <c r="T747"/>
      <c r="U747"/>
      <c r="V747"/>
      <c r="W747"/>
      <c r="X747"/>
      <c r="Y747"/>
    </row>
    <row r="748" spans="2:25">
      <c r="B748"/>
      <c r="D748"/>
      <c r="E748"/>
      <c r="F748"/>
      <c r="G748"/>
      <c r="H748"/>
      <c r="I748"/>
      <c r="J748"/>
      <c r="K748"/>
      <c r="L748"/>
      <c r="M748"/>
      <c r="N748"/>
      <c r="O748"/>
      <c r="P748"/>
      <c r="R748"/>
      <c r="S748"/>
      <c r="T748"/>
      <c r="U748"/>
      <c r="V748"/>
      <c r="W748"/>
      <c r="X748"/>
      <c r="Y748"/>
    </row>
    <row r="749" spans="2:25">
      <c r="B749"/>
      <c r="D749"/>
      <c r="E749"/>
      <c r="F749"/>
      <c r="G749"/>
      <c r="H749"/>
      <c r="I749"/>
      <c r="J749"/>
      <c r="K749"/>
      <c r="L749"/>
      <c r="M749"/>
      <c r="N749"/>
      <c r="O749"/>
      <c r="P749"/>
      <c r="R749"/>
      <c r="S749"/>
      <c r="T749"/>
      <c r="U749"/>
      <c r="V749"/>
      <c r="W749"/>
      <c r="X749"/>
      <c r="Y749"/>
    </row>
    <row r="750" spans="2:25">
      <c r="B750"/>
      <c r="D750"/>
      <c r="E750"/>
      <c r="F750"/>
      <c r="G750"/>
      <c r="H750"/>
      <c r="I750"/>
      <c r="J750"/>
      <c r="K750"/>
      <c r="L750"/>
      <c r="M750"/>
      <c r="N750"/>
      <c r="O750"/>
      <c r="P750"/>
      <c r="R750"/>
      <c r="S750"/>
      <c r="T750"/>
      <c r="U750"/>
      <c r="V750"/>
      <c r="W750"/>
      <c r="X750"/>
      <c r="Y750"/>
    </row>
    <row r="751" spans="2:25">
      <c r="B751"/>
      <c r="D751"/>
      <c r="E751"/>
      <c r="F751"/>
      <c r="G751"/>
      <c r="H751"/>
      <c r="I751"/>
      <c r="J751"/>
      <c r="K751"/>
      <c r="L751"/>
      <c r="M751"/>
      <c r="N751"/>
      <c r="O751"/>
      <c r="P751"/>
      <c r="R751"/>
      <c r="S751"/>
      <c r="T751"/>
      <c r="U751"/>
      <c r="V751"/>
      <c r="W751"/>
      <c r="X751"/>
      <c r="Y751"/>
    </row>
    <row r="752" spans="2:25">
      <c r="B752"/>
      <c r="D752"/>
      <c r="E752"/>
      <c r="F752"/>
      <c r="G752"/>
      <c r="H752"/>
      <c r="I752"/>
      <c r="J752"/>
      <c r="K752"/>
      <c r="L752"/>
      <c r="M752"/>
      <c r="N752"/>
      <c r="O752"/>
      <c r="P752"/>
      <c r="R752"/>
      <c r="S752"/>
      <c r="T752"/>
      <c r="U752"/>
      <c r="V752"/>
      <c r="W752"/>
      <c r="X752"/>
      <c r="Y752"/>
    </row>
    <row r="753" spans="2:25">
      <c r="B753"/>
      <c r="D753"/>
      <c r="E753"/>
      <c r="F753"/>
      <c r="G753"/>
      <c r="H753"/>
      <c r="I753"/>
      <c r="J753"/>
      <c r="K753"/>
      <c r="L753"/>
      <c r="M753"/>
      <c r="N753"/>
      <c r="O753"/>
      <c r="P753"/>
      <c r="R753"/>
      <c r="S753"/>
      <c r="T753"/>
      <c r="U753"/>
      <c r="V753"/>
      <c r="W753"/>
      <c r="X753"/>
      <c r="Y753"/>
    </row>
    <row r="754" spans="2:25">
      <c r="B754"/>
      <c r="D754"/>
      <c r="E754"/>
      <c r="F754"/>
      <c r="G754"/>
      <c r="H754"/>
      <c r="I754"/>
      <c r="J754"/>
      <c r="K754"/>
      <c r="L754"/>
      <c r="M754"/>
      <c r="N754"/>
      <c r="O754"/>
      <c r="P754"/>
      <c r="R754"/>
      <c r="S754"/>
      <c r="T754"/>
      <c r="U754"/>
      <c r="V754"/>
      <c r="W754"/>
      <c r="X754"/>
      <c r="Y754"/>
    </row>
    <row r="755" spans="2:25">
      <c r="B755"/>
      <c r="D755"/>
      <c r="E755"/>
      <c r="F755"/>
      <c r="G755"/>
      <c r="H755"/>
      <c r="I755"/>
      <c r="J755"/>
      <c r="K755"/>
      <c r="L755"/>
      <c r="M755"/>
      <c r="N755"/>
      <c r="O755"/>
      <c r="P755"/>
      <c r="R755"/>
      <c r="S755"/>
      <c r="T755"/>
      <c r="U755"/>
      <c r="V755"/>
      <c r="W755"/>
      <c r="X755"/>
      <c r="Y755"/>
    </row>
    <row r="756" spans="2:25">
      <c r="B756"/>
      <c r="D756"/>
      <c r="E756"/>
      <c r="F756"/>
      <c r="G756"/>
      <c r="H756"/>
      <c r="I756"/>
      <c r="J756"/>
      <c r="K756"/>
      <c r="L756"/>
      <c r="M756"/>
      <c r="N756"/>
      <c r="O756"/>
      <c r="P756"/>
      <c r="R756"/>
      <c r="S756"/>
      <c r="T756"/>
      <c r="U756"/>
      <c r="V756"/>
      <c r="W756"/>
      <c r="X756"/>
      <c r="Y756"/>
    </row>
    <row r="757" spans="2:25">
      <c r="B757"/>
      <c r="D757"/>
      <c r="E757"/>
      <c r="F757"/>
      <c r="G757"/>
      <c r="H757"/>
      <c r="I757"/>
      <c r="J757"/>
      <c r="K757"/>
      <c r="L757"/>
      <c r="M757"/>
      <c r="N757"/>
      <c r="O757"/>
      <c r="P757"/>
      <c r="R757"/>
      <c r="S757"/>
      <c r="T757"/>
      <c r="U757"/>
      <c r="V757"/>
      <c r="W757"/>
      <c r="X757"/>
      <c r="Y757"/>
    </row>
    <row r="758" spans="2:25">
      <c r="B758"/>
      <c r="D758"/>
      <c r="E758"/>
      <c r="F758"/>
      <c r="G758"/>
      <c r="H758"/>
      <c r="I758"/>
      <c r="J758"/>
      <c r="K758"/>
      <c r="L758"/>
      <c r="M758"/>
      <c r="N758"/>
      <c r="O758"/>
      <c r="P758"/>
      <c r="R758"/>
      <c r="S758"/>
      <c r="T758"/>
      <c r="U758"/>
      <c r="V758"/>
      <c r="W758"/>
      <c r="X758"/>
      <c r="Y758"/>
    </row>
    <row r="759" spans="2:25">
      <c r="B759"/>
      <c r="D759"/>
      <c r="E759"/>
      <c r="F759"/>
      <c r="G759"/>
      <c r="H759"/>
      <c r="I759"/>
      <c r="J759"/>
      <c r="K759"/>
      <c r="L759"/>
      <c r="M759"/>
      <c r="N759"/>
      <c r="O759"/>
      <c r="P759"/>
      <c r="R759"/>
      <c r="S759"/>
      <c r="T759"/>
      <c r="U759"/>
      <c r="V759"/>
      <c r="W759"/>
      <c r="X759"/>
      <c r="Y759"/>
    </row>
    <row r="760" spans="2:25">
      <c r="B760"/>
      <c r="D760"/>
      <c r="E760"/>
      <c r="F760"/>
      <c r="G760"/>
      <c r="H760"/>
      <c r="I760"/>
      <c r="J760"/>
      <c r="K760"/>
      <c r="L760"/>
      <c r="M760"/>
      <c r="N760"/>
      <c r="O760"/>
      <c r="P760"/>
      <c r="R760"/>
      <c r="S760"/>
      <c r="T760"/>
      <c r="U760"/>
      <c r="V760"/>
      <c r="W760"/>
      <c r="X760"/>
      <c r="Y760"/>
    </row>
    <row r="761" spans="2:25">
      <c r="B761"/>
      <c r="D761"/>
      <c r="E761"/>
      <c r="F761"/>
      <c r="G761"/>
      <c r="H761"/>
      <c r="I761"/>
      <c r="J761"/>
      <c r="K761"/>
      <c r="L761"/>
      <c r="M761"/>
      <c r="N761"/>
      <c r="O761"/>
      <c r="P761"/>
      <c r="R761"/>
      <c r="S761"/>
      <c r="T761"/>
      <c r="U761"/>
      <c r="V761"/>
      <c r="W761"/>
      <c r="X761"/>
      <c r="Y761"/>
    </row>
    <row r="762" spans="2:25">
      <c r="B762"/>
      <c r="D762"/>
      <c r="E762"/>
      <c r="F762"/>
      <c r="G762"/>
      <c r="H762"/>
      <c r="I762"/>
      <c r="J762"/>
      <c r="K762"/>
      <c r="L762"/>
      <c r="M762"/>
      <c r="N762"/>
      <c r="O762"/>
      <c r="P762"/>
      <c r="R762"/>
      <c r="S762"/>
      <c r="T762"/>
      <c r="U762"/>
      <c r="V762"/>
      <c r="W762"/>
      <c r="X762"/>
      <c r="Y762"/>
    </row>
    <row r="763" spans="2:25">
      <c r="B763"/>
      <c r="D763"/>
      <c r="E763"/>
      <c r="F763"/>
      <c r="G763"/>
      <c r="H763"/>
      <c r="I763"/>
      <c r="J763"/>
      <c r="K763"/>
      <c r="L763"/>
      <c r="M763"/>
      <c r="N763"/>
      <c r="O763"/>
      <c r="P763"/>
      <c r="R763"/>
      <c r="S763"/>
      <c r="T763"/>
      <c r="U763"/>
      <c r="V763"/>
      <c r="W763"/>
      <c r="X763"/>
      <c r="Y763"/>
    </row>
    <row r="764" spans="2:25">
      <c r="B764"/>
      <c r="D764"/>
      <c r="E764"/>
      <c r="F764"/>
      <c r="G764"/>
      <c r="H764"/>
      <c r="I764"/>
      <c r="J764"/>
      <c r="K764"/>
      <c r="L764"/>
      <c r="M764"/>
      <c r="N764"/>
      <c r="O764"/>
      <c r="P764"/>
      <c r="R764"/>
      <c r="S764"/>
      <c r="T764"/>
      <c r="U764"/>
      <c r="V764"/>
      <c r="W764"/>
      <c r="X764"/>
      <c r="Y764"/>
    </row>
    <row r="765" spans="2:25">
      <c r="B765"/>
      <c r="D765"/>
      <c r="E765"/>
      <c r="F765"/>
      <c r="G765"/>
      <c r="H765"/>
      <c r="I765"/>
      <c r="J765"/>
      <c r="K765"/>
      <c r="L765"/>
      <c r="M765"/>
      <c r="N765"/>
      <c r="O765"/>
      <c r="P765"/>
      <c r="R765"/>
      <c r="S765"/>
      <c r="T765"/>
      <c r="U765"/>
      <c r="V765"/>
      <c r="W765"/>
      <c r="X765"/>
      <c r="Y765"/>
    </row>
    <row r="766" spans="2:25">
      <c r="B766"/>
      <c r="D766"/>
      <c r="E766"/>
      <c r="F766"/>
      <c r="G766"/>
      <c r="H766"/>
      <c r="I766"/>
      <c r="J766"/>
      <c r="K766"/>
      <c r="L766"/>
      <c r="M766"/>
      <c r="N766"/>
      <c r="O766"/>
      <c r="P766"/>
      <c r="R766"/>
      <c r="S766"/>
      <c r="T766"/>
      <c r="U766"/>
      <c r="V766"/>
      <c r="W766"/>
      <c r="X766"/>
      <c r="Y766"/>
    </row>
    <row r="767" spans="2:25">
      <c r="B767"/>
      <c r="D767"/>
      <c r="E767"/>
      <c r="F767"/>
      <c r="G767"/>
      <c r="H767"/>
      <c r="I767"/>
      <c r="J767"/>
      <c r="K767"/>
      <c r="L767"/>
      <c r="M767"/>
      <c r="N767"/>
      <c r="O767"/>
      <c r="P767"/>
      <c r="R767"/>
      <c r="S767"/>
      <c r="T767"/>
      <c r="U767"/>
      <c r="V767"/>
      <c r="W767"/>
      <c r="X767"/>
      <c r="Y767"/>
    </row>
    <row r="768" spans="2:25">
      <c r="B768"/>
      <c r="D768"/>
      <c r="E768"/>
      <c r="F768"/>
      <c r="G768"/>
      <c r="H768"/>
      <c r="I768"/>
      <c r="J768"/>
      <c r="K768"/>
      <c r="L768"/>
      <c r="M768"/>
      <c r="N768"/>
      <c r="O768"/>
      <c r="P768"/>
      <c r="R768"/>
      <c r="S768"/>
      <c r="T768"/>
      <c r="U768"/>
      <c r="V768"/>
      <c r="W768"/>
      <c r="X768"/>
      <c r="Y768"/>
    </row>
    <row r="769" spans="2:25">
      <c r="B769"/>
      <c r="D769"/>
      <c r="E769"/>
      <c r="F769"/>
      <c r="G769"/>
      <c r="H769"/>
      <c r="I769"/>
      <c r="J769"/>
      <c r="K769"/>
      <c r="L769"/>
      <c r="M769"/>
      <c r="N769"/>
      <c r="O769"/>
      <c r="P769"/>
      <c r="R769"/>
      <c r="S769"/>
      <c r="T769"/>
      <c r="U769"/>
      <c r="V769"/>
      <c r="W769"/>
      <c r="X769"/>
      <c r="Y769"/>
    </row>
    <row r="770" spans="2:25">
      <c r="B770"/>
      <c r="D770"/>
      <c r="E770"/>
      <c r="F770"/>
      <c r="G770"/>
      <c r="H770"/>
      <c r="I770"/>
      <c r="J770"/>
      <c r="K770"/>
      <c r="L770"/>
      <c r="M770"/>
      <c r="N770"/>
      <c r="O770"/>
      <c r="P770"/>
      <c r="R770"/>
      <c r="S770"/>
      <c r="T770"/>
      <c r="U770"/>
      <c r="V770"/>
      <c r="W770"/>
      <c r="X770"/>
      <c r="Y770"/>
    </row>
    <row r="771" spans="2:25">
      <c r="B771"/>
      <c r="D771"/>
      <c r="E771"/>
      <c r="F771"/>
      <c r="G771"/>
      <c r="H771"/>
      <c r="I771"/>
      <c r="J771"/>
      <c r="K771"/>
      <c r="L771"/>
      <c r="M771"/>
      <c r="N771"/>
      <c r="O771"/>
      <c r="P771"/>
      <c r="R771"/>
      <c r="S771"/>
      <c r="T771"/>
      <c r="U771"/>
      <c r="V771"/>
      <c r="W771"/>
      <c r="X771"/>
      <c r="Y771"/>
    </row>
    <row r="772" spans="2:25">
      <c r="B772"/>
      <c r="D772"/>
      <c r="E772"/>
      <c r="F772"/>
      <c r="G772"/>
      <c r="H772"/>
      <c r="I772"/>
      <c r="J772"/>
      <c r="K772"/>
      <c r="L772"/>
      <c r="M772"/>
      <c r="N772"/>
      <c r="O772"/>
      <c r="P772"/>
      <c r="R772"/>
      <c r="S772"/>
      <c r="T772"/>
      <c r="U772"/>
      <c r="V772"/>
      <c r="W772"/>
      <c r="X772"/>
      <c r="Y772"/>
    </row>
    <row r="773" spans="2:25">
      <c r="B773"/>
      <c r="D773"/>
      <c r="E773"/>
      <c r="F773"/>
      <c r="G773"/>
      <c r="H773"/>
      <c r="I773"/>
      <c r="J773"/>
      <c r="K773"/>
      <c r="L773"/>
      <c r="M773"/>
      <c r="N773"/>
      <c r="O773"/>
      <c r="P773"/>
      <c r="R773"/>
      <c r="S773"/>
      <c r="T773"/>
      <c r="U773"/>
      <c r="V773"/>
      <c r="W773"/>
      <c r="X773"/>
      <c r="Y773"/>
    </row>
    <row r="774" spans="2:25">
      <c r="B774"/>
      <c r="D774"/>
      <c r="E774"/>
      <c r="F774"/>
      <c r="G774"/>
      <c r="H774"/>
      <c r="I774"/>
      <c r="J774"/>
      <c r="K774"/>
      <c r="L774"/>
      <c r="M774"/>
      <c r="N774"/>
      <c r="O774"/>
      <c r="P774"/>
      <c r="R774"/>
      <c r="S774"/>
      <c r="T774"/>
      <c r="U774"/>
      <c r="V774"/>
      <c r="W774"/>
      <c r="X774"/>
      <c r="Y774"/>
    </row>
    <row r="775" spans="2:25">
      <c r="B775"/>
      <c r="D775"/>
      <c r="E775"/>
      <c r="F775"/>
      <c r="G775"/>
      <c r="H775"/>
      <c r="I775"/>
      <c r="J775"/>
      <c r="K775"/>
      <c r="L775"/>
      <c r="M775"/>
      <c r="N775"/>
      <c r="O775"/>
      <c r="P775"/>
      <c r="R775"/>
      <c r="S775"/>
      <c r="T775"/>
      <c r="U775"/>
      <c r="V775"/>
      <c r="W775"/>
      <c r="X775"/>
      <c r="Y775"/>
    </row>
    <row r="776" spans="2:25">
      <c r="B776"/>
      <c r="D776"/>
      <c r="E776"/>
      <c r="F776"/>
      <c r="G776"/>
      <c r="H776"/>
      <c r="I776"/>
      <c r="J776"/>
      <c r="K776"/>
      <c r="L776"/>
      <c r="M776"/>
      <c r="N776"/>
      <c r="O776"/>
      <c r="P776"/>
      <c r="R776"/>
      <c r="S776"/>
      <c r="T776"/>
      <c r="U776"/>
      <c r="V776"/>
      <c r="W776"/>
      <c r="X776"/>
      <c r="Y776"/>
    </row>
    <row r="777" spans="2:25">
      <c r="B777"/>
      <c r="D777"/>
      <c r="E777"/>
      <c r="F777"/>
      <c r="G777"/>
      <c r="H777"/>
      <c r="I777"/>
      <c r="J777"/>
      <c r="K777"/>
      <c r="L777"/>
      <c r="M777"/>
      <c r="N777"/>
      <c r="O777"/>
      <c r="P777"/>
      <c r="R777"/>
      <c r="S777"/>
      <c r="T777"/>
      <c r="U777"/>
      <c r="V777"/>
      <c r="W777"/>
      <c r="X777"/>
      <c r="Y777"/>
    </row>
    <row r="778" spans="2:25">
      <c r="B778"/>
      <c r="D778"/>
      <c r="E778"/>
      <c r="F778"/>
      <c r="G778"/>
      <c r="H778"/>
      <c r="I778"/>
      <c r="J778"/>
      <c r="K778"/>
      <c r="L778"/>
      <c r="M778"/>
      <c r="N778"/>
      <c r="O778"/>
      <c r="P778"/>
      <c r="R778"/>
      <c r="S778"/>
      <c r="T778"/>
      <c r="U778"/>
      <c r="V778"/>
      <c r="W778"/>
      <c r="X778"/>
      <c r="Y778"/>
    </row>
    <row r="779" spans="2:25">
      <c r="B779"/>
      <c r="D779"/>
      <c r="E779"/>
      <c r="F779"/>
      <c r="G779"/>
      <c r="H779"/>
      <c r="I779"/>
      <c r="J779"/>
      <c r="K779"/>
      <c r="L779"/>
      <c r="M779"/>
      <c r="N779"/>
      <c r="O779"/>
      <c r="P779"/>
      <c r="R779"/>
      <c r="S779"/>
      <c r="T779"/>
      <c r="U779"/>
      <c r="V779"/>
      <c r="W779"/>
      <c r="X779"/>
      <c r="Y779"/>
    </row>
    <row r="780" spans="2:25">
      <c r="B780"/>
      <c r="D780"/>
      <c r="E780"/>
      <c r="F780"/>
      <c r="G780"/>
      <c r="H780"/>
      <c r="I780"/>
      <c r="J780"/>
      <c r="K780"/>
      <c r="L780"/>
      <c r="M780"/>
      <c r="N780"/>
      <c r="O780"/>
      <c r="P780"/>
      <c r="R780"/>
      <c r="S780"/>
      <c r="T780"/>
      <c r="U780"/>
      <c r="V780"/>
      <c r="W780"/>
      <c r="X780"/>
      <c r="Y780"/>
    </row>
    <row r="781" spans="2:25">
      <c r="B781"/>
      <c r="D781"/>
      <c r="E781"/>
      <c r="F781"/>
      <c r="G781"/>
      <c r="H781"/>
      <c r="I781"/>
      <c r="J781"/>
      <c r="K781"/>
      <c r="L781"/>
      <c r="M781"/>
      <c r="N781"/>
      <c r="O781"/>
      <c r="P781"/>
      <c r="R781"/>
      <c r="S781"/>
      <c r="T781"/>
      <c r="U781"/>
      <c r="V781"/>
      <c r="W781"/>
      <c r="X781"/>
      <c r="Y781"/>
    </row>
    <row r="782" spans="2:25">
      <c r="B782"/>
      <c r="D782"/>
      <c r="E782"/>
      <c r="F782"/>
      <c r="G782"/>
      <c r="H782"/>
      <c r="I782"/>
      <c r="J782"/>
      <c r="K782"/>
      <c r="L782"/>
      <c r="M782"/>
      <c r="N782"/>
      <c r="O782"/>
      <c r="P782"/>
      <c r="R782"/>
      <c r="S782"/>
      <c r="T782"/>
      <c r="U782"/>
      <c r="V782"/>
      <c r="W782"/>
      <c r="X782"/>
      <c r="Y782"/>
    </row>
    <row r="783" spans="2:25">
      <c r="B783"/>
      <c r="D783"/>
      <c r="E783"/>
      <c r="F783"/>
      <c r="G783"/>
      <c r="H783"/>
      <c r="I783"/>
      <c r="J783"/>
      <c r="K783"/>
      <c r="L783"/>
      <c r="M783"/>
      <c r="N783"/>
      <c r="O783"/>
      <c r="P783"/>
      <c r="R783"/>
      <c r="S783"/>
      <c r="T783"/>
      <c r="U783"/>
      <c r="V783"/>
      <c r="W783"/>
      <c r="X783"/>
      <c r="Y783"/>
    </row>
    <row r="784" spans="2:25">
      <c r="B784"/>
      <c r="D784"/>
      <c r="E784"/>
      <c r="F784"/>
      <c r="G784"/>
      <c r="H784"/>
      <c r="I784"/>
      <c r="J784"/>
      <c r="K784"/>
      <c r="L784"/>
      <c r="M784"/>
      <c r="N784"/>
      <c r="O784"/>
      <c r="P784"/>
      <c r="R784"/>
      <c r="S784"/>
      <c r="T784"/>
      <c r="U784"/>
      <c r="V784"/>
      <c r="W784"/>
      <c r="X784"/>
      <c r="Y784"/>
    </row>
    <row r="785" spans="2:25">
      <c r="B785"/>
      <c r="D785"/>
      <c r="E785"/>
      <c r="F785"/>
      <c r="G785"/>
      <c r="H785"/>
      <c r="I785"/>
      <c r="J785"/>
      <c r="K785"/>
      <c r="L785"/>
      <c r="M785"/>
      <c r="N785"/>
      <c r="O785"/>
      <c r="P785"/>
      <c r="R785"/>
      <c r="S785"/>
      <c r="T785"/>
      <c r="U785"/>
      <c r="V785"/>
      <c r="W785"/>
      <c r="X785"/>
      <c r="Y785"/>
    </row>
    <row r="786" spans="2:25">
      <c r="B786"/>
      <c r="D786"/>
      <c r="E786"/>
      <c r="F786"/>
      <c r="G786"/>
      <c r="H786"/>
      <c r="I786"/>
      <c r="J786"/>
      <c r="K786"/>
      <c r="L786"/>
      <c r="M786"/>
      <c r="N786"/>
      <c r="O786"/>
      <c r="P786"/>
      <c r="R786"/>
      <c r="S786"/>
      <c r="T786"/>
      <c r="U786"/>
      <c r="V786"/>
      <c r="W786"/>
      <c r="X786"/>
      <c r="Y786"/>
    </row>
    <row r="787" spans="2:25">
      <c r="B787"/>
      <c r="D787"/>
      <c r="E787"/>
      <c r="F787"/>
      <c r="G787"/>
      <c r="H787"/>
      <c r="I787"/>
      <c r="J787"/>
      <c r="K787"/>
      <c r="L787"/>
      <c r="M787"/>
      <c r="N787"/>
      <c r="O787"/>
      <c r="P787"/>
      <c r="R787"/>
      <c r="S787"/>
      <c r="T787"/>
      <c r="U787"/>
      <c r="V787"/>
      <c r="W787"/>
      <c r="X787"/>
      <c r="Y787"/>
    </row>
    <row r="788" spans="2:25">
      <c r="B788"/>
      <c r="D788"/>
      <c r="E788"/>
      <c r="F788"/>
      <c r="G788"/>
      <c r="H788"/>
      <c r="I788"/>
      <c r="J788"/>
      <c r="K788"/>
      <c r="L788"/>
      <c r="M788"/>
      <c r="N788"/>
      <c r="O788"/>
      <c r="P788"/>
      <c r="R788"/>
      <c r="S788"/>
      <c r="T788"/>
      <c r="U788"/>
      <c r="V788"/>
      <c r="W788"/>
      <c r="X788"/>
      <c r="Y788"/>
    </row>
    <row r="789" spans="2:25">
      <c r="B789"/>
      <c r="D789"/>
      <c r="E789"/>
      <c r="F789"/>
      <c r="G789"/>
      <c r="H789"/>
      <c r="I789"/>
      <c r="J789"/>
      <c r="K789"/>
      <c r="L789"/>
      <c r="M789"/>
      <c r="N789"/>
      <c r="O789"/>
      <c r="P789"/>
      <c r="R789"/>
      <c r="S789"/>
      <c r="T789"/>
      <c r="U789"/>
      <c r="V789"/>
      <c r="W789"/>
      <c r="X789"/>
      <c r="Y789"/>
    </row>
    <row r="790" spans="2:25">
      <c r="B790"/>
      <c r="D790"/>
      <c r="E790"/>
      <c r="F790"/>
      <c r="G790"/>
      <c r="H790"/>
      <c r="I790"/>
      <c r="J790"/>
      <c r="K790"/>
      <c r="L790"/>
      <c r="M790"/>
      <c r="N790"/>
      <c r="O790"/>
      <c r="P790"/>
      <c r="R790"/>
      <c r="S790"/>
      <c r="T790"/>
      <c r="U790"/>
      <c r="V790"/>
      <c r="W790"/>
      <c r="X790"/>
      <c r="Y790"/>
    </row>
    <row r="791" spans="2:25">
      <c r="B791"/>
      <c r="D791"/>
      <c r="E791"/>
      <c r="F791"/>
      <c r="G791"/>
      <c r="H791"/>
      <c r="I791"/>
      <c r="J791"/>
      <c r="K791"/>
      <c r="L791"/>
      <c r="M791"/>
      <c r="N791"/>
      <c r="O791"/>
      <c r="P791"/>
      <c r="R791"/>
      <c r="S791"/>
      <c r="T791"/>
      <c r="U791"/>
      <c r="V791"/>
      <c r="W791"/>
      <c r="X791"/>
      <c r="Y791"/>
    </row>
    <row r="792" spans="2:25">
      <c r="B792"/>
      <c r="D792"/>
      <c r="E792"/>
      <c r="F792"/>
      <c r="G792"/>
      <c r="H792"/>
      <c r="I792"/>
      <c r="J792"/>
      <c r="K792"/>
      <c r="L792"/>
      <c r="M792"/>
      <c r="N792"/>
      <c r="O792"/>
      <c r="P792"/>
      <c r="R792"/>
      <c r="S792"/>
      <c r="T792"/>
      <c r="U792"/>
      <c r="V792"/>
      <c r="W792"/>
      <c r="X792"/>
      <c r="Y792"/>
    </row>
    <row r="793" spans="2:25">
      <c r="B793"/>
      <c r="D793"/>
      <c r="E793"/>
      <c r="F793"/>
      <c r="G793"/>
      <c r="H793"/>
      <c r="I793"/>
      <c r="J793"/>
      <c r="K793"/>
      <c r="L793"/>
      <c r="M793"/>
      <c r="N793"/>
      <c r="O793"/>
      <c r="P793"/>
      <c r="R793"/>
      <c r="S793"/>
      <c r="T793"/>
      <c r="U793"/>
      <c r="V793"/>
      <c r="W793"/>
      <c r="X793"/>
      <c r="Y793"/>
    </row>
    <row r="794" spans="2:25">
      <c r="B794"/>
      <c r="D794"/>
      <c r="E794"/>
      <c r="F794"/>
      <c r="G794"/>
      <c r="H794"/>
      <c r="I794"/>
      <c r="J794"/>
      <c r="K794"/>
      <c r="L794"/>
      <c r="M794"/>
      <c r="N794"/>
      <c r="O794"/>
      <c r="P794"/>
      <c r="R794"/>
      <c r="S794"/>
      <c r="T794"/>
      <c r="U794"/>
      <c r="V794"/>
      <c r="W794"/>
      <c r="X794"/>
      <c r="Y794"/>
    </row>
    <row r="795" spans="2:25">
      <c r="B795"/>
      <c r="D795"/>
      <c r="E795"/>
      <c r="F795"/>
      <c r="G795"/>
      <c r="H795"/>
      <c r="I795"/>
      <c r="J795"/>
      <c r="K795"/>
      <c r="L795"/>
      <c r="M795"/>
      <c r="N795"/>
      <c r="O795"/>
      <c r="P795"/>
      <c r="R795"/>
      <c r="S795"/>
      <c r="T795"/>
      <c r="U795"/>
      <c r="V795"/>
      <c r="W795"/>
      <c r="X795"/>
      <c r="Y795"/>
    </row>
    <row r="796" spans="2:25">
      <c r="B796"/>
      <c r="D796"/>
      <c r="E796"/>
      <c r="F796"/>
      <c r="G796"/>
      <c r="H796"/>
      <c r="I796"/>
      <c r="J796"/>
      <c r="K796"/>
      <c r="L796"/>
      <c r="M796"/>
      <c r="N796"/>
      <c r="O796"/>
      <c r="P796"/>
      <c r="R796"/>
      <c r="S796"/>
      <c r="T796"/>
      <c r="U796"/>
      <c r="V796"/>
      <c r="W796"/>
      <c r="X796"/>
      <c r="Y796"/>
    </row>
    <row r="797" spans="2:25">
      <c r="B797"/>
      <c r="D797"/>
      <c r="E797"/>
      <c r="F797"/>
      <c r="G797"/>
      <c r="H797"/>
      <c r="I797"/>
      <c r="J797"/>
      <c r="K797"/>
      <c r="L797"/>
      <c r="M797"/>
      <c r="N797"/>
      <c r="O797"/>
      <c r="P797"/>
      <c r="R797"/>
      <c r="S797"/>
      <c r="T797"/>
      <c r="U797"/>
      <c r="V797"/>
      <c r="W797"/>
      <c r="X797"/>
      <c r="Y797"/>
    </row>
    <row r="798" spans="2:25">
      <c r="B798"/>
      <c r="D798"/>
      <c r="E798"/>
      <c r="F798"/>
      <c r="G798"/>
      <c r="H798"/>
      <c r="I798"/>
      <c r="J798"/>
      <c r="K798"/>
      <c r="L798"/>
      <c r="M798"/>
      <c r="N798"/>
      <c r="O798"/>
      <c r="P798"/>
      <c r="R798"/>
      <c r="S798"/>
      <c r="T798"/>
      <c r="U798"/>
      <c r="V798"/>
      <c r="W798"/>
      <c r="X798"/>
      <c r="Y798"/>
    </row>
    <row r="799" spans="2:25">
      <c r="B799"/>
      <c r="D799"/>
      <c r="E799"/>
      <c r="F799"/>
      <c r="G799"/>
      <c r="H799"/>
      <c r="I799"/>
      <c r="J799"/>
      <c r="K799"/>
      <c r="L799"/>
      <c r="M799"/>
      <c r="N799"/>
      <c r="O799"/>
      <c r="P799"/>
      <c r="R799"/>
      <c r="S799"/>
      <c r="T799"/>
      <c r="U799"/>
      <c r="V799"/>
      <c r="W799"/>
      <c r="X799"/>
      <c r="Y799"/>
    </row>
    <row r="800" spans="2:25">
      <c r="B800"/>
      <c r="D800"/>
      <c r="E800"/>
      <c r="F800"/>
      <c r="G800"/>
      <c r="H800"/>
      <c r="I800"/>
      <c r="J800"/>
      <c r="K800"/>
      <c r="L800"/>
      <c r="M800"/>
      <c r="N800"/>
      <c r="O800"/>
      <c r="P800"/>
      <c r="R800"/>
      <c r="S800"/>
      <c r="T800"/>
      <c r="U800"/>
      <c r="V800"/>
      <c r="W800"/>
      <c r="X800"/>
      <c r="Y800"/>
    </row>
    <row r="801" spans="2:25">
      <c r="B801"/>
      <c r="D801"/>
      <c r="E801"/>
      <c r="F801"/>
      <c r="G801"/>
      <c r="H801"/>
      <c r="I801"/>
      <c r="J801"/>
      <c r="K801"/>
      <c r="L801"/>
      <c r="M801"/>
      <c r="N801"/>
      <c r="O801"/>
      <c r="P801"/>
      <c r="R801"/>
      <c r="S801"/>
      <c r="T801"/>
      <c r="U801"/>
      <c r="V801"/>
      <c r="W801"/>
      <c r="X801"/>
      <c r="Y801"/>
    </row>
    <row r="802" spans="2:25">
      <c r="B802"/>
      <c r="D802"/>
      <c r="E802"/>
      <c r="F802"/>
      <c r="G802"/>
      <c r="H802"/>
      <c r="I802"/>
      <c r="J802"/>
      <c r="K802"/>
      <c r="L802"/>
      <c r="M802"/>
      <c r="N802"/>
      <c r="O802"/>
      <c r="P802"/>
      <c r="R802"/>
      <c r="S802"/>
      <c r="T802"/>
      <c r="U802"/>
      <c r="V802"/>
      <c r="W802"/>
      <c r="X802"/>
      <c r="Y802"/>
    </row>
    <row r="803" spans="2:25">
      <c r="B803"/>
      <c r="D803"/>
      <c r="E803"/>
      <c r="F803"/>
      <c r="G803"/>
      <c r="H803"/>
      <c r="I803"/>
      <c r="J803"/>
      <c r="K803"/>
      <c r="L803"/>
      <c r="M803"/>
      <c r="N803"/>
      <c r="O803"/>
      <c r="P803"/>
      <c r="R803"/>
      <c r="S803"/>
      <c r="T803"/>
      <c r="U803"/>
      <c r="V803"/>
      <c r="W803"/>
      <c r="X803"/>
      <c r="Y803"/>
    </row>
    <row r="804" spans="2:25">
      <c r="B804"/>
      <c r="D804"/>
      <c r="E804"/>
      <c r="F804"/>
      <c r="G804"/>
      <c r="H804"/>
      <c r="I804"/>
      <c r="J804"/>
      <c r="K804"/>
      <c r="L804"/>
      <c r="M804"/>
      <c r="N804"/>
      <c r="O804"/>
      <c r="P804"/>
      <c r="R804"/>
      <c r="S804"/>
      <c r="T804"/>
      <c r="U804"/>
      <c r="V804"/>
      <c r="W804"/>
      <c r="X804"/>
      <c r="Y804"/>
    </row>
    <row r="805" spans="2:25">
      <c r="B805"/>
      <c r="D805"/>
      <c r="E805"/>
      <c r="F805"/>
      <c r="G805"/>
      <c r="H805"/>
      <c r="I805"/>
      <c r="J805"/>
      <c r="K805"/>
      <c r="L805"/>
      <c r="M805"/>
      <c r="N805"/>
      <c r="O805"/>
      <c r="P805"/>
      <c r="R805"/>
      <c r="S805"/>
      <c r="T805"/>
      <c r="U805"/>
      <c r="V805"/>
      <c r="W805"/>
      <c r="X805"/>
      <c r="Y805"/>
    </row>
    <row r="806" spans="2:25">
      <c r="B806"/>
      <c r="D806"/>
      <c r="E806"/>
      <c r="F806"/>
      <c r="G806"/>
      <c r="H806"/>
      <c r="I806"/>
      <c r="J806"/>
      <c r="K806"/>
      <c r="L806"/>
      <c r="M806"/>
      <c r="N806"/>
      <c r="O806"/>
      <c r="P806"/>
      <c r="R806"/>
      <c r="S806"/>
      <c r="T806"/>
      <c r="U806"/>
      <c r="V806"/>
      <c r="W806"/>
      <c r="X806"/>
      <c r="Y806"/>
    </row>
    <row r="807" spans="2:25">
      <c r="B807"/>
      <c r="D807"/>
      <c r="E807"/>
      <c r="F807"/>
      <c r="G807"/>
      <c r="H807"/>
      <c r="I807"/>
      <c r="J807"/>
      <c r="K807"/>
      <c r="L807"/>
      <c r="M807"/>
      <c r="N807"/>
      <c r="O807"/>
      <c r="P807"/>
      <c r="R807"/>
      <c r="S807"/>
      <c r="T807"/>
      <c r="U807"/>
      <c r="V807"/>
      <c r="W807"/>
      <c r="X807"/>
      <c r="Y807"/>
    </row>
    <row r="808" spans="2:25">
      <c r="B808"/>
      <c r="D808"/>
      <c r="E808"/>
      <c r="F808"/>
      <c r="G808"/>
      <c r="H808"/>
      <c r="I808"/>
      <c r="J808"/>
      <c r="K808"/>
      <c r="L808"/>
      <c r="M808"/>
      <c r="N808"/>
      <c r="O808"/>
      <c r="P808"/>
      <c r="R808"/>
      <c r="S808"/>
      <c r="T808"/>
      <c r="U808"/>
      <c r="V808"/>
      <c r="W808"/>
      <c r="X808"/>
      <c r="Y808"/>
    </row>
    <row r="809" spans="2:25">
      <c r="B809"/>
      <c r="D809"/>
      <c r="E809"/>
      <c r="F809"/>
      <c r="G809"/>
      <c r="H809"/>
      <c r="I809"/>
      <c r="J809"/>
      <c r="K809"/>
      <c r="L809"/>
      <c r="M809"/>
      <c r="N809"/>
      <c r="O809"/>
      <c r="P809"/>
      <c r="R809"/>
      <c r="S809"/>
      <c r="T809"/>
      <c r="U809"/>
      <c r="V809"/>
      <c r="W809"/>
      <c r="X809"/>
      <c r="Y809"/>
    </row>
    <row r="810" spans="2:25">
      <c r="B810"/>
      <c r="D810"/>
      <c r="E810"/>
      <c r="F810"/>
      <c r="G810"/>
      <c r="H810"/>
      <c r="I810"/>
      <c r="J810"/>
      <c r="K810"/>
      <c r="L810"/>
      <c r="M810"/>
      <c r="N810"/>
      <c r="O810"/>
      <c r="P810"/>
      <c r="R810"/>
      <c r="S810"/>
      <c r="T810"/>
      <c r="U810"/>
      <c r="V810"/>
      <c r="W810"/>
      <c r="X810"/>
      <c r="Y810"/>
    </row>
    <row r="811" spans="2:25">
      <c r="B811"/>
      <c r="D811"/>
      <c r="E811"/>
      <c r="F811"/>
      <c r="G811"/>
      <c r="H811"/>
      <c r="I811"/>
      <c r="J811"/>
      <c r="K811"/>
      <c r="L811"/>
      <c r="M811"/>
      <c r="N811"/>
      <c r="O811"/>
      <c r="P811"/>
      <c r="R811"/>
      <c r="S811"/>
      <c r="T811"/>
      <c r="U811"/>
      <c r="V811"/>
      <c r="W811"/>
      <c r="X811"/>
      <c r="Y811"/>
    </row>
    <row r="812" spans="2:25">
      <c r="B812"/>
      <c r="D812"/>
      <c r="E812"/>
      <c r="F812"/>
      <c r="G812"/>
      <c r="H812"/>
      <c r="I812"/>
      <c r="J812"/>
      <c r="K812"/>
      <c r="L812"/>
      <c r="M812"/>
      <c r="N812"/>
      <c r="O812"/>
      <c r="P812"/>
      <c r="R812"/>
      <c r="S812"/>
      <c r="T812"/>
      <c r="U812"/>
      <c r="V812"/>
      <c r="W812"/>
      <c r="X812"/>
      <c r="Y812"/>
    </row>
    <row r="813" spans="2:25">
      <c r="B813"/>
      <c r="D813"/>
      <c r="E813"/>
      <c r="F813"/>
      <c r="G813"/>
      <c r="H813"/>
      <c r="I813"/>
      <c r="J813"/>
      <c r="K813"/>
      <c r="L813"/>
      <c r="M813"/>
      <c r="N813"/>
      <c r="O813"/>
      <c r="P813"/>
      <c r="R813"/>
      <c r="S813"/>
      <c r="T813"/>
      <c r="U813"/>
      <c r="V813"/>
      <c r="W813"/>
      <c r="X813"/>
      <c r="Y813"/>
    </row>
    <row r="814" spans="2:25">
      <c r="B814"/>
      <c r="D814"/>
      <c r="E814"/>
      <c r="F814"/>
      <c r="G814"/>
      <c r="H814"/>
      <c r="I814"/>
      <c r="J814"/>
      <c r="K814"/>
      <c r="L814"/>
      <c r="M814"/>
      <c r="N814"/>
      <c r="O814"/>
      <c r="P814"/>
      <c r="R814"/>
      <c r="S814"/>
      <c r="T814"/>
      <c r="U814"/>
      <c r="V814"/>
      <c r="W814"/>
      <c r="X814"/>
      <c r="Y814"/>
    </row>
    <row r="815" spans="2:25">
      <c r="B815"/>
      <c r="D815"/>
      <c r="E815"/>
      <c r="F815"/>
      <c r="G815"/>
      <c r="H815"/>
      <c r="I815"/>
      <c r="J815"/>
      <c r="K815"/>
      <c r="L815"/>
      <c r="M815"/>
      <c r="N815"/>
      <c r="O815"/>
      <c r="P815"/>
      <c r="R815"/>
      <c r="S815"/>
      <c r="T815"/>
      <c r="U815"/>
      <c r="V815"/>
      <c r="W815"/>
      <c r="X815"/>
      <c r="Y815"/>
    </row>
    <row r="816" spans="2:25">
      <c r="B816"/>
      <c r="D816"/>
      <c r="E816"/>
      <c r="F816"/>
      <c r="G816"/>
      <c r="H816"/>
      <c r="I816"/>
      <c r="J816"/>
      <c r="K816"/>
      <c r="L816"/>
      <c r="M816"/>
      <c r="N816"/>
      <c r="O816"/>
      <c r="P816"/>
      <c r="R816"/>
      <c r="S816"/>
      <c r="T816"/>
      <c r="U816"/>
      <c r="V816"/>
      <c r="W816"/>
      <c r="X816"/>
      <c r="Y816"/>
    </row>
    <row r="817" spans="2:25">
      <c r="B817"/>
      <c r="D817"/>
      <c r="E817"/>
      <c r="F817"/>
      <c r="G817"/>
      <c r="H817"/>
      <c r="I817"/>
      <c r="J817"/>
      <c r="K817"/>
      <c r="L817"/>
      <c r="M817"/>
      <c r="N817"/>
      <c r="O817"/>
      <c r="P817"/>
      <c r="R817"/>
      <c r="S817"/>
      <c r="T817"/>
      <c r="U817"/>
      <c r="V817"/>
      <c r="W817"/>
      <c r="X817"/>
      <c r="Y817"/>
    </row>
    <row r="818" spans="2:25">
      <c r="B818"/>
      <c r="D818"/>
      <c r="E818"/>
      <c r="F818"/>
      <c r="G818"/>
      <c r="H818"/>
      <c r="I818"/>
      <c r="J818"/>
      <c r="K818"/>
      <c r="L818"/>
      <c r="M818"/>
      <c r="N818"/>
      <c r="O818"/>
      <c r="P818"/>
      <c r="R818"/>
      <c r="S818"/>
      <c r="T818"/>
      <c r="U818"/>
      <c r="V818"/>
      <c r="W818"/>
      <c r="X818"/>
      <c r="Y818"/>
    </row>
    <row r="819" spans="2:25">
      <c r="B819"/>
      <c r="D819"/>
      <c r="E819"/>
      <c r="F819"/>
      <c r="G819"/>
      <c r="H819"/>
      <c r="I819"/>
      <c r="J819"/>
      <c r="K819"/>
      <c r="L819"/>
      <c r="M819"/>
      <c r="N819"/>
      <c r="O819"/>
      <c r="P819"/>
      <c r="R819"/>
      <c r="S819"/>
      <c r="T819"/>
      <c r="U819"/>
      <c r="V819"/>
      <c r="W819"/>
      <c r="X819"/>
      <c r="Y819"/>
    </row>
    <row r="820" spans="2:25">
      <c r="B820"/>
      <c r="D820"/>
      <c r="E820"/>
      <c r="F820"/>
      <c r="G820"/>
      <c r="H820"/>
      <c r="I820"/>
      <c r="J820"/>
      <c r="K820"/>
      <c r="L820"/>
      <c r="M820"/>
      <c r="N820"/>
      <c r="O820"/>
      <c r="P820"/>
      <c r="R820"/>
      <c r="S820"/>
      <c r="T820"/>
      <c r="U820"/>
      <c r="V820"/>
      <c r="W820"/>
      <c r="X820"/>
      <c r="Y820"/>
    </row>
    <row r="821" spans="2:25">
      <c r="B821"/>
      <c r="D821"/>
      <c r="E821"/>
      <c r="F821"/>
      <c r="G821"/>
      <c r="H821"/>
      <c r="I821"/>
      <c r="J821"/>
      <c r="K821"/>
      <c r="L821"/>
      <c r="M821"/>
      <c r="N821"/>
      <c r="O821"/>
      <c r="P821"/>
      <c r="R821"/>
      <c r="S821"/>
      <c r="T821"/>
      <c r="U821"/>
      <c r="V821"/>
      <c r="W821"/>
      <c r="X821"/>
      <c r="Y821"/>
    </row>
    <row r="822" spans="2:25">
      <c r="B822"/>
      <c r="D822"/>
      <c r="E822"/>
      <c r="F822"/>
      <c r="G822"/>
      <c r="H822"/>
      <c r="I822"/>
      <c r="J822"/>
      <c r="K822"/>
      <c r="L822"/>
      <c r="M822"/>
      <c r="N822"/>
      <c r="O822"/>
      <c r="P822"/>
      <c r="R822"/>
      <c r="S822"/>
      <c r="T822"/>
      <c r="U822"/>
      <c r="V822"/>
      <c r="W822"/>
      <c r="X822"/>
      <c r="Y822"/>
    </row>
    <row r="823" spans="2:25">
      <c r="B823"/>
      <c r="D823"/>
      <c r="E823"/>
      <c r="F823"/>
      <c r="G823"/>
      <c r="H823"/>
      <c r="I823"/>
      <c r="J823"/>
      <c r="K823"/>
      <c r="L823"/>
      <c r="M823"/>
      <c r="N823"/>
      <c r="O823"/>
      <c r="P823"/>
      <c r="R823"/>
      <c r="S823"/>
      <c r="T823"/>
      <c r="U823"/>
      <c r="V823"/>
      <c r="W823"/>
      <c r="X823"/>
      <c r="Y823"/>
    </row>
    <row r="824" spans="2:25">
      <c r="B824"/>
      <c r="D824"/>
      <c r="E824"/>
      <c r="F824"/>
      <c r="G824"/>
      <c r="H824"/>
      <c r="I824"/>
      <c r="J824"/>
      <c r="K824"/>
      <c r="L824"/>
      <c r="M824"/>
      <c r="N824"/>
      <c r="O824"/>
      <c r="P824"/>
      <c r="R824"/>
      <c r="S824"/>
      <c r="T824"/>
      <c r="U824"/>
      <c r="V824"/>
      <c r="W824"/>
      <c r="X824"/>
      <c r="Y824"/>
    </row>
    <row r="825" spans="2:25">
      <c r="B825"/>
      <c r="D825"/>
      <c r="E825"/>
      <c r="F825"/>
      <c r="G825"/>
      <c r="H825"/>
      <c r="I825"/>
      <c r="J825"/>
      <c r="K825"/>
      <c r="L825"/>
      <c r="M825"/>
      <c r="N825"/>
      <c r="O825"/>
      <c r="P825"/>
      <c r="R825"/>
      <c r="S825"/>
      <c r="T825"/>
      <c r="U825"/>
      <c r="V825"/>
      <c r="W825"/>
      <c r="X825"/>
      <c r="Y825"/>
    </row>
    <row r="826" spans="2:25">
      <c r="B826"/>
      <c r="D826"/>
      <c r="E826"/>
      <c r="F826"/>
      <c r="G826"/>
      <c r="H826"/>
      <c r="I826"/>
      <c r="J826"/>
      <c r="K826"/>
      <c r="L826"/>
      <c r="M826"/>
      <c r="N826"/>
      <c r="O826"/>
      <c r="P826"/>
      <c r="R826"/>
      <c r="S826"/>
      <c r="T826"/>
      <c r="U826"/>
      <c r="V826"/>
      <c r="W826"/>
      <c r="X826"/>
      <c r="Y826"/>
    </row>
    <row r="827" spans="2:25">
      <c r="B827"/>
      <c r="D827"/>
      <c r="E827"/>
      <c r="F827"/>
      <c r="G827"/>
      <c r="H827"/>
      <c r="I827"/>
      <c r="J827"/>
      <c r="K827"/>
      <c r="L827"/>
      <c r="M827"/>
      <c r="N827"/>
      <c r="O827"/>
      <c r="P827"/>
      <c r="R827"/>
      <c r="S827"/>
      <c r="T827"/>
      <c r="U827"/>
      <c r="V827"/>
      <c r="W827"/>
      <c r="X827"/>
      <c r="Y827"/>
    </row>
    <row r="828" spans="2:25">
      <c r="B828"/>
      <c r="D828"/>
      <c r="E828"/>
      <c r="F828"/>
      <c r="G828"/>
      <c r="H828"/>
      <c r="I828"/>
      <c r="J828"/>
      <c r="K828"/>
      <c r="L828"/>
      <c r="M828"/>
      <c r="N828"/>
      <c r="O828"/>
      <c r="P828"/>
      <c r="R828"/>
      <c r="S828"/>
      <c r="T828"/>
      <c r="U828"/>
      <c r="V828"/>
      <c r="W828"/>
      <c r="X828"/>
      <c r="Y828"/>
    </row>
    <row r="829" spans="2:25">
      <c r="B829"/>
      <c r="D829"/>
      <c r="E829"/>
      <c r="F829"/>
      <c r="G829"/>
      <c r="H829"/>
      <c r="I829"/>
      <c r="J829"/>
      <c r="K829"/>
      <c r="L829"/>
      <c r="M829"/>
      <c r="N829"/>
      <c r="O829"/>
      <c r="P829"/>
      <c r="R829"/>
      <c r="S829"/>
      <c r="T829"/>
      <c r="U829"/>
      <c r="V829"/>
      <c r="W829"/>
      <c r="X829"/>
      <c r="Y829"/>
    </row>
    <row r="830" spans="2:25">
      <c r="B830"/>
      <c r="D830"/>
      <c r="E830"/>
      <c r="F830"/>
      <c r="G830"/>
      <c r="H830"/>
      <c r="I830"/>
      <c r="J830"/>
      <c r="K830"/>
      <c r="L830"/>
      <c r="M830"/>
      <c r="N830"/>
      <c r="O830"/>
      <c r="P830"/>
      <c r="R830"/>
      <c r="S830"/>
      <c r="T830"/>
      <c r="U830"/>
      <c r="V830"/>
      <c r="W830"/>
      <c r="X830"/>
      <c r="Y830"/>
    </row>
    <row r="831" spans="2:25">
      <c r="B831"/>
      <c r="D831"/>
      <c r="E831"/>
      <c r="F831"/>
      <c r="G831"/>
      <c r="H831"/>
      <c r="I831"/>
      <c r="J831"/>
      <c r="K831"/>
      <c r="L831"/>
      <c r="M831"/>
      <c r="N831"/>
      <c r="O831"/>
      <c r="P831"/>
      <c r="R831"/>
      <c r="S831"/>
      <c r="T831"/>
      <c r="U831"/>
      <c r="V831"/>
      <c r="W831"/>
      <c r="X831"/>
      <c r="Y831"/>
    </row>
    <row r="832" spans="2:25">
      <c r="B832"/>
      <c r="D832"/>
      <c r="E832"/>
      <c r="F832"/>
      <c r="G832"/>
      <c r="H832"/>
      <c r="I832"/>
      <c r="J832"/>
      <c r="K832"/>
      <c r="L832"/>
      <c r="M832"/>
      <c r="N832"/>
      <c r="O832"/>
      <c r="P832"/>
      <c r="R832"/>
      <c r="S832"/>
      <c r="T832"/>
      <c r="U832"/>
      <c r="V832"/>
      <c r="W832"/>
      <c r="X832"/>
      <c r="Y832"/>
    </row>
    <row r="833" spans="2:25">
      <c r="B833"/>
      <c r="D833"/>
      <c r="E833"/>
      <c r="F833"/>
      <c r="G833"/>
      <c r="H833"/>
      <c r="I833"/>
      <c r="J833"/>
      <c r="K833"/>
      <c r="L833"/>
      <c r="M833"/>
      <c r="N833"/>
      <c r="O833"/>
      <c r="P833"/>
      <c r="R833"/>
      <c r="S833"/>
      <c r="T833"/>
      <c r="U833"/>
      <c r="V833"/>
      <c r="W833"/>
      <c r="X833"/>
      <c r="Y833"/>
    </row>
    <row r="834" spans="2:25">
      <c r="B834"/>
      <c r="D834"/>
      <c r="E834"/>
      <c r="F834"/>
      <c r="G834"/>
      <c r="H834"/>
      <c r="I834"/>
      <c r="J834"/>
      <c r="K834"/>
      <c r="L834"/>
      <c r="M834"/>
      <c r="N834"/>
      <c r="O834"/>
      <c r="P834"/>
      <c r="R834"/>
      <c r="S834"/>
      <c r="T834"/>
      <c r="U834"/>
      <c r="V834"/>
      <c r="W834"/>
      <c r="X834"/>
      <c r="Y834"/>
    </row>
    <row r="835" spans="2:25">
      <c r="B835"/>
      <c r="D835"/>
      <c r="E835"/>
      <c r="F835"/>
      <c r="G835"/>
      <c r="H835"/>
      <c r="I835"/>
      <c r="J835"/>
      <c r="K835"/>
      <c r="L835"/>
      <c r="M835"/>
      <c r="N835"/>
      <c r="O835"/>
      <c r="P835"/>
      <c r="R835"/>
      <c r="S835"/>
      <c r="T835"/>
      <c r="U835"/>
      <c r="V835"/>
      <c r="W835"/>
      <c r="X835"/>
      <c r="Y835"/>
    </row>
    <row r="836" spans="2:25">
      <c r="B836"/>
      <c r="D836"/>
      <c r="E836"/>
      <c r="F836"/>
      <c r="G836"/>
      <c r="H836"/>
      <c r="I836"/>
      <c r="J836"/>
      <c r="K836"/>
      <c r="L836"/>
      <c r="M836"/>
      <c r="N836"/>
      <c r="O836"/>
      <c r="P836"/>
      <c r="R836"/>
      <c r="S836"/>
      <c r="T836"/>
      <c r="U836"/>
      <c r="V836"/>
      <c r="W836"/>
      <c r="X836"/>
      <c r="Y836"/>
    </row>
    <row r="837" spans="2:25">
      <c r="B837"/>
      <c r="D837"/>
      <c r="E837"/>
      <c r="F837"/>
      <c r="G837"/>
      <c r="H837"/>
      <c r="I837"/>
      <c r="J837"/>
      <c r="K837"/>
      <c r="L837"/>
      <c r="M837"/>
      <c r="N837"/>
      <c r="O837"/>
      <c r="P837"/>
      <c r="R837"/>
      <c r="S837"/>
      <c r="T837"/>
      <c r="U837"/>
      <c r="V837"/>
      <c r="W837"/>
      <c r="X837"/>
      <c r="Y837"/>
    </row>
    <row r="838" spans="2:25">
      <c r="B838"/>
      <c r="D838"/>
      <c r="E838"/>
      <c r="F838"/>
      <c r="G838"/>
      <c r="H838"/>
      <c r="I838"/>
      <c r="J838"/>
      <c r="K838"/>
      <c r="L838"/>
      <c r="M838"/>
      <c r="N838"/>
      <c r="O838"/>
      <c r="P838"/>
      <c r="R838"/>
      <c r="S838"/>
      <c r="T838"/>
      <c r="U838"/>
      <c r="V838"/>
      <c r="W838"/>
      <c r="X838"/>
      <c r="Y838"/>
    </row>
    <row r="839" spans="2:25">
      <c r="B839"/>
      <c r="D839"/>
      <c r="E839"/>
      <c r="F839"/>
      <c r="G839"/>
      <c r="H839"/>
      <c r="I839"/>
      <c r="J839"/>
      <c r="K839"/>
      <c r="L839"/>
      <c r="M839"/>
      <c r="N839"/>
      <c r="O839"/>
      <c r="P839"/>
      <c r="R839"/>
      <c r="S839"/>
      <c r="T839"/>
      <c r="U839"/>
      <c r="V839"/>
      <c r="W839"/>
      <c r="X839"/>
      <c r="Y839"/>
    </row>
    <row r="840" spans="2:25">
      <c r="B840"/>
      <c r="D840"/>
      <c r="E840"/>
      <c r="F840"/>
      <c r="G840"/>
      <c r="H840"/>
      <c r="I840"/>
      <c r="J840"/>
      <c r="K840"/>
      <c r="L840"/>
      <c r="M840"/>
      <c r="N840"/>
      <c r="O840"/>
      <c r="P840"/>
      <c r="R840"/>
      <c r="S840"/>
      <c r="T840"/>
      <c r="U840"/>
      <c r="V840"/>
      <c r="W840"/>
      <c r="X840"/>
      <c r="Y840"/>
    </row>
    <row r="841" spans="2:25">
      <c r="B841"/>
      <c r="D841"/>
      <c r="E841"/>
      <c r="F841"/>
      <c r="G841"/>
      <c r="H841"/>
      <c r="I841"/>
      <c r="J841"/>
      <c r="K841"/>
      <c r="L841"/>
      <c r="M841"/>
      <c r="N841"/>
      <c r="O841"/>
      <c r="P841"/>
      <c r="R841"/>
      <c r="S841"/>
      <c r="T841"/>
      <c r="U841"/>
      <c r="V841"/>
      <c r="W841"/>
      <c r="X841"/>
      <c r="Y841"/>
    </row>
    <row r="842" spans="2:25">
      <c r="B842"/>
      <c r="D842"/>
      <c r="E842"/>
      <c r="F842"/>
      <c r="G842"/>
      <c r="H842"/>
      <c r="I842"/>
      <c r="J842"/>
      <c r="K842"/>
      <c r="L842"/>
      <c r="M842"/>
      <c r="N842"/>
      <c r="O842"/>
      <c r="P842"/>
      <c r="R842"/>
      <c r="S842"/>
      <c r="T842"/>
      <c r="U842"/>
      <c r="V842"/>
      <c r="W842"/>
      <c r="X842"/>
      <c r="Y842"/>
    </row>
    <row r="843" spans="2:25">
      <c r="B843"/>
      <c r="D843"/>
      <c r="E843"/>
      <c r="F843"/>
      <c r="G843"/>
      <c r="H843"/>
      <c r="I843"/>
      <c r="J843"/>
      <c r="K843"/>
      <c r="L843"/>
      <c r="M843"/>
      <c r="N843"/>
      <c r="O843"/>
      <c r="P843"/>
      <c r="R843"/>
      <c r="S843"/>
      <c r="T843"/>
      <c r="U843"/>
      <c r="V843"/>
      <c r="W843"/>
      <c r="X843"/>
      <c r="Y843"/>
    </row>
    <row r="844" spans="2:25">
      <c r="B844"/>
      <c r="D844"/>
      <c r="E844"/>
      <c r="F844"/>
      <c r="G844"/>
      <c r="H844"/>
      <c r="I844"/>
      <c r="J844"/>
      <c r="K844"/>
      <c r="L844"/>
      <c r="M844"/>
      <c r="N844"/>
      <c r="O844"/>
      <c r="P844"/>
      <c r="R844"/>
      <c r="S844"/>
      <c r="T844"/>
      <c r="U844"/>
      <c r="V844"/>
      <c r="W844"/>
      <c r="X844"/>
      <c r="Y844"/>
    </row>
    <row r="845" spans="2:25">
      <c r="B845"/>
      <c r="D845"/>
      <c r="E845"/>
      <c r="F845"/>
      <c r="G845"/>
      <c r="H845"/>
      <c r="I845"/>
      <c r="J845"/>
      <c r="K845"/>
      <c r="L845"/>
      <c r="M845"/>
      <c r="N845"/>
      <c r="O845"/>
      <c r="P845"/>
      <c r="R845"/>
      <c r="S845"/>
      <c r="T845"/>
      <c r="U845"/>
      <c r="V845"/>
      <c r="W845"/>
      <c r="X845"/>
      <c r="Y845"/>
    </row>
    <row r="846" spans="2:25">
      <c r="B846"/>
      <c r="D846"/>
      <c r="E846"/>
      <c r="F846"/>
      <c r="G846"/>
      <c r="H846"/>
      <c r="I846"/>
      <c r="J846"/>
      <c r="K846"/>
      <c r="L846"/>
      <c r="M846"/>
      <c r="N846"/>
      <c r="O846"/>
      <c r="P846"/>
      <c r="R846"/>
      <c r="S846"/>
      <c r="T846"/>
      <c r="U846"/>
      <c r="V846"/>
      <c r="W846"/>
      <c r="X846"/>
      <c r="Y846"/>
    </row>
    <row r="847" spans="2:25">
      <c r="B847"/>
      <c r="D847"/>
      <c r="E847"/>
      <c r="F847"/>
      <c r="G847"/>
      <c r="H847"/>
      <c r="I847"/>
      <c r="J847"/>
      <c r="K847"/>
      <c r="L847"/>
      <c r="M847"/>
      <c r="N847"/>
      <c r="O847"/>
      <c r="P847"/>
      <c r="R847"/>
      <c r="S847"/>
      <c r="T847"/>
      <c r="U847"/>
      <c r="V847"/>
      <c r="W847"/>
      <c r="X847"/>
      <c r="Y847"/>
    </row>
    <row r="848" spans="2:25">
      <c r="B848"/>
      <c r="D848"/>
      <c r="E848"/>
      <c r="F848"/>
      <c r="G848"/>
      <c r="H848"/>
      <c r="I848"/>
      <c r="J848"/>
      <c r="K848"/>
      <c r="L848"/>
      <c r="M848"/>
      <c r="N848"/>
      <c r="O848"/>
      <c r="P848"/>
      <c r="R848"/>
      <c r="S848"/>
      <c r="T848"/>
      <c r="U848"/>
      <c r="V848"/>
      <c r="W848"/>
      <c r="X848"/>
      <c r="Y848"/>
    </row>
    <row r="849" spans="2:25">
      <c r="B849"/>
      <c r="D849"/>
      <c r="E849"/>
      <c r="F849"/>
      <c r="G849"/>
      <c r="H849"/>
      <c r="I849"/>
      <c r="J849"/>
      <c r="K849"/>
      <c r="L849"/>
      <c r="M849"/>
      <c r="N849"/>
      <c r="O849"/>
      <c r="P849"/>
      <c r="R849"/>
      <c r="S849"/>
      <c r="T849"/>
      <c r="U849"/>
      <c r="V849"/>
      <c r="W849"/>
      <c r="X849"/>
      <c r="Y849"/>
    </row>
    <row r="850" spans="2:25">
      <c r="B850"/>
      <c r="D850"/>
      <c r="E850"/>
      <c r="F850"/>
      <c r="G850"/>
      <c r="H850"/>
      <c r="I850"/>
      <c r="J850"/>
      <c r="K850"/>
      <c r="L850"/>
      <c r="M850"/>
      <c r="N850"/>
      <c r="O850"/>
      <c r="P850"/>
      <c r="R850"/>
      <c r="S850"/>
      <c r="T850"/>
      <c r="U850"/>
      <c r="V850"/>
      <c r="W850"/>
      <c r="X850"/>
      <c r="Y850"/>
    </row>
    <row r="851" spans="2:25">
      <c r="B851"/>
      <c r="D851"/>
      <c r="E851"/>
      <c r="F851"/>
      <c r="G851"/>
      <c r="H851"/>
      <c r="I851"/>
      <c r="J851"/>
      <c r="K851"/>
      <c r="L851"/>
      <c r="M851"/>
      <c r="N851"/>
      <c r="O851"/>
      <c r="P851"/>
      <c r="R851"/>
      <c r="S851"/>
      <c r="T851"/>
      <c r="U851"/>
      <c r="V851"/>
      <c r="W851"/>
      <c r="X851"/>
      <c r="Y851"/>
    </row>
    <row r="852" spans="2:25">
      <c r="B852"/>
      <c r="D852"/>
      <c r="E852"/>
      <c r="F852"/>
      <c r="G852"/>
      <c r="H852"/>
      <c r="I852"/>
      <c r="J852"/>
      <c r="K852"/>
      <c r="L852"/>
      <c r="M852"/>
      <c r="N852"/>
      <c r="O852"/>
      <c r="P852"/>
      <c r="R852"/>
      <c r="S852"/>
      <c r="T852"/>
      <c r="U852"/>
      <c r="V852"/>
      <c r="W852"/>
      <c r="X852"/>
      <c r="Y852"/>
    </row>
    <row r="853" spans="2:25">
      <c r="B853"/>
      <c r="D853"/>
      <c r="E853"/>
      <c r="F853"/>
      <c r="G853"/>
      <c r="H853"/>
      <c r="I853"/>
      <c r="J853"/>
      <c r="K853"/>
      <c r="L853"/>
      <c r="M853"/>
      <c r="N853"/>
      <c r="O853"/>
      <c r="P853"/>
      <c r="R853"/>
      <c r="S853"/>
      <c r="T853"/>
      <c r="U853"/>
      <c r="V853"/>
      <c r="W853"/>
      <c r="X853"/>
      <c r="Y853"/>
    </row>
    <row r="854" spans="2:25">
      <c r="B854"/>
      <c r="D854"/>
      <c r="E854"/>
      <c r="F854"/>
      <c r="G854"/>
      <c r="H854"/>
      <c r="I854"/>
      <c r="J854"/>
      <c r="K854"/>
      <c r="L854"/>
      <c r="M854"/>
      <c r="N854"/>
      <c r="O854"/>
      <c r="P854"/>
      <c r="R854"/>
      <c r="S854"/>
      <c r="T854"/>
      <c r="U854"/>
      <c r="V854"/>
      <c r="W854"/>
      <c r="X854"/>
      <c r="Y854"/>
    </row>
    <row r="855" spans="2:25">
      <c r="B855"/>
      <c r="D855"/>
      <c r="E855"/>
      <c r="F855"/>
      <c r="G855"/>
      <c r="H855"/>
      <c r="I855"/>
      <c r="J855"/>
      <c r="K855"/>
      <c r="L855"/>
      <c r="M855"/>
      <c r="N855"/>
      <c r="O855"/>
      <c r="P855"/>
      <c r="R855"/>
      <c r="S855"/>
      <c r="T855"/>
      <c r="U855"/>
      <c r="V855"/>
      <c r="W855"/>
      <c r="X855"/>
      <c r="Y855"/>
    </row>
    <row r="856" spans="2:25">
      <c r="B856"/>
      <c r="D856"/>
      <c r="E856"/>
      <c r="F856"/>
      <c r="G856"/>
      <c r="H856"/>
      <c r="I856"/>
      <c r="J856"/>
      <c r="K856"/>
      <c r="L856"/>
      <c r="M856"/>
      <c r="N856"/>
      <c r="O856"/>
      <c r="P856"/>
      <c r="R856"/>
      <c r="S856"/>
      <c r="T856"/>
      <c r="U856"/>
      <c r="V856"/>
      <c r="W856"/>
      <c r="X856"/>
      <c r="Y856"/>
    </row>
    <row r="857" spans="2:25">
      <c r="B857"/>
      <c r="D857"/>
      <c r="E857"/>
      <c r="F857"/>
      <c r="G857"/>
      <c r="H857"/>
      <c r="I857"/>
      <c r="J857"/>
      <c r="K857"/>
      <c r="L857"/>
      <c r="M857"/>
      <c r="N857"/>
      <c r="O857"/>
      <c r="P857"/>
      <c r="R857"/>
      <c r="S857"/>
      <c r="T857"/>
      <c r="U857"/>
      <c r="V857"/>
      <c r="W857"/>
      <c r="X857"/>
      <c r="Y857"/>
    </row>
    <row r="858" spans="2:25">
      <c r="B858"/>
      <c r="D858"/>
      <c r="E858"/>
      <c r="F858"/>
      <c r="G858"/>
      <c r="H858"/>
      <c r="I858"/>
      <c r="J858"/>
      <c r="K858"/>
      <c r="L858"/>
      <c r="M858"/>
      <c r="N858"/>
      <c r="O858"/>
      <c r="P858"/>
      <c r="R858"/>
      <c r="S858"/>
      <c r="T858"/>
      <c r="U858"/>
      <c r="V858"/>
      <c r="W858"/>
      <c r="X858"/>
      <c r="Y858"/>
    </row>
    <row r="859" spans="2:25">
      <c r="B859"/>
      <c r="D859"/>
      <c r="E859"/>
      <c r="F859"/>
      <c r="G859"/>
      <c r="H859"/>
      <c r="I859"/>
      <c r="J859"/>
      <c r="K859"/>
      <c r="L859"/>
      <c r="M859"/>
      <c r="N859"/>
      <c r="O859"/>
      <c r="P859"/>
      <c r="R859"/>
      <c r="S859"/>
      <c r="T859"/>
      <c r="U859"/>
      <c r="V859"/>
      <c r="W859"/>
      <c r="X859"/>
      <c r="Y859"/>
    </row>
    <row r="860" spans="2:25">
      <c r="B860"/>
      <c r="D860"/>
      <c r="E860"/>
      <c r="F860"/>
      <c r="G860"/>
      <c r="H860"/>
      <c r="I860"/>
      <c r="J860"/>
      <c r="K860"/>
      <c r="L860"/>
      <c r="M860"/>
      <c r="N860"/>
      <c r="O860"/>
      <c r="P860"/>
      <c r="R860"/>
      <c r="S860"/>
      <c r="T860"/>
      <c r="U860"/>
      <c r="V860"/>
      <c r="W860"/>
      <c r="X860"/>
      <c r="Y860"/>
    </row>
    <row r="861" spans="2:25">
      <c r="B861"/>
      <c r="D861"/>
      <c r="E861"/>
      <c r="F861"/>
      <c r="G861"/>
      <c r="H861"/>
      <c r="I861"/>
      <c r="J861"/>
      <c r="K861"/>
      <c r="L861"/>
      <c r="M861"/>
      <c r="N861"/>
      <c r="O861"/>
      <c r="P861"/>
      <c r="R861"/>
      <c r="S861"/>
      <c r="T861"/>
      <c r="U861"/>
      <c r="V861"/>
      <c r="W861"/>
      <c r="X861"/>
      <c r="Y861"/>
    </row>
    <row r="862" spans="2:25">
      <c r="B862"/>
      <c r="D862"/>
      <c r="E862"/>
      <c r="F862"/>
      <c r="G862"/>
      <c r="H862"/>
      <c r="I862"/>
      <c r="J862"/>
      <c r="K862"/>
      <c r="L862"/>
      <c r="M862"/>
      <c r="N862"/>
      <c r="O862"/>
      <c r="P862"/>
      <c r="R862"/>
      <c r="S862"/>
      <c r="T862"/>
      <c r="U862"/>
      <c r="V862"/>
      <c r="W862"/>
      <c r="X862"/>
      <c r="Y862"/>
    </row>
    <row r="863" spans="2:25">
      <c r="B863"/>
      <c r="D863"/>
      <c r="E863"/>
      <c r="F863"/>
      <c r="G863"/>
      <c r="H863"/>
      <c r="I863"/>
      <c r="J863"/>
      <c r="K863"/>
      <c r="L863"/>
      <c r="M863"/>
      <c r="N863"/>
      <c r="O863"/>
      <c r="P863"/>
      <c r="R863"/>
      <c r="S863"/>
      <c r="T863"/>
      <c r="U863"/>
      <c r="V863"/>
      <c r="W863"/>
      <c r="X863"/>
      <c r="Y863"/>
    </row>
    <row r="864" spans="2:25">
      <c r="B864"/>
      <c r="D864"/>
      <c r="E864"/>
      <c r="F864"/>
      <c r="G864"/>
      <c r="H864"/>
      <c r="I864"/>
      <c r="J864"/>
      <c r="K864"/>
      <c r="L864"/>
      <c r="M864"/>
      <c r="N864"/>
      <c r="O864"/>
      <c r="P864"/>
      <c r="R864"/>
      <c r="S864"/>
      <c r="T864"/>
      <c r="U864"/>
      <c r="V864"/>
      <c r="W864"/>
      <c r="X864"/>
      <c r="Y864"/>
    </row>
    <row r="865" spans="2:25">
      <c r="B865"/>
      <c r="D865"/>
      <c r="E865"/>
      <c r="F865"/>
      <c r="G865"/>
      <c r="H865"/>
      <c r="I865"/>
      <c r="J865"/>
      <c r="K865"/>
      <c r="L865"/>
      <c r="M865"/>
      <c r="N865"/>
      <c r="O865"/>
      <c r="P865"/>
      <c r="R865"/>
      <c r="S865"/>
      <c r="T865"/>
      <c r="U865"/>
      <c r="V865"/>
      <c r="W865"/>
      <c r="X865"/>
      <c r="Y865"/>
    </row>
    <row r="866" spans="2:25">
      <c r="B866"/>
      <c r="D866"/>
      <c r="E866"/>
      <c r="F866"/>
      <c r="G866"/>
      <c r="H866"/>
      <c r="I866"/>
      <c r="J866"/>
      <c r="K866"/>
      <c r="L866"/>
      <c r="M866"/>
      <c r="N866"/>
      <c r="O866"/>
      <c r="P866"/>
      <c r="R866"/>
      <c r="S866"/>
      <c r="T866"/>
      <c r="U866"/>
      <c r="V866"/>
      <c r="W866"/>
      <c r="X866"/>
      <c r="Y866"/>
    </row>
    <row r="867" spans="2:25">
      <c r="B867"/>
      <c r="D867"/>
      <c r="E867"/>
      <c r="F867"/>
      <c r="G867"/>
      <c r="H867"/>
      <c r="I867"/>
      <c r="J867"/>
      <c r="K867"/>
      <c r="L867"/>
      <c r="M867"/>
      <c r="N867"/>
      <c r="O867"/>
      <c r="P867"/>
      <c r="R867"/>
      <c r="S867"/>
      <c r="T867"/>
      <c r="U867"/>
      <c r="V867"/>
      <c r="W867"/>
      <c r="X867"/>
      <c r="Y867"/>
    </row>
    <row r="868" spans="2:25">
      <c r="B868"/>
      <c r="D868"/>
      <c r="E868"/>
      <c r="F868"/>
      <c r="G868"/>
      <c r="H868"/>
      <c r="I868"/>
      <c r="J868"/>
      <c r="K868"/>
      <c r="L868"/>
      <c r="M868"/>
      <c r="N868"/>
      <c r="O868"/>
      <c r="P868"/>
      <c r="R868"/>
      <c r="S868"/>
      <c r="T868"/>
      <c r="U868"/>
      <c r="V868"/>
      <c r="W868"/>
      <c r="X868"/>
      <c r="Y868"/>
    </row>
    <row r="869" spans="2:25">
      <c r="B869"/>
      <c r="D869"/>
      <c r="E869"/>
      <c r="F869"/>
      <c r="G869"/>
      <c r="H869"/>
      <c r="I869"/>
      <c r="J869"/>
      <c r="K869"/>
      <c r="L869"/>
      <c r="M869"/>
      <c r="N869"/>
      <c r="O869"/>
      <c r="P869"/>
      <c r="R869"/>
      <c r="S869"/>
      <c r="T869"/>
      <c r="U869"/>
      <c r="V869"/>
      <c r="W869"/>
      <c r="X869"/>
      <c r="Y869"/>
    </row>
    <row r="870" spans="2:25">
      <c r="B870"/>
      <c r="D870"/>
      <c r="E870"/>
      <c r="F870"/>
      <c r="G870"/>
      <c r="H870"/>
      <c r="I870"/>
      <c r="J870"/>
      <c r="K870"/>
      <c r="L870"/>
      <c r="M870"/>
      <c r="N870"/>
      <c r="O870"/>
      <c r="P870"/>
      <c r="R870"/>
      <c r="S870"/>
      <c r="T870"/>
      <c r="U870"/>
      <c r="V870"/>
      <c r="W870"/>
      <c r="X870"/>
      <c r="Y870"/>
    </row>
    <row r="871" spans="2:25">
      <c r="B871"/>
      <c r="D871"/>
      <c r="E871"/>
      <c r="F871"/>
      <c r="G871"/>
      <c r="H871"/>
      <c r="I871"/>
      <c r="J871"/>
      <c r="K871"/>
      <c r="L871"/>
      <c r="M871"/>
      <c r="N871"/>
      <c r="O871"/>
      <c r="P871"/>
      <c r="R871"/>
      <c r="S871"/>
      <c r="T871"/>
      <c r="U871"/>
      <c r="V871"/>
      <c r="W871"/>
      <c r="X871"/>
      <c r="Y871"/>
    </row>
    <row r="872" spans="2:25">
      <c r="B872"/>
      <c r="D872"/>
      <c r="E872"/>
      <c r="F872"/>
      <c r="G872"/>
      <c r="H872"/>
      <c r="I872"/>
      <c r="J872"/>
      <c r="K872"/>
      <c r="L872"/>
      <c r="M872"/>
      <c r="N872"/>
      <c r="O872"/>
      <c r="P872"/>
      <c r="R872"/>
      <c r="S872"/>
      <c r="T872"/>
      <c r="U872"/>
      <c r="V872"/>
      <c r="W872"/>
      <c r="X872"/>
      <c r="Y872"/>
    </row>
    <row r="873" spans="2:25">
      <c r="B873"/>
      <c r="D873"/>
      <c r="E873"/>
      <c r="F873"/>
      <c r="G873"/>
      <c r="H873"/>
      <c r="I873"/>
      <c r="J873"/>
      <c r="K873"/>
      <c r="L873"/>
      <c r="M873"/>
      <c r="N873"/>
      <c r="O873"/>
      <c r="P873"/>
      <c r="R873"/>
      <c r="S873"/>
      <c r="T873"/>
      <c r="U873"/>
      <c r="V873"/>
      <c r="W873"/>
      <c r="X873"/>
      <c r="Y873"/>
    </row>
    <row r="874" spans="2:25">
      <c r="B874"/>
      <c r="D874"/>
      <c r="E874"/>
      <c r="F874"/>
      <c r="G874"/>
      <c r="H874"/>
      <c r="I874"/>
      <c r="J874"/>
      <c r="K874"/>
      <c r="L874"/>
      <c r="M874"/>
      <c r="N874"/>
      <c r="O874"/>
      <c r="P874"/>
      <c r="R874"/>
      <c r="S874"/>
      <c r="T874"/>
      <c r="U874"/>
      <c r="V874"/>
      <c r="W874"/>
      <c r="X874"/>
      <c r="Y874"/>
    </row>
    <row r="875" spans="2:25">
      <c r="B875"/>
      <c r="D875"/>
      <c r="E875"/>
      <c r="F875"/>
      <c r="G875"/>
      <c r="H875"/>
      <c r="I875"/>
      <c r="J875"/>
      <c r="K875"/>
      <c r="L875"/>
      <c r="M875"/>
      <c r="N875"/>
      <c r="O875"/>
      <c r="P875"/>
      <c r="R875"/>
      <c r="S875"/>
      <c r="T875"/>
      <c r="U875"/>
      <c r="V875"/>
      <c r="W875"/>
      <c r="X875"/>
      <c r="Y875"/>
    </row>
    <row r="876" spans="2:25">
      <c r="B876"/>
      <c r="D876"/>
      <c r="E876"/>
      <c r="F876"/>
      <c r="G876"/>
      <c r="H876"/>
      <c r="I876"/>
      <c r="J876"/>
      <c r="K876"/>
      <c r="L876"/>
      <c r="M876"/>
      <c r="N876"/>
      <c r="O876"/>
      <c r="P876"/>
      <c r="R876"/>
      <c r="S876"/>
      <c r="T876"/>
      <c r="U876"/>
      <c r="V876"/>
      <c r="W876"/>
      <c r="X876"/>
      <c r="Y876"/>
    </row>
    <row r="877" spans="2:25">
      <c r="B877"/>
      <c r="D877"/>
      <c r="E877"/>
      <c r="F877"/>
      <c r="G877"/>
      <c r="H877"/>
      <c r="I877"/>
      <c r="J877"/>
      <c r="K877"/>
      <c r="L877"/>
      <c r="M877"/>
      <c r="N877"/>
      <c r="O877"/>
      <c r="P877"/>
      <c r="R877"/>
      <c r="S877"/>
      <c r="T877"/>
      <c r="U877"/>
      <c r="V877"/>
      <c r="W877"/>
      <c r="X877"/>
      <c r="Y877"/>
    </row>
    <row r="878" spans="2:25">
      <c r="B878"/>
      <c r="D878"/>
      <c r="E878"/>
      <c r="F878"/>
      <c r="G878"/>
      <c r="H878"/>
      <c r="I878"/>
      <c r="J878"/>
      <c r="K878"/>
      <c r="L878"/>
      <c r="M878"/>
      <c r="N878"/>
      <c r="O878"/>
      <c r="P878"/>
      <c r="R878"/>
      <c r="S878"/>
      <c r="T878"/>
      <c r="U878"/>
      <c r="V878"/>
      <c r="W878"/>
      <c r="X878"/>
      <c r="Y878"/>
    </row>
    <row r="879" spans="2:25">
      <c r="B879"/>
      <c r="D879"/>
      <c r="E879"/>
      <c r="F879"/>
      <c r="G879"/>
      <c r="H879"/>
      <c r="I879"/>
      <c r="J879"/>
      <c r="K879"/>
      <c r="L879"/>
      <c r="M879"/>
      <c r="N879"/>
      <c r="O879"/>
      <c r="P879"/>
      <c r="R879"/>
      <c r="S879"/>
      <c r="T879"/>
      <c r="U879"/>
      <c r="V879"/>
      <c r="W879"/>
      <c r="X879"/>
      <c r="Y879"/>
    </row>
    <row r="880" spans="2:25">
      <c r="B880"/>
      <c r="D880"/>
      <c r="E880"/>
      <c r="F880"/>
      <c r="G880"/>
      <c r="H880"/>
      <c r="I880"/>
      <c r="J880"/>
      <c r="K880"/>
      <c r="L880"/>
      <c r="M880"/>
      <c r="N880"/>
      <c r="O880"/>
      <c r="P880"/>
      <c r="R880"/>
      <c r="S880"/>
      <c r="T880"/>
      <c r="U880"/>
      <c r="V880"/>
      <c r="W880"/>
      <c r="X880"/>
      <c r="Y880"/>
    </row>
    <row r="881" spans="2:25">
      <c r="B881"/>
      <c r="D881"/>
      <c r="E881"/>
      <c r="F881"/>
      <c r="G881"/>
      <c r="H881"/>
      <c r="I881"/>
      <c r="J881"/>
      <c r="K881"/>
      <c r="L881"/>
      <c r="M881"/>
      <c r="N881"/>
      <c r="O881"/>
      <c r="P881"/>
      <c r="R881"/>
      <c r="S881"/>
      <c r="T881"/>
      <c r="U881"/>
      <c r="V881"/>
      <c r="W881"/>
      <c r="X881"/>
      <c r="Y881"/>
    </row>
    <row r="882" spans="2:25">
      <c r="B882"/>
      <c r="D882"/>
      <c r="E882"/>
      <c r="F882"/>
      <c r="G882"/>
      <c r="H882"/>
      <c r="I882"/>
      <c r="J882"/>
      <c r="K882"/>
      <c r="L882"/>
      <c r="M882"/>
      <c r="N882"/>
      <c r="O882"/>
      <c r="P882"/>
      <c r="R882"/>
      <c r="S882"/>
      <c r="T882"/>
      <c r="U882"/>
      <c r="V882"/>
      <c r="W882"/>
      <c r="X882"/>
      <c r="Y882"/>
    </row>
    <row r="883" spans="2:25">
      <c r="B883"/>
      <c r="D883"/>
      <c r="E883"/>
      <c r="F883"/>
      <c r="G883"/>
      <c r="H883"/>
      <c r="I883"/>
      <c r="J883"/>
      <c r="K883"/>
      <c r="L883"/>
      <c r="M883"/>
      <c r="N883"/>
      <c r="O883"/>
      <c r="P883"/>
      <c r="R883"/>
      <c r="S883"/>
      <c r="T883"/>
      <c r="U883"/>
      <c r="V883"/>
      <c r="W883"/>
      <c r="X883"/>
      <c r="Y883"/>
    </row>
    <row r="884" spans="2:25">
      <c r="B884"/>
      <c r="D884"/>
      <c r="E884"/>
      <c r="F884"/>
      <c r="G884"/>
      <c r="H884"/>
      <c r="I884"/>
      <c r="J884"/>
      <c r="K884"/>
      <c r="L884"/>
      <c r="M884"/>
      <c r="N884"/>
      <c r="O884"/>
      <c r="P884"/>
      <c r="R884"/>
      <c r="S884"/>
      <c r="T884"/>
      <c r="U884"/>
      <c r="V884"/>
      <c r="W884"/>
      <c r="X884"/>
      <c r="Y884"/>
    </row>
    <row r="885" spans="2:25">
      <c r="B885"/>
      <c r="D885"/>
      <c r="E885"/>
      <c r="F885"/>
      <c r="G885"/>
      <c r="H885"/>
      <c r="I885"/>
      <c r="J885"/>
      <c r="K885"/>
      <c r="L885"/>
      <c r="M885"/>
      <c r="N885"/>
      <c r="O885"/>
      <c r="P885"/>
      <c r="R885"/>
      <c r="S885"/>
      <c r="T885"/>
      <c r="U885"/>
      <c r="V885"/>
      <c r="W885"/>
      <c r="X885"/>
      <c r="Y885"/>
    </row>
    <row r="886" spans="2:25">
      <c r="B886"/>
      <c r="D886"/>
      <c r="E886"/>
      <c r="F886"/>
      <c r="G886"/>
      <c r="H886"/>
      <c r="I886"/>
      <c r="J886"/>
      <c r="K886"/>
      <c r="L886"/>
      <c r="M886"/>
      <c r="N886"/>
      <c r="O886"/>
      <c r="P886"/>
      <c r="R886"/>
      <c r="S886"/>
      <c r="T886"/>
      <c r="U886"/>
      <c r="V886"/>
      <c r="W886"/>
      <c r="X886"/>
      <c r="Y886"/>
    </row>
    <row r="887" spans="2:25">
      <c r="B887"/>
      <c r="D887"/>
      <c r="E887"/>
      <c r="F887"/>
      <c r="G887"/>
      <c r="H887"/>
      <c r="I887"/>
      <c r="J887"/>
      <c r="K887"/>
      <c r="L887"/>
      <c r="M887"/>
      <c r="N887"/>
      <c r="O887"/>
      <c r="P887"/>
      <c r="R887"/>
      <c r="S887"/>
      <c r="T887"/>
      <c r="U887"/>
      <c r="V887"/>
      <c r="W887"/>
      <c r="X887"/>
      <c r="Y887"/>
    </row>
    <row r="888" spans="2:25">
      <c r="B888"/>
      <c r="D888"/>
      <c r="E888"/>
      <c r="F888"/>
      <c r="G888"/>
      <c r="H888"/>
      <c r="I888"/>
      <c r="J888"/>
      <c r="K888"/>
      <c r="L888"/>
      <c r="M888"/>
      <c r="N888"/>
      <c r="O888"/>
      <c r="P888"/>
      <c r="R888"/>
      <c r="S888"/>
      <c r="T888"/>
      <c r="U888"/>
      <c r="V888"/>
      <c r="W888"/>
      <c r="X888"/>
      <c r="Y888"/>
    </row>
    <row r="889" spans="2:25">
      <c r="B889"/>
      <c r="D889"/>
      <c r="E889"/>
      <c r="F889"/>
      <c r="G889"/>
      <c r="H889"/>
      <c r="I889"/>
      <c r="J889"/>
      <c r="K889"/>
      <c r="L889"/>
      <c r="M889"/>
      <c r="N889"/>
      <c r="O889"/>
      <c r="P889"/>
      <c r="R889"/>
      <c r="S889"/>
      <c r="T889"/>
      <c r="U889"/>
      <c r="V889"/>
      <c r="W889"/>
      <c r="X889"/>
      <c r="Y889"/>
    </row>
    <row r="890" spans="2:25">
      <c r="B890"/>
      <c r="D890"/>
      <c r="E890"/>
      <c r="F890"/>
      <c r="G890"/>
      <c r="H890"/>
      <c r="I890"/>
      <c r="J890"/>
      <c r="K890"/>
      <c r="L890"/>
      <c r="M890"/>
      <c r="N890"/>
      <c r="O890"/>
      <c r="P890"/>
      <c r="R890"/>
      <c r="S890"/>
      <c r="T890"/>
      <c r="U890"/>
      <c r="V890"/>
      <c r="W890"/>
      <c r="X890"/>
      <c r="Y890"/>
    </row>
    <row r="891" spans="2:25">
      <c r="B891"/>
      <c r="D891"/>
      <c r="E891"/>
      <c r="F891"/>
      <c r="G891"/>
      <c r="H891"/>
      <c r="I891"/>
      <c r="J891"/>
      <c r="K891"/>
      <c r="L891"/>
      <c r="M891"/>
      <c r="N891"/>
      <c r="O891"/>
      <c r="P891"/>
      <c r="R891"/>
      <c r="S891"/>
      <c r="T891"/>
      <c r="U891"/>
      <c r="V891"/>
      <c r="W891"/>
      <c r="X891"/>
      <c r="Y891"/>
    </row>
    <row r="892" spans="2:25">
      <c r="B892"/>
      <c r="D892"/>
      <c r="E892"/>
      <c r="F892"/>
      <c r="G892"/>
      <c r="H892"/>
      <c r="I892"/>
      <c r="J892"/>
      <c r="K892"/>
      <c r="L892"/>
      <c r="M892"/>
      <c r="N892"/>
      <c r="O892"/>
      <c r="P892"/>
      <c r="R892"/>
      <c r="S892"/>
      <c r="T892"/>
      <c r="U892"/>
      <c r="V892"/>
      <c r="W892"/>
      <c r="X892"/>
      <c r="Y892"/>
    </row>
    <row r="893" spans="2:25">
      <c r="B893"/>
      <c r="D893"/>
      <c r="E893"/>
      <c r="F893"/>
      <c r="G893"/>
      <c r="H893"/>
      <c r="I893"/>
      <c r="J893"/>
      <c r="K893"/>
      <c r="L893"/>
      <c r="M893"/>
      <c r="N893"/>
      <c r="O893"/>
      <c r="P893"/>
      <c r="R893"/>
      <c r="S893"/>
      <c r="T893"/>
      <c r="U893"/>
      <c r="V893"/>
      <c r="W893"/>
      <c r="X893"/>
      <c r="Y893"/>
    </row>
    <row r="894" spans="2:25">
      <c r="B894"/>
      <c r="D894"/>
      <c r="E894"/>
      <c r="F894"/>
      <c r="G894"/>
      <c r="H894"/>
      <c r="I894"/>
      <c r="J894"/>
      <c r="K894"/>
      <c r="L894"/>
      <c r="M894"/>
      <c r="N894"/>
      <c r="O894"/>
      <c r="P894"/>
      <c r="R894"/>
      <c r="S894"/>
      <c r="T894"/>
      <c r="U894"/>
      <c r="V894"/>
      <c r="W894"/>
      <c r="X894"/>
      <c r="Y894"/>
    </row>
    <row r="895" spans="2:25">
      <c r="B895"/>
      <c r="D895"/>
      <c r="E895"/>
      <c r="F895"/>
      <c r="G895"/>
      <c r="H895"/>
      <c r="I895"/>
      <c r="J895"/>
      <c r="K895"/>
      <c r="L895"/>
      <c r="M895"/>
      <c r="N895"/>
      <c r="O895"/>
      <c r="P895"/>
      <c r="R895"/>
      <c r="S895"/>
      <c r="T895"/>
      <c r="U895"/>
      <c r="V895"/>
      <c r="W895"/>
      <c r="X895"/>
      <c r="Y895"/>
    </row>
    <row r="896" spans="2:25">
      <c r="B896"/>
      <c r="D896"/>
      <c r="E896"/>
      <c r="F896"/>
      <c r="G896"/>
      <c r="H896"/>
      <c r="I896"/>
      <c r="J896"/>
      <c r="K896"/>
      <c r="L896"/>
      <c r="M896"/>
      <c r="N896"/>
      <c r="O896"/>
      <c r="P896"/>
      <c r="R896"/>
      <c r="S896"/>
      <c r="T896"/>
      <c r="U896"/>
      <c r="V896"/>
      <c r="W896"/>
      <c r="X896"/>
      <c r="Y896"/>
    </row>
    <row r="897" spans="2:25">
      <c r="B897"/>
      <c r="D897"/>
      <c r="E897"/>
      <c r="F897"/>
      <c r="G897"/>
      <c r="H897"/>
      <c r="I897"/>
      <c r="J897"/>
      <c r="K897"/>
      <c r="L897"/>
      <c r="M897"/>
      <c r="N897"/>
      <c r="O897"/>
      <c r="P897"/>
      <c r="R897"/>
      <c r="S897"/>
      <c r="T897"/>
      <c r="U897"/>
      <c r="V897"/>
      <c r="W897"/>
      <c r="X897"/>
      <c r="Y897"/>
    </row>
    <row r="898" spans="2:25">
      <c r="B898"/>
      <c r="D898"/>
      <c r="E898"/>
      <c r="F898"/>
      <c r="G898"/>
      <c r="H898"/>
      <c r="I898"/>
      <c r="J898"/>
      <c r="K898"/>
      <c r="L898"/>
      <c r="M898"/>
      <c r="N898"/>
      <c r="O898"/>
      <c r="P898"/>
      <c r="R898"/>
      <c r="S898"/>
      <c r="T898"/>
      <c r="U898"/>
      <c r="V898"/>
      <c r="W898"/>
      <c r="X898"/>
      <c r="Y898"/>
    </row>
    <row r="899" spans="2:25">
      <c r="B899"/>
      <c r="D899"/>
      <c r="E899"/>
      <c r="F899"/>
      <c r="G899"/>
      <c r="H899"/>
      <c r="I899"/>
      <c r="J899"/>
      <c r="K899"/>
      <c r="L899"/>
      <c r="M899"/>
      <c r="N899"/>
      <c r="O899"/>
      <c r="P899"/>
      <c r="R899"/>
      <c r="S899"/>
      <c r="T899"/>
      <c r="U899"/>
      <c r="V899"/>
      <c r="W899"/>
      <c r="X899"/>
      <c r="Y899"/>
    </row>
    <row r="900" spans="2:25">
      <c r="B900"/>
      <c r="D900"/>
      <c r="E900"/>
      <c r="F900"/>
      <c r="G900"/>
      <c r="H900"/>
      <c r="I900"/>
      <c r="J900"/>
      <c r="K900"/>
      <c r="L900"/>
      <c r="M900"/>
      <c r="N900"/>
      <c r="O900"/>
      <c r="P900"/>
      <c r="R900"/>
      <c r="S900"/>
      <c r="T900"/>
      <c r="U900"/>
      <c r="V900"/>
      <c r="W900"/>
      <c r="X900"/>
      <c r="Y900"/>
    </row>
    <row r="901" spans="2:25">
      <c r="B901"/>
      <c r="D901"/>
      <c r="E901"/>
      <c r="F901"/>
      <c r="G901"/>
      <c r="H901"/>
      <c r="I901"/>
      <c r="J901"/>
      <c r="K901"/>
      <c r="L901"/>
      <c r="M901"/>
      <c r="N901"/>
      <c r="O901"/>
      <c r="P901"/>
      <c r="R901"/>
      <c r="S901"/>
      <c r="T901"/>
      <c r="U901"/>
      <c r="V901"/>
      <c r="W901"/>
      <c r="X901"/>
      <c r="Y901"/>
    </row>
    <row r="902" spans="2:25">
      <c r="B902"/>
      <c r="D902"/>
      <c r="E902"/>
      <c r="F902"/>
      <c r="G902"/>
      <c r="H902"/>
      <c r="I902"/>
      <c r="J902"/>
      <c r="K902"/>
      <c r="L902"/>
      <c r="M902"/>
      <c r="N902"/>
      <c r="O902"/>
      <c r="P902"/>
      <c r="R902"/>
      <c r="S902"/>
      <c r="T902"/>
      <c r="U902"/>
      <c r="V902"/>
      <c r="W902"/>
      <c r="X902"/>
      <c r="Y902"/>
    </row>
    <row r="903" spans="2:25">
      <c r="B903"/>
      <c r="D903"/>
      <c r="E903"/>
      <c r="F903"/>
      <c r="G903"/>
      <c r="H903"/>
      <c r="I903"/>
      <c r="J903"/>
      <c r="K903"/>
      <c r="L903"/>
      <c r="M903"/>
      <c r="N903"/>
      <c r="O903"/>
      <c r="P903"/>
      <c r="R903"/>
      <c r="S903"/>
      <c r="T903"/>
      <c r="U903"/>
      <c r="V903"/>
      <c r="W903"/>
      <c r="X903"/>
      <c r="Y903"/>
    </row>
    <row r="904" spans="2:25">
      <c r="B904"/>
      <c r="D904"/>
      <c r="E904"/>
      <c r="F904"/>
      <c r="G904"/>
      <c r="H904"/>
      <c r="I904"/>
      <c r="J904"/>
      <c r="K904"/>
      <c r="L904"/>
      <c r="M904"/>
      <c r="N904"/>
      <c r="O904"/>
      <c r="P904"/>
      <c r="R904"/>
      <c r="S904"/>
      <c r="T904"/>
      <c r="U904"/>
      <c r="V904"/>
      <c r="W904"/>
      <c r="X904"/>
      <c r="Y904"/>
    </row>
    <row r="905" spans="2:25">
      <c r="B905"/>
      <c r="D905"/>
      <c r="E905"/>
      <c r="F905"/>
      <c r="G905"/>
      <c r="H905"/>
      <c r="I905"/>
      <c r="J905"/>
      <c r="K905"/>
      <c r="L905"/>
      <c r="M905"/>
      <c r="N905"/>
      <c r="O905"/>
      <c r="P905"/>
      <c r="R905"/>
      <c r="S905"/>
      <c r="T905"/>
      <c r="U905"/>
      <c r="V905"/>
      <c r="W905"/>
      <c r="X905"/>
      <c r="Y905"/>
    </row>
    <row r="906" spans="2:25">
      <c r="B906"/>
      <c r="D906"/>
      <c r="E906"/>
      <c r="F906"/>
      <c r="G906"/>
      <c r="H906"/>
      <c r="I906"/>
      <c r="J906"/>
      <c r="K906"/>
      <c r="L906"/>
      <c r="M906"/>
      <c r="N906"/>
      <c r="O906"/>
      <c r="P906"/>
      <c r="R906"/>
      <c r="S906"/>
      <c r="T906"/>
      <c r="U906"/>
      <c r="V906"/>
      <c r="W906"/>
      <c r="X906"/>
      <c r="Y906"/>
    </row>
    <row r="907" spans="2:25">
      <c r="B907"/>
      <c r="D907"/>
      <c r="E907"/>
      <c r="F907"/>
      <c r="G907"/>
      <c r="H907"/>
      <c r="I907"/>
      <c r="J907"/>
      <c r="K907"/>
      <c r="L907"/>
      <c r="M907"/>
      <c r="N907"/>
      <c r="O907"/>
      <c r="P907"/>
      <c r="R907"/>
      <c r="S907"/>
      <c r="T907"/>
      <c r="U907"/>
      <c r="V907"/>
      <c r="W907"/>
      <c r="X907"/>
      <c r="Y907"/>
    </row>
    <row r="908" spans="2:25">
      <c r="B908"/>
      <c r="D908"/>
      <c r="E908"/>
      <c r="F908"/>
      <c r="G908"/>
      <c r="H908"/>
      <c r="I908"/>
      <c r="J908"/>
      <c r="K908"/>
      <c r="L908"/>
      <c r="M908"/>
      <c r="N908"/>
      <c r="O908"/>
      <c r="P908"/>
      <c r="R908"/>
      <c r="S908"/>
      <c r="T908"/>
      <c r="U908"/>
      <c r="V908"/>
      <c r="W908"/>
      <c r="X908"/>
      <c r="Y908"/>
    </row>
    <row r="909" spans="2:25">
      <c r="B909"/>
      <c r="D909"/>
      <c r="E909"/>
      <c r="F909"/>
      <c r="G909"/>
      <c r="H909"/>
      <c r="I909"/>
      <c r="J909"/>
      <c r="K909"/>
      <c r="L909"/>
      <c r="M909"/>
      <c r="N909"/>
      <c r="O909"/>
      <c r="P909"/>
      <c r="R909"/>
      <c r="S909"/>
      <c r="T909"/>
      <c r="U909"/>
      <c r="V909"/>
      <c r="W909"/>
      <c r="X909"/>
      <c r="Y909"/>
    </row>
    <row r="910" spans="2:25">
      <c r="B910"/>
      <c r="D910"/>
      <c r="E910"/>
      <c r="F910"/>
      <c r="G910"/>
      <c r="H910"/>
      <c r="I910"/>
      <c r="J910"/>
      <c r="K910"/>
      <c r="L910"/>
      <c r="M910"/>
      <c r="N910"/>
      <c r="O910"/>
      <c r="P910"/>
      <c r="R910"/>
      <c r="S910"/>
      <c r="T910"/>
      <c r="U910"/>
      <c r="V910"/>
      <c r="W910"/>
      <c r="X910"/>
      <c r="Y910"/>
    </row>
    <row r="911" spans="2:25">
      <c r="B911"/>
      <c r="D911"/>
      <c r="E911"/>
      <c r="F911"/>
      <c r="G911"/>
      <c r="H911"/>
      <c r="I911"/>
      <c r="J911"/>
      <c r="K911"/>
      <c r="L911"/>
      <c r="M911"/>
      <c r="N911"/>
      <c r="O911"/>
      <c r="P911"/>
      <c r="R911"/>
      <c r="S911"/>
      <c r="T911"/>
      <c r="U911"/>
      <c r="V911"/>
      <c r="W911"/>
      <c r="X911"/>
      <c r="Y911"/>
    </row>
    <row r="912" spans="2:25">
      <c r="B912"/>
      <c r="D912"/>
      <c r="E912"/>
      <c r="F912"/>
      <c r="G912"/>
      <c r="H912"/>
      <c r="I912"/>
      <c r="J912"/>
      <c r="K912"/>
      <c r="L912"/>
      <c r="M912"/>
      <c r="N912"/>
      <c r="O912"/>
      <c r="P912"/>
      <c r="R912"/>
      <c r="S912"/>
      <c r="T912"/>
      <c r="U912"/>
      <c r="V912"/>
      <c r="W912"/>
      <c r="X912"/>
      <c r="Y912"/>
    </row>
    <row r="913" spans="2:25">
      <c r="B913"/>
      <c r="D913"/>
      <c r="E913"/>
      <c r="F913"/>
      <c r="G913"/>
      <c r="H913"/>
      <c r="I913"/>
      <c r="J913"/>
      <c r="K913"/>
      <c r="L913"/>
      <c r="M913"/>
      <c r="N913"/>
      <c r="O913"/>
      <c r="P913"/>
      <c r="R913"/>
      <c r="S913"/>
      <c r="T913"/>
      <c r="U913"/>
      <c r="V913"/>
      <c r="W913"/>
      <c r="X913"/>
      <c r="Y913"/>
    </row>
    <row r="914" spans="2:25">
      <c r="B914"/>
      <c r="D914"/>
      <c r="E914"/>
      <c r="F914"/>
      <c r="G914"/>
      <c r="H914"/>
      <c r="I914"/>
      <c r="J914"/>
      <c r="K914"/>
      <c r="L914"/>
      <c r="M914"/>
      <c r="N914"/>
      <c r="O914"/>
      <c r="P914"/>
      <c r="R914"/>
      <c r="S914"/>
      <c r="T914"/>
      <c r="U914"/>
      <c r="V914"/>
      <c r="W914"/>
      <c r="X914"/>
      <c r="Y914"/>
    </row>
    <row r="915" spans="2:25">
      <c r="B915"/>
      <c r="D915"/>
      <c r="E915"/>
      <c r="F915"/>
      <c r="G915"/>
      <c r="H915"/>
      <c r="I915"/>
      <c r="J915"/>
      <c r="K915"/>
      <c r="L915"/>
      <c r="M915"/>
      <c r="N915"/>
      <c r="O915"/>
      <c r="P915"/>
      <c r="R915"/>
      <c r="S915"/>
      <c r="T915"/>
      <c r="U915"/>
      <c r="V915"/>
      <c r="W915"/>
      <c r="X915"/>
      <c r="Y915"/>
    </row>
    <row r="916" spans="2:25">
      <c r="B916"/>
      <c r="D916"/>
      <c r="E916"/>
      <c r="F916"/>
      <c r="G916"/>
      <c r="H916"/>
      <c r="I916"/>
      <c r="J916"/>
      <c r="K916"/>
      <c r="L916"/>
      <c r="M916"/>
      <c r="N916"/>
      <c r="O916"/>
      <c r="P916"/>
      <c r="R916"/>
      <c r="S916"/>
      <c r="T916"/>
      <c r="U916"/>
      <c r="V916"/>
      <c r="W916"/>
      <c r="X916"/>
      <c r="Y916"/>
    </row>
    <row r="917" spans="2:25">
      <c r="B917"/>
      <c r="D917"/>
      <c r="E917"/>
      <c r="F917"/>
      <c r="G917"/>
      <c r="H917"/>
      <c r="I917"/>
      <c r="J917"/>
      <c r="K917"/>
      <c r="L917"/>
      <c r="M917"/>
      <c r="N917"/>
      <c r="O917"/>
      <c r="P917"/>
      <c r="R917"/>
      <c r="S917"/>
      <c r="T917"/>
      <c r="U917"/>
      <c r="V917"/>
      <c r="W917"/>
      <c r="X917"/>
      <c r="Y917"/>
    </row>
    <row r="918" spans="2:25">
      <c r="B918"/>
      <c r="D918"/>
      <c r="E918"/>
      <c r="F918"/>
      <c r="G918"/>
      <c r="H918"/>
      <c r="I918"/>
      <c r="J918"/>
      <c r="K918"/>
      <c r="L918"/>
      <c r="M918"/>
      <c r="N918"/>
      <c r="O918"/>
      <c r="P918"/>
      <c r="R918"/>
      <c r="S918"/>
      <c r="T918"/>
      <c r="U918"/>
      <c r="V918"/>
      <c r="W918"/>
      <c r="X918"/>
      <c r="Y918"/>
    </row>
    <row r="919" spans="2:25">
      <c r="B919"/>
      <c r="D919"/>
      <c r="E919"/>
      <c r="F919"/>
      <c r="G919"/>
      <c r="H919"/>
      <c r="I919"/>
      <c r="J919"/>
      <c r="K919"/>
      <c r="L919"/>
      <c r="M919"/>
      <c r="N919"/>
      <c r="O919"/>
      <c r="P919"/>
      <c r="R919"/>
      <c r="S919"/>
      <c r="T919"/>
      <c r="U919"/>
      <c r="V919"/>
      <c r="W919"/>
      <c r="X919"/>
      <c r="Y919"/>
    </row>
    <row r="920" spans="2:25">
      <c r="B920"/>
      <c r="D920"/>
      <c r="E920"/>
      <c r="F920"/>
      <c r="G920"/>
      <c r="H920"/>
      <c r="I920"/>
      <c r="J920"/>
      <c r="K920"/>
      <c r="L920"/>
      <c r="M920"/>
      <c r="N920"/>
      <c r="O920"/>
      <c r="P920"/>
      <c r="R920"/>
      <c r="S920"/>
      <c r="T920"/>
      <c r="U920"/>
      <c r="V920"/>
      <c r="W920"/>
      <c r="X920"/>
      <c r="Y920"/>
    </row>
    <row r="921" spans="2:25">
      <c r="B921"/>
      <c r="D921"/>
      <c r="E921"/>
      <c r="F921"/>
      <c r="G921"/>
      <c r="H921"/>
      <c r="I921"/>
      <c r="J921"/>
      <c r="K921"/>
      <c r="L921"/>
      <c r="M921"/>
      <c r="N921"/>
      <c r="O921"/>
      <c r="P921"/>
      <c r="R921"/>
      <c r="S921"/>
      <c r="T921"/>
      <c r="U921"/>
      <c r="V921"/>
      <c r="W921"/>
      <c r="X921"/>
      <c r="Y921"/>
    </row>
    <row r="922" spans="2:25">
      <c r="B922"/>
      <c r="D922"/>
      <c r="E922"/>
      <c r="F922"/>
      <c r="G922"/>
      <c r="H922"/>
      <c r="I922"/>
      <c r="J922"/>
      <c r="K922"/>
      <c r="L922"/>
      <c r="M922"/>
      <c r="N922"/>
      <c r="O922"/>
      <c r="P922"/>
      <c r="R922"/>
      <c r="S922"/>
      <c r="T922"/>
      <c r="U922"/>
      <c r="V922"/>
      <c r="W922"/>
      <c r="X922"/>
      <c r="Y922"/>
    </row>
    <row r="923" spans="2:25">
      <c r="B923"/>
      <c r="D923"/>
      <c r="E923"/>
      <c r="F923"/>
      <c r="G923"/>
      <c r="H923"/>
      <c r="I923"/>
      <c r="J923"/>
      <c r="K923"/>
      <c r="L923"/>
      <c r="M923"/>
      <c r="N923"/>
      <c r="O923"/>
      <c r="P923"/>
      <c r="R923"/>
      <c r="S923"/>
      <c r="T923"/>
      <c r="U923"/>
      <c r="V923"/>
      <c r="W923"/>
      <c r="X923"/>
      <c r="Y923"/>
    </row>
    <row r="924" spans="2:25">
      <c r="B924"/>
      <c r="D924"/>
      <c r="E924"/>
      <c r="F924"/>
      <c r="G924"/>
      <c r="H924"/>
      <c r="I924"/>
      <c r="J924"/>
      <c r="K924"/>
      <c r="L924"/>
      <c r="M924"/>
      <c r="N924"/>
      <c r="O924"/>
      <c r="P924"/>
      <c r="R924"/>
      <c r="S924"/>
      <c r="T924"/>
      <c r="U924"/>
      <c r="V924"/>
      <c r="W924"/>
      <c r="X924"/>
      <c r="Y924"/>
    </row>
    <row r="925" spans="2:25">
      <c r="B925"/>
      <c r="D925"/>
      <c r="E925"/>
      <c r="F925"/>
      <c r="G925"/>
      <c r="H925"/>
      <c r="I925"/>
      <c r="J925"/>
      <c r="K925"/>
      <c r="L925"/>
      <c r="M925"/>
      <c r="N925"/>
      <c r="O925"/>
      <c r="P925"/>
      <c r="R925"/>
      <c r="S925"/>
      <c r="T925"/>
      <c r="U925"/>
      <c r="V925"/>
      <c r="W925"/>
      <c r="X925"/>
      <c r="Y925"/>
    </row>
    <row r="926" spans="2:25">
      <c r="B926"/>
      <c r="D926"/>
      <c r="E926"/>
      <c r="F926"/>
      <c r="G926"/>
      <c r="H926"/>
      <c r="I926"/>
      <c r="J926"/>
      <c r="K926"/>
      <c r="L926"/>
      <c r="M926"/>
      <c r="N926"/>
      <c r="O926"/>
      <c r="P926"/>
      <c r="R926"/>
      <c r="S926"/>
      <c r="T926"/>
      <c r="U926"/>
      <c r="V926"/>
      <c r="W926"/>
      <c r="X926"/>
      <c r="Y926"/>
    </row>
    <row r="927" spans="2:25">
      <c r="B927"/>
      <c r="D927"/>
      <c r="E927"/>
      <c r="F927"/>
      <c r="G927"/>
      <c r="H927"/>
      <c r="I927"/>
      <c r="J927"/>
      <c r="K927"/>
      <c r="L927"/>
      <c r="M927"/>
      <c r="N927"/>
      <c r="O927"/>
      <c r="P927"/>
      <c r="R927"/>
      <c r="S927"/>
      <c r="T927"/>
      <c r="U927"/>
      <c r="V927"/>
      <c r="W927"/>
      <c r="X927"/>
      <c r="Y927"/>
    </row>
    <row r="928" spans="2:25">
      <c r="B928"/>
      <c r="D928"/>
      <c r="E928"/>
      <c r="F928"/>
      <c r="G928"/>
      <c r="H928"/>
      <c r="I928"/>
      <c r="J928"/>
      <c r="K928"/>
      <c r="L928"/>
      <c r="M928"/>
      <c r="N928"/>
      <c r="O928"/>
      <c r="P928"/>
      <c r="R928"/>
      <c r="S928"/>
      <c r="T928"/>
      <c r="U928"/>
      <c r="V928"/>
      <c r="W928"/>
      <c r="X928"/>
      <c r="Y928"/>
    </row>
    <row r="929" spans="2:25">
      <c r="B929"/>
      <c r="D929"/>
      <c r="E929"/>
      <c r="F929"/>
      <c r="G929"/>
      <c r="H929"/>
      <c r="I929"/>
      <c r="J929"/>
      <c r="K929"/>
      <c r="L929"/>
      <c r="M929"/>
      <c r="N929"/>
      <c r="O929"/>
      <c r="P929"/>
      <c r="R929"/>
      <c r="S929"/>
      <c r="T929"/>
      <c r="U929"/>
      <c r="V929"/>
      <c r="W929"/>
      <c r="X929"/>
      <c r="Y929"/>
    </row>
    <row r="930" spans="2:25">
      <c r="B930"/>
      <c r="D930"/>
      <c r="E930"/>
      <c r="F930"/>
      <c r="G930"/>
      <c r="H930"/>
      <c r="I930"/>
      <c r="J930"/>
      <c r="K930"/>
      <c r="L930"/>
      <c r="M930"/>
      <c r="N930"/>
      <c r="O930"/>
      <c r="P930"/>
      <c r="R930"/>
      <c r="S930"/>
      <c r="T930"/>
      <c r="U930"/>
      <c r="V930"/>
      <c r="W930"/>
      <c r="X930"/>
      <c r="Y930"/>
    </row>
    <row r="931" spans="2:25">
      <c r="B931"/>
      <c r="D931"/>
      <c r="E931"/>
      <c r="F931"/>
      <c r="G931"/>
      <c r="H931"/>
      <c r="I931"/>
      <c r="J931"/>
      <c r="K931"/>
      <c r="L931"/>
      <c r="M931"/>
      <c r="N931"/>
      <c r="O931"/>
      <c r="P931"/>
      <c r="R931"/>
      <c r="S931"/>
      <c r="T931"/>
      <c r="U931"/>
      <c r="V931"/>
      <c r="W931"/>
      <c r="X931"/>
      <c r="Y931"/>
    </row>
    <row r="932" spans="2:25">
      <c r="B932"/>
      <c r="D932"/>
      <c r="E932"/>
      <c r="F932"/>
      <c r="G932"/>
      <c r="H932"/>
      <c r="I932"/>
      <c r="J932"/>
      <c r="K932"/>
      <c r="L932"/>
      <c r="M932"/>
      <c r="N932"/>
      <c r="O932"/>
      <c r="P932"/>
      <c r="R932"/>
      <c r="S932"/>
      <c r="T932"/>
      <c r="U932"/>
      <c r="V932"/>
      <c r="W932"/>
      <c r="X932"/>
      <c r="Y932"/>
    </row>
    <row r="933" spans="2:25">
      <c r="B933"/>
      <c r="D933"/>
      <c r="E933"/>
      <c r="F933"/>
      <c r="G933"/>
      <c r="H933"/>
      <c r="I933"/>
      <c r="J933"/>
      <c r="K933"/>
      <c r="L933"/>
      <c r="M933"/>
      <c r="N933"/>
      <c r="O933"/>
      <c r="P933"/>
      <c r="R933"/>
      <c r="S933"/>
      <c r="T933"/>
      <c r="U933"/>
      <c r="V933"/>
      <c r="W933"/>
      <c r="X933"/>
      <c r="Y933"/>
    </row>
    <row r="934" spans="2:25">
      <c r="B934"/>
      <c r="D934"/>
      <c r="E934"/>
      <c r="F934"/>
      <c r="G934"/>
      <c r="H934"/>
      <c r="I934"/>
      <c r="J934"/>
      <c r="K934"/>
      <c r="L934"/>
      <c r="M934"/>
      <c r="N934"/>
      <c r="O934"/>
      <c r="P934"/>
      <c r="R934"/>
      <c r="S934"/>
      <c r="T934"/>
      <c r="U934"/>
      <c r="V934"/>
      <c r="W934"/>
      <c r="X934"/>
      <c r="Y934"/>
    </row>
    <row r="935" spans="2:25">
      <c r="B935"/>
      <c r="D935"/>
      <c r="E935"/>
      <c r="F935"/>
      <c r="G935"/>
      <c r="H935"/>
      <c r="I935"/>
      <c r="J935"/>
      <c r="K935"/>
      <c r="L935"/>
      <c r="M935"/>
      <c r="N935"/>
      <c r="O935"/>
      <c r="P935"/>
      <c r="R935"/>
      <c r="S935"/>
      <c r="T935"/>
      <c r="U935"/>
      <c r="V935"/>
      <c r="W935"/>
      <c r="X935"/>
      <c r="Y935"/>
    </row>
    <row r="936" spans="2:25">
      <c r="B936"/>
      <c r="D936"/>
      <c r="E936"/>
      <c r="F936"/>
      <c r="G936"/>
      <c r="H936"/>
      <c r="I936"/>
      <c r="J936"/>
      <c r="K936"/>
      <c r="L936"/>
      <c r="M936"/>
      <c r="N936"/>
      <c r="O936"/>
      <c r="P936"/>
      <c r="R936"/>
      <c r="S936"/>
      <c r="T936"/>
      <c r="U936"/>
      <c r="V936"/>
      <c r="W936"/>
      <c r="X936"/>
      <c r="Y936"/>
    </row>
    <row r="937" spans="2:25">
      <c r="B937"/>
      <c r="D937"/>
      <c r="E937"/>
      <c r="F937"/>
      <c r="G937"/>
      <c r="H937"/>
      <c r="I937"/>
      <c r="J937"/>
      <c r="K937"/>
      <c r="L937"/>
      <c r="M937"/>
      <c r="N937"/>
      <c r="O937"/>
      <c r="P937"/>
      <c r="R937"/>
      <c r="S937"/>
      <c r="T937"/>
      <c r="U937"/>
      <c r="V937"/>
      <c r="W937"/>
      <c r="X937"/>
      <c r="Y937"/>
    </row>
    <row r="938" spans="2:25">
      <c r="B938"/>
      <c r="D938"/>
      <c r="E938"/>
      <c r="F938"/>
      <c r="G938"/>
      <c r="H938"/>
      <c r="I938"/>
      <c r="J938"/>
      <c r="K938"/>
      <c r="L938"/>
      <c r="M938"/>
      <c r="N938"/>
      <c r="O938"/>
      <c r="P938"/>
      <c r="R938"/>
      <c r="S938"/>
      <c r="T938"/>
      <c r="U938"/>
      <c r="V938"/>
      <c r="W938"/>
      <c r="X938"/>
      <c r="Y938"/>
    </row>
    <row r="939" spans="2:25">
      <c r="B939"/>
      <c r="D939"/>
      <c r="E939"/>
      <c r="F939"/>
      <c r="G939"/>
      <c r="H939"/>
      <c r="I939"/>
      <c r="J939"/>
      <c r="K939"/>
      <c r="L939"/>
      <c r="M939"/>
      <c r="N939"/>
      <c r="O939"/>
      <c r="P939"/>
      <c r="R939"/>
      <c r="S939"/>
      <c r="T939"/>
      <c r="U939"/>
      <c r="V939"/>
      <c r="W939"/>
      <c r="X939"/>
      <c r="Y939"/>
    </row>
    <row r="940" spans="2:25">
      <c r="B940"/>
      <c r="D940"/>
      <c r="E940"/>
      <c r="F940"/>
      <c r="G940"/>
      <c r="H940"/>
      <c r="I940"/>
      <c r="J940"/>
      <c r="K940"/>
      <c r="L940"/>
      <c r="M940"/>
      <c r="N940"/>
      <c r="O940"/>
      <c r="P940"/>
      <c r="R940"/>
      <c r="S940"/>
      <c r="T940"/>
      <c r="U940"/>
      <c r="V940"/>
      <c r="W940"/>
      <c r="X940"/>
      <c r="Y940"/>
    </row>
    <row r="941" spans="2:25">
      <c r="B941"/>
      <c r="D941"/>
      <c r="E941"/>
      <c r="F941"/>
      <c r="G941"/>
      <c r="H941"/>
      <c r="I941"/>
      <c r="J941"/>
      <c r="K941"/>
      <c r="L941"/>
      <c r="M941"/>
      <c r="N941"/>
      <c r="O941"/>
      <c r="P941"/>
      <c r="R941"/>
      <c r="S941"/>
      <c r="T941"/>
      <c r="U941"/>
      <c r="V941"/>
      <c r="W941"/>
      <c r="X941"/>
      <c r="Y941"/>
    </row>
    <row r="942" spans="2:25">
      <c r="B942"/>
      <c r="D942"/>
      <c r="E942"/>
      <c r="F942"/>
      <c r="G942"/>
      <c r="H942"/>
      <c r="I942"/>
      <c r="J942"/>
      <c r="K942"/>
      <c r="L942"/>
      <c r="M942"/>
      <c r="N942"/>
      <c r="O942"/>
      <c r="P942"/>
      <c r="R942"/>
      <c r="S942"/>
      <c r="T942"/>
      <c r="U942"/>
      <c r="V942"/>
      <c r="W942"/>
      <c r="X942"/>
      <c r="Y942"/>
    </row>
    <row r="943" spans="2:25">
      <c r="B943"/>
      <c r="D943"/>
      <c r="E943"/>
      <c r="F943"/>
      <c r="G943"/>
      <c r="H943"/>
      <c r="I943"/>
      <c r="J943"/>
      <c r="K943"/>
      <c r="L943"/>
      <c r="M943"/>
      <c r="N943"/>
      <c r="O943"/>
      <c r="P943"/>
      <c r="R943"/>
      <c r="S943"/>
      <c r="T943"/>
      <c r="U943"/>
      <c r="V943"/>
      <c r="W943"/>
      <c r="X943"/>
      <c r="Y943"/>
    </row>
    <row r="944" spans="2:25">
      <c r="B944"/>
      <c r="D944"/>
      <c r="E944"/>
      <c r="F944"/>
      <c r="G944"/>
      <c r="H944"/>
      <c r="I944"/>
      <c r="J944"/>
      <c r="K944"/>
      <c r="L944"/>
      <c r="M944"/>
      <c r="N944"/>
      <c r="O944"/>
      <c r="P944"/>
      <c r="R944"/>
      <c r="S944"/>
      <c r="T944"/>
      <c r="U944"/>
      <c r="V944"/>
      <c r="W944"/>
      <c r="X944"/>
      <c r="Y944"/>
    </row>
    <row r="945" spans="2:25">
      <c r="B945"/>
      <c r="D945"/>
      <c r="E945"/>
      <c r="F945"/>
      <c r="G945"/>
      <c r="H945"/>
      <c r="I945"/>
      <c r="J945"/>
      <c r="K945"/>
      <c r="L945"/>
      <c r="M945"/>
      <c r="N945"/>
      <c r="O945"/>
      <c r="P945"/>
      <c r="R945"/>
      <c r="S945"/>
      <c r="T945"/>
      <c r="U945"/>
      <c r="V945"/>
      <c r="W945"/>
      <c r="X945"/>
      <c r="Y945"/>
    </row>
    <row r="946" spans="2:25">
      <c r="B946"/>
      <c r="D946"/>
      <c r="E946"/>
      <c r="F946"/>
      <c r="G946"/>
      <c r="H946"/>
      <c r="I946"/>
      <c r="J946"/>
      <c r="K946"/>
      <c r="L946"/>
      <c r="M946"/>
      <c r="N946"/>
      <c r="O946"/>
      <c r="P946"/>
      <c r="R946"/>
      <c r="S946"/>
      <c r="T946"/>
      <c r="U946"/>
      <c r="V946"/>
      <c r="W946"/>
      <c r="X946"/>
      <c r="Y946"/>
    </row>
    <row r="947" spans="2:25">
      <c r="B947"/>
      <c r="D947"/>
      <c r="E947"/>
      <c r="F947"/>
      <c r="G947"/>
      <c r="H947"/>
      <c r="I947"/>
      <c r="J947"/>
      <c r="K947"/>
      <c r="L947"/>
      <c r="M947"/>
      <c r="N947"/>
      <c r="O947"/>
      <c r="P947"/>
      <c r="R947"/>
      <c r="S947"/>
      <c r="T947"/>
      <c r="U947"/>
      <c r="V947"/>
      <c r="W947"/>
      <c r="X947"/>
      <c r="Y947"/>
    </row>
    <row r="948" spans="2:25">
      <c r="B948"/>
      <c r="D948"/>
      <c r="E948"/>
      <c r="F948"/>
      <c r="G948"/>
      <c r="H948"/>
      <c r="I948"/>
      <c r="J948"/>
      <c r="K948"/>
      <c r="L948"/>
      <c r="M948"/>
      <c r="N948"/>
      <c r="O948"/>
      <c r="P948"/>
      <c r="R948"/>
      <c r="S948"/>
      <c r="T948"/>
      <c r="U948"/>
      <c r="V948"/>
      <c r="W948"/>
      <c r="X948"/>
      <c r="Y948"/>
    </row>
    <row r="949" spans="2:25">
      <c r="B949"/>
      <c r="D949"/>
      <c r="E949"/>
      <c r="F949"/>
      <c r="G949"/>
      <c r="H949"/>
      <c r="I949"/>
      <c r="J949"/>
      <c r="K949"/>
      <c r="L949"/>
      <c r="M949"/>
      <c r="N949"/>
      <c r="O949"/>
      <c r="P949"/>
      <c r="R949"/>
      <c r="S949"/>
      <c r="T949"/>
      <c r="U949"/>
      <c r="V949"/>
      <c r="W949"/>
      <c r="X949"/>
      <c r="Y949"/>
    </row>
    <row r="950" spans="2:25">
      <c r="B950"/>
      <c r="D950"/>
      <c r="E950"/>
      <c r="F950"/>
      <c r="G950"/>
      <c r="H950"/>
      <c r="I950"/>
      <c r="J950"/>
      <c r="K950"/>
      <c r="L950"/>
      <c r="M950"/>
      <c r="N950"/>
      <c r="O950"/>
      <c r="P950"/>
      <c r="R950"/>
      <c r="S950"/>
      <c r="T950"/>
      <c r="U950"/>
      <c r="V950"/>
      <c r="W950"/>
      <c r="X950"/>
      <c r="Y950"/>
    </row>
    <row r="951" spans="2:25">
      <c r="B951"/>
      <c r="D951"/>
      <c r="E951"/>
      <c r="F951"/>
      <c r="G951"/>
      <c r="H951"/>
      <c r="I951"/>
      <c r="J951"/>
      <c r="K951"/>
      <c r="L951"/>
      <c r="M951"/>
      <c r="N951"/>
      <c r="O951"/>
      <c r="P951"/>
      <c r="R951"/>
      <c r="S951"/>
      <c r="T951"/>
      <c r="U951"/>
      <c r="V951"/>
      <c r="W951"/>
      <c r="X951"/>
      <c r="Y951"/>
    </row>
    <row r="952" spans="2:25">
      <c r="B952"/>
      <c r="D952"/>
      <c r="E952"/>
      <c r="F952"/>
      <c r="G952"/>
      <c r="H952"/>
      <c r="I952"/>
      <c r="J952"/>
      <c r="K952"/>
      <c r="L952"/>
      <c r="M952"/>
      <c r="N952"/>
      <c r="O952"/>
      <c r="P952"/>
      <c r="R952"/>
      <c r="S952"/>
      <c r="T952"/>
      <c r="U952"/>
      <c r="V952"/>
      <c r="W952"/>
      <c r="X952"/>
      <c r="Y952"/>
    </row>
    <row r="953" spans="2:25">
      <c r="B953"/>
      <c r="D953"/>
      <c r="E953"/>
      <c r="F953"/>
      <c r="G953"/>
      <c r="H953"/>
      <c r="I953"/>
      <c r="J953"/>
      <c r="K953"/>
      <c r="L953"/>
      <c r="M953"/>
      <c r="N953"/>
      <c r="O953"/>
      <c r="P953"/>
      <c r="R953"/>
      <c r="S953"/>
      <c r="T953"/>
      <c r="U953"/>
      <c r="V953"/>
      <c r="W953"/>
      <c r="X953"/>
      <c r="Y953"/>
    </row>
    <row r="954" spans="2:25">
      <c r="B954"/>
      <c r="D954"/>
      <c r="E954"/>
      <c r="F954"/>
      <c r="G954"/>
      <c r="H954"/>
      <c r="I954"/>
      <c r="J954"/>
      <c r="K954"/>
      <c r="L954"/>
      <c r="M954"/>
      <c r="N954"/>
      <c r="O954"/>
      <c r="P954"/>
      <c r="R954"/>
      <c r="S954"/>
      <c r="T954"/>
      <c r="U954"/>
      <c r="V954"/>
      <c r="W954"/>
      <c r="X954"/>
      <c r="Y954"/>
    </row>
    <row r="955" spans="2:25">
      <c r="B955"/>
      <c r="D955"/>
      <c r="E955"/>
      <c r="F955"/>
      <c r="G955"/>
      <c r="H955"/>
      <c r="I955"/>
      <c r="J955"/>
      <c r="K955"/>
      <c r="L955"/>
      <c r="M955"/>
      <c r="N955"/>
      <c r="O955"/>
      <c r="P955"/>
      <c r="R955"/>
      <c r="S955"/>
      <c r="T955"/>
      <c r="U955"/>
      <c r="V955"/>
      <c r="W955"/>
      <c r="X955"/>
      <c r="Y955"/>
    </row>
    <row r="956" spans="2:25">
      <c r="B956"/>
      <c r="D956"/>
      <c r="E956"/>
      <c r="F956"/>
      <c r="G956"/>
      <c r="H956"/>
      <c r="I956"/>
      <c r="J956"/>
      <c r="K956"/>
      <c r="L956"/>
      <c r="M956"/>
      <c r="N956"/>
      <c r="O956"/>
      <c r="P956"/>
      <c r="R956"/>
      <c r="S956"/>
      <c r="T956"/>
      <c r="U956"/>
      <c r="V956"/>
      <c r="W956"/>
      <c r="X956"/>
      <c r="Y956"/>
    </row>
    <row r="957" spans="2:25">
      <c r="B957"/>
      <c r="D957"/>
      <c r="E957"/>
      <c r="F957"/>
      <c r="G957"/>
      <c r="H957"/>
      <c r="I957"/>
      <c r="J957"/>
      <c r="K957"/>
      <c r="L957"/>
      <c r="M957"/>
      <c r="N957"/>
      <c r="O957"/>
      <c r="P957"/>
      <c r="R957"/>
      <c r="S957"/>
      <c r="T957"/>
      <c r="U957"/>
      <c r="V957"/>
      <c r="W957"/>
      <c r="X957"/>
      <c r="Y957"/>
    </row>
    <row r="958" spans="2:25">
      <c r="B958"/>
      <c r="D958"/>
      <c r="E958"/>
      <c r="F958"/>
      <c r="G958"/>
      <c r="H958"/>
      <c r="I958"/>
      <c r="J958"/>
      <c r="K958"/>
      <c r="L958"/>
      <c r="M958"/>
      <c r="N958"/>
      <c r="O958"/>
      <c r="P958"/>
      <c r="R958"/>
      <c r="S958"/>
      <c r="T958"/>
      <c r="U958"/>
      <c r="V958"/>
      <c r="W958"/>
      <c r="X958"/>
      <c r="Y958"/>
    </row>
    <row r="959" spans="2:25">
      <c r="B959"/>
      <c r="D959"/>
      <c r="E959"/>
      <c r="F959"/>
      <c r="G959"/>
      <c r="H959"/>
      <c r="I959"/>
      <c r="J959"/>
      <c r="K959"/>
      <c r="L959"/>
      <c r="M959"/>
      <c r="N959"/>
      <c r="O959"/>
      <c r="P959"/>
      <c r="R959"/>
      <c r="S959"/>
      <c r="T959"/>
      <c r="U959"/>
      <c r="V959"/>
      <c r="W959"/>
      <c r="X959"/>
      <c r="Y959"/>
    </row>
    <row r="960" spans="2:25">
      <c r="B960"/>
      <c r="D960"/>
      <c r="E960"/>
      <c r="F960"/>
      <c r="G960"/>
      <c r="H960"/>
      <c r="I960"/>
      <c r="J960"/>
      <c r="K960"/>
      <c r="L960"/>
      <c r="M960"/>
      <c r="N960"/>
      <c r="O960"/>
      <c r="P960"/>
      <c r="R960"/>
      <c r="S960"/>
      <c r="T960"/>
      <c r="U960"/>
      <c r="V960"/>
      <c r="W960"/>
      <c r="X960"/>
      <c r="Y960"/>
    </row>
    <row r="961" spans="2:25">
      <c r="B961"/>
      <c r="D961"/>
      <c r="E961"/>
      <c r="F961"/>
      <c r="G961"/>
      <c r="H961"/>
      <c r="I961"/>
      <c r="J961"/>
      <c r="K961"/>
      <c r="L961"/>
      <c r="M961"/>
      <c r="N961"/>
      <c r="O961"/>
      <c r="P961"/>
      <c r="R961"/>
      <c r="S961"/>
      <c r="T961"/>
      <c r="U961"/>
      <c r="V961"/>
      <c r="W961"/>
      <c r="X961"/>
      <c r="Y961"/>
    </row>
    <row r="962" spans="2:25">
      <c r="B962"/>
      <c r="D962"/>
      <c r="E962"/>
      <c r="F962"/>
      <c r="G962"/>
      <c r="H962"/>
      <c r="I962"/>
      <c r="J962"/>
      <c r="K962"/>
      <c r="L962"/>
      <c r="M962"/>
      <c r="N962"/>
      <c r="O962"/>
      <c r="P962"/>
      <c r="R962"/>
      <c r="S962"/>
      <c r="T962"/>
      <c r="U962"/>
      <c r="V962"/>
      <c r="W962"/>
      <c r="X962"/>
      <c r="Y962"/>
    </row>
    <row r="963" spans="2:25">
      <c r="B963"/>
      <c r="D963"/>
      <c r="E963"/>
      <c r="F963"/>
      <c r="G963"/>
      <c r="H963"/>
      <c r="I963"/>
      <c r="J963"/>
      <c r="K963"/>
      <c r="L963"/>
      <c r="M963"/>
      <c r="N963"/>
      <c r="O963"/>
      <c r="P963"/>
      <c r="R963"/>
      <c r="S963"/>
      <c r="T963"/>
      <c r="U963"/>
      <c r="V963"/>
      <c r="W963"/>
      <c r="X963"/>
      <c r="Y963"/>
    </row>
    <row r="964" spans="2:25">
      <c r="B964"/>
      <c r="D964"/>
      <c r="E964"/>
      <c r="F964"/>
      <c r="G964"/>
      <c r="H964"/>
      <c r="I964"/>
      <c r="J964"/>
      <c r="K964"/>
      <c r="L964"/>
      <c r="M964"/>
      <c r="N964"/>
      <c r="O964"/>
      <c r="P964"/>
      <c r="R964"/>
      <c r="S964"/>
      <c r="T964"/>
      <c r="U964"/>
      <c r="V964"/>
      <c r="W964"/>
      <c r="X964"/>
      <c r="Y964"/>
    </row>
    <row r="965" spans="2:25">
      <c r="B965"/>
      <c r="D965"/>
      <c r="E965"/>
      <c r="F965"/>
      <c r="G965"/>
      <c r="H965"/>
      <c r="I965"/>
      <c r="J965"/>
      <c r="K965"/>
      <c r="L965"/>
      <c r="M965"/>
      <c r="N965"/>
      <c r="O965"/>
      <c r="P965"/>
      <c r="R965"/>
      <c r="S965"/>
      <c r="T965"/>
      <c r="U965"/>
      <c r="V965"/>
      <c r="W965"/>
      <c r="X965"/>
      <c r="Y965"/>
    </row>
    <row r="966" spans="2:25">
      <c r="B966"/>
      <c r="D966"/>
      <c r="E966"/>
      <c r="F966"/>
      <c r="G966"/>
      <c r="H966"/>
      <c r="I966"/>
      <c r="J966"/>
      <c r="K966"/>
      <c r="L966"/>
      <c r="M966"/>
      <c r="N966"/>
      <c r="O966"/>
      <c r="P966"/>
      <c r="R966"/>
      <c r="S966"/>
      <c r="T966"/>
      <c r="U966"/>
      <c r="V966"/>
      <c r="W966"/>
      <c r="X966"/>
      <c r="Y966"/>
    </row>
    <row r="967" spans="2:25">
      <c r="B967"/>
      <c r="D967"/>
      <c r="E967"/>
      <c r="F967"/>
      <c r="G967"/>
      <c r="H967"/>
      <c r="I967"/>
      <c r="J967"/>
      <c r="K967"/>
      <c r="L967"/>
      <c r="M967"/>
      <c r="N967"/>
      <c r="O967"/>
      <c r="P967"/>
      <c r="R967"/>
      <c r="S967"/>
      <c r="T967"/>
      <c r="U967"/>
      <c r="V967"/>
      <c r="W967"/>
      <c r="X967"/>
      <c r="Y967"/>
    </row>
    <row r="968" spans="2:25">
      <c r="B968"/>
      <c r="D968"/>
      <c r="E968"/>
      <c r="F968"/>
      <c r="G968"/>
      <c r="H968"/>
      <c r="I968"/>
      <c r="J968"/>
      <c r="K968"/>
      <c r="L968"/>
      <c r="M968"/>
      <c r="N968"/>
      <c r="O968"/>
      <c r="P968"/>
      <c r="R968"/>
      <c r="S968"/>
      <c r="T968"/>
      <c r="U968"/>
      <c r="V968"/>
      <c r="W968"/>
      <c r="X968"/>
      <c r="Y968"/>
    </row>
    <row r="969" spans="2:25">
      <c r="B969"/>
      <c r="D969"/>
      <c r="E969"/>
      <c r="F969"/>
      <c r="G969"/>
      <c r="H969"/>
      <c r="I969"/>
      <c r="J969"/>
      <c r="K969"/>
      <c r="L969"/>
      <c r="M969"/>
      <c r="N969"/>
      <c r="O969"/>
      <c r="P969"/>
      <c r="R969"/>
      <c r="S969"/>
      <c r="T969"/>
      <c r="U969"/>
      <c r="V969"/>
      <c r="W969"/>
      <c r="X969"/>
      <c r="Y969"/>
    </row>
    <row r="970" spans="2:25">
      <c r="B970"/>
      <c r="D970"/>
      <c r="E970"/>
      <c r="F970"/>
      <c r="G970"/>
      <c r="H970"/>
      <c r="I970"/>
      <c r="J970"/>
      <c r="K970"/>
      <c r="L970"/>
      <c r="M970"/>
      <c r="N970"/>
      <c r="O970"/>
      <c r="P970"/>
      <c r="R970"/>
      <c r="S970"/>
      <c r="T970"/>
      <c r="U970"/>
      <c r="V970"/>
      <c r="W970"/>
      <c r="X970"/>
      <c r="Y970"/>
    </row>
    <row r="971" spans="2:25">
      <c r="B971"/>
      <c r="D971"/>
      <c r="E971"/>
      <c r="F971"/>
      <c r="G971"/>
      <c r="H971"/>
      <c r="I971"/>
      <c r="J971"/>
      <c r="K971"/>
      <c r="L971"/>
      <c r="M971"/>
      <c r="N971"/>
      <c r="O971"/>
      <c r="P971"/>
      <c r="R971"/>
      <c r="S971"/>
      <c r="T971"/>
      <c r="U971"/>
      <c r="V971"/>
      <c r="W971"/>
      <c r="X971"/>
      <c r="Y971"/>
    </row>
    <row r="972" spans="2:25">
      <c r="B972"/>
      <c r="D972"/>
      <c r="E972"/>
      <c r="F972"/>
      <c r="G972"/>
      <c r="H972"/>
      <c r="I972"/>
      <c r="J972"/>
      <c r="K972"/>
      <c r="L972"/>
      <c r="M972"/>
      <c r="N972"/>
      <c r="O972"/>
      <c r="P972"/>
      <c r="R972"/>
      <c r="S972"/>
      <c r="T972"/>
      <c r="U972"/>
      <c r="V972"/>
      <c r="W972"/>
      <c r="X972"/>
      <c r="Y972"/>
    </row>
    <row r="973" spans="2:25">
      <c r="B973"/>
      <c r="D973"/>
      <c r="E973"/>
      <c r="F973"/>
      <c r="G973"/>
      <c r="H973"/>
      <c r="I973"/>
      <c r="J973"/>
      <c r="K973"/>
      <c r="L973"/>
      <c r="M973"/>
      <c r="N973"/>
      <c r="O973"/>
      <c r="P973"/>
      <c r="R973"/>
      <c r="S973"/>
      <c r="T973"/>
      <c r="U973"/>
      <c r="V973"/>
      <c r="W973"/>
      <c r="X973"/>
      <c r="Y973"/>
    </row>
    <row r="974" spans="2:25">
      <c r="B974"/>
      <c r="D974"/>
      <c r="E974"/>
      <c r="F974"/>
      <c r="G974"/>
      <c r="H974"/>
      <c r="I974"/>
      <c r="J974"/>
      <c r="K974"/>
      <c r="L974"/>
      <c r="M974"/>
      <c r="N974"/>
      <c r="O974"/>
      <c r="P974"/>
      <c r="R974"/>
      <c r="S974"/>
      <c r="T974"/>
      <c r="U974"/>
      <c r="V974"/>
      <c r="W974"/>
      <c r="X974"/>
      <c r="Y974"/>
    </row>
    <row r="975" spans="2:25">
      <c r="B975"/>
      <c r="D975"/>
      <c r="E975"/>
      <c r="F975"/>
      <c r="G975"/>
      <c r="H975"/>
      <c r="I975"/>
      <c r="J975"/>
      <c r="K975"/>
      <c r="L975"/>
      <c r="M975"/>
      <c r="N975"/>
      <c r="O975"/>
      <c r="P975"/>
      <c r="R975"/>
      <c r="S975"/>
      <c r="T975"/>
      <c r="U975"/>
      <c r="V975"/>
      <c r="W975"/>
      <c r="X975"/>
      <c r="Y975"/>
    </row>
    <row r="976" spans="2:25">
      <c r="B976"/>
      <c r="D976"/>
      <c r="E976"/>
      <c r="F976"/>
      <c r="G976"/>
      <c r="H976"/>
      <c r="I976"/>
      <c r="J976"/>
      <c r="K976"/>
      <c r="L976"/>
      <c r="M976"/>
      <c r="N976"/>
      <c r="O976"/>
      <c r="P976"/>
      <c r="R976"/>
      <c r="S976"/>
      <c r="T976"/>
      <c r="U976"/>
      <c r="V976"/>
      <c r="W976"/>
      <c r="X976"/>
      <c r="Y976"/>
    </row>
    <row r="977" spans="2:25">
      <c r="B977"/>
      <c r="D977"/>
      <c r="E977"/>
      <c r="F977"/>
      <c r="G977"/>
      <c r="H977"/>
      <c r="I977"/>
      <c r="J977"/>
      <c r="K977"/>
      <c r="L977"/>
      <c r="M977"/>
      <c r="N977"/>
      <c r="O977"/>
      <c r="P977"/>
      <c r="R977"/>
      <c r="S977"/>
      <c r="T977"/>
      <c r="U977"/>
      <c r="V977"/>
      <c r="W977"/>
      <c r="X977"/>
      <c r="Y977"/>
    </row>
    <row r="978" spans="2:25">
      <c r="B978"/>
      <c r="D978"/>
      <c r="E978"/>
      <c r="F978"/>
      <c r="G978"/>
      <c r="H978"/>
      <c r="I978"/>
      <c r="J978"/>
      <c r="K978"/>
      <c r="L978"/>
      <c r="M978"/>
      <c r="N978"/>
      <c r="O978"/>
      <c r="P978"/>
      <c r="R978"/>
      <c r="S978"/>
      <c r="T978"/>
      <c r="U978"/>
      <c r="V978"/>
      <c r="W978"/>
      <c r="X978"/>
      <c r="Y978"/>
    </row>
    <row r="979" spans="2:25">
      <c r="B979"/>
      <c r="D979"/>
      <c r="E979"/>
      <c r="F979"/>
      <c r="G979"/>
      <c r="H979"/>
      <c r="I979"/>
      <c r="J979"/>
      <c r="K979"/>
      <c r="L979"/>
      <c r="M979"/>
      <c r="N979"/>
      <c r="O979"/>
      <c r="P979"/>
      <c r="R979"/>
      <c r="S979"/>
      <c r="T979"/>
      <c r="U979"/>
      <c r="V979"/>
      <c r="W979"/>
      <c r="X979"/>
      <c r="Y979"/>
    </row>
    <row r="980" spans="2:25">
      <c r="B980"/>
      <c r="D980"/>
      <c r="E980"/>
      <c r="F980"/>
      <c r="G980"/>
      <c r="H980"/>
      <c r="I980"/>
      <c r="J980"/>
      <c r="K980"/>
      <c r="L980"/>
      <c r="M980"/>
      <c r="N980"/>
      <c r="O980"/>
      <c r="P980"/>
      <c r="R980"/>
      <c r="S980"/>
      <c r="T980"/>
      <c r="U980"/>
      <c r="V980"/>
      <c r="W980"/>
      <c r="X980"/>
      <c r="Y980"/>
    </row>
    <row r="981" spans="2:25">
      <c r="B981"/>
      <c r="D981"/>
      <c r="E981"/>
      <c r="F981"/>
      <c r="G981"/>
      <c r="H981"/>
      <c r="I981"/>
      <c r="J981"/>
      <c r="K981"/>
      <c r="L981"/>
      <c r="M981"/>
      <c r="N981"/>
      <c r="O981"/>
      <c r="P981"/>
      <c r="R981"/>
      <c r="S981"/>
      <c r="T981"/>
      <c r="U981"/>
      <c r="V981"/>
      <c r="W981"/>
      <c r="X981"/>
      <c r="Y981"/>
    </row>
    <row r="982" spans="2:25">
      <c r="B982"/>
      <c r="D982"/>
      <c r="E982"/>
      <c r="F982"/>
      <c r="G982"/>
      <c r="H982"/>
      <c r="I982"/>
      <c r="J982"/>
      <c r="K982"/>
      <c r="L982"/>
      <c r="M982"/>
      <c r="N982"/>
      <c r="O982"/>
      <c r="P982"/>
      <c r="R982"/>
      <c r="S982"/>
      <c r="T982"/>
      <c r="U982"/>
      <c r="V982"/>
      <c r="W982"/>
      <c r="X982"/>
      <c r="Y982"/>
    </row>
    <row r="983" spans="2:25">
      <c r="B983"/>
      <c r="D983"/>
      <c r="E983"/>
      <c r="F983"/>
      <c r="G983"/>
      <c r="H983"/>
      <c r="I983"/>
      <c r="J983"/>
      <c r="K983"/>
      <c r="L983"/>
      <c r="M983"/>
      <c r="N983"/>
      <c r="O983"/>
      <c r="P983"/>
      <c r="R983"/>
      <c r="S983"/>
      <c r="T983"/>
      <c r="U983"/>
      <c r="V983"/>
      <c r="W983"/>
      <c r="X983"/>
      <c r="Y983"/>
    </row>
    <row r="984" spans="2:25">
      <c r="B984"/>
      <c r="D984"/>
      <c r="E984"/>
      <c r="F984"/>
      <c r="G984"/>
      <c r="H984"/>
      <c r="I984"/>
      <c r="J984"/>
      <c r="K984"/>
      <c r="L984"/>
      <c r="M984"/>
      <c r="N984"/>
      <c r="O984"/>
      <c r="P984"/>
      <c r="R984"/>
      <c r="S984"/>
      <c r="T984"/>
      <c r="U984"/>
      <c r="V984"/>
      <c r="W984"/>
      <c r="X984"/>
      <c r="Y984"/>
    </row>
    <row r="985" spans="2:25">
      <c r="B985"/>
      <c r="D985"/>
      <c r="E985"/>
      <c r="F985"/>
      <c r="G985"/>
      <c r="H985"/>
      <c r="I985"/>
      <c r="J985"/>
      <c r="K985"/>
      <c r="L985"/>
      <c r="M985"/>
      <c r="N985"/>
      <c r="O985"/>
      <c r="P985"/>
      <c r="R985"/>
      <c r="S985"/>
      <c r="T985"/>
      <c r="U985"/>
      <c r="V985"/>
      <c r="W985"/>
      <c r="X985"/>
      <c r="Y985"/>
    </row>
    <row r="986" spans="2:25">
      <c r="B986"/>
      <c r="D986"/>
      <c r="E986"/>
      <c r="F986"/>
      <c r="G986"/>
      <c r="H986"/>
      <c r="I986"/>
      <c r="J986"/>
      <c r="K986"/>
      <c r="L986"/>
      <c r="M986"/>
      <c r="N986"/>
      <c r="O986"/>
      <c r="P986"/>
      <c r="R986"/>
      <c r="S986"/>
      <c r="T986"/>
      <c r="U986"/>
      <c r="V986"/>
      <c r="W986"/>
      <c r="X986"/>
      <c r="Y986"/>
    </row>
    <row r="987" spans="2:25">
      <c r="B987"/>
      <c r="D987"/>
      <c r="E987"/>
      <c r="F987"/>
      <c r="G987"/>
      <c r="H987"/>
      <c r="I987"/>
      <c r="J987"/>
      <c r="K987"/>
      <c r="L987"/>
      <c r="M987"/>
      <c r="N987"/>
      <c r="O987"/>
      <c r="P987"/>
      <c r="R987"/>
      <c r="S987"/>
      <c r="T987"/>
      <c r="U987"/>
      <c r="V987"/>
      <c r="W987"/>
      <c r="X987"/>
      <c r="Y987"/>
    </row>
    <row r="988" spans="2:25">
      <c r="B988"/>
      <c r="D988"/>
      <c r="E988"/>
      <c r="F988"/>
      <c r="G988"/>
      <c r="H988"/>
      <c r="I988"/>
      <c r="J988"/>
      <c r="K988"/>
      <c r="L988"/>
      <c r="M988"/>
      <c r="N988"/>
      <c r="O988"/>
      <c r="P988"/>
      <c r="R988"/>
      <c r="S988"/>
      <c r="T988"/>
      <c r="U988"/>
      <c r="V988"/>
      <c r="W988"/>
      <c r="X988"/>
      <c r="Y988"/>
    </row>
    <row r="989" spans="2:25">
      <c r="B989"/>
      <c r="D989"/>
      <c r="E989"/>
      <c r="F989"/>
      <c r="G989"/>
      <c r="H989"/>
      <c r="I989"/>
      <c r="J989"/>
      <c r="K989"/>
      <c r="L989"/>
      <c r="M989"/>
      <c r="N989"/>
      <c r="O989"/>
      <c r="P989"/>
      <c r="R989"/>
      <c r="S989"/>
      <c r="T989"/>
      <c r="U989"/>
      <c r="V989"/>
      <c r="W989"/>
      <c r="X989"/>
      <c r="Y989"/>
    </row>
    <row r="990" spans="2:25">
      <c r="B990"/>
      <c r="D990"/>
      <c r="E990"/>
      <c r="F990"/>
      <c r="G990"/>
      <c r="H990"/>
      <c r="I990"/>
      <c r="J990"/>
      <c r="K990"/>
      <c r="L990"/>
      <c r="M990"/>
      <c r="N990"/>
      <c r="O990"/>
      <c r="P990"/>
      <c r="R990"/>
      <c r="S990"/>
      <c r="T990"/>
      <c r="U990"/>
      <c r="V990"/>
      <c r="W990"/>
      <c r="X990"/>
      <c r="Y990"/>
    </row>
    <row r="991" spans="2:25">
      <c r="B991"/>
      <c r="D991"/>
      <c r="E991"/>
      <c r="F991"/>
      <c r="G991"/>
      <c r="H991"/>
      <c r="I991"/>
      <c r="J991"/>
      <c r="K991"/>
      <c r="L991"/>
      <c r="M991"/>
      <c r="N991"/>
      <c r="O991"/>
      <c r="P991"/>
      <c r="R991"/>
      <c r="S991"/>
      <c r="T991"/>
      <c r="U991"/>
      <c r="V991"/>
      <c r="W991"/>
      <c r="X991"/>
      <c r="Y991"/>
    </row>
    <row r="992" spans="2:25">
      <c r="B992"/>
      <c r="D992"/>
      <c r="E992"/>
      <c r="F992"/>
      <c r="G992"/>
      <c r="H992"/>
      <c r="I992"/>
      <c r="J992"/>
      <c r="K992"/>
      <c r="L992"/>
      <c r="M992"/>
      <c r="N992"/>
      <c r="O992"/>
      <c r="P992"/>
      <c r="R992"/>
      <c r="S992"/>
      <c r="T992"/>
      <c r="U992"/>
      <c r="V992"/>
      <c r="W992"/>
      <c r="X992"/>
      <c r="Y992"/>
    </row>
    <row r="993" spans="2:25">
      <c r="B993"/>
      <c r="D993"/>
      <c r="E993"/>
      <c r="F993"/>
      <c r="G993"/>
      <c r="H993"/>
      <c r="I993"/>
      <c r="J993"/>
      <c r="K993"/>
      <c r="L993"/>
      <c r="M993"/>
      <c r="N993"/>
      <c r="O993"/>
      <c r="P993"/>
      <c r="R993"/>
      <c r="S993"/>
      <c r="T993"/>
      <c r="U993"/>
      <c r="V993"/>
      <c r="W993"/>
      <c r="X993"/>
      <c r="Y993"/>
    </row>
    <row r="994" spans="2:25">
      <c r="B994"/>
      <c r="D994"/>
      <c r="E994"/>
      <c r="F994"/>
      <c r="G994"/>
      <c r="H994"/>
      <c r="I994"/>
      <c r="J994"/>
      <c r="K994"/>
      <c r="L994"/>
      <c r="M994"/>
      <c r="N994"/>
      <c r="O994"/>
      <c r="P994"/>
      <c r="R994"/>
      <c r="S994"/>
      <c r="T994"/>
      <c r="U994"/>
      <c r="V994"/>
      <c r="W994"/>
      <c r="X994"/>
      <c r="Y994"/>
    </row>
    <row r="995" spans="2:25">
      <c r="B995"/>
      <c r="D995"/>
      <c r="E995"/>
      <c r="F995"/>
      <c r="G995"/>
      <c r="H995"/>
      <c r="I995"/>
      <c r="J995"/>
      <c r="K995"/>
      <c r="L995"/>
      <c r="M995"/>
      <c r="N995"/>
      <c r="O995"/>
      <c r="P995"/>
      <c r="R995"/>
      <c r="S995"/>
      <c r="T995"/>
      <c r="U995"/>
      <c r="V995"/>
      <c r="W995"/>
      <c r="X995"/>
      <c r="Y995"/>
    </row>
    <row r="996" spans="2:25">
      <c r="B996"/>
      <c r="D996"/>
      <c r="E996"/>
      <c r="F996"/>
      <c r="G996"/>
      <c r="H996"/>
      <c r="I996"/>
      <c r="J996"/>
      <c r="K996"/>
      <c r="L996"/>
      <c r="M996"/>
      <c r="N996"/>
      <c r="O996"/>
      <c r="P996"/>
      <c r="R996"/>
      <c r="S996"/>
      <c r="T996"/>
      <c r="U996"/>
      <c r="V996"/>
      <c r="W996"/>
      <c r="X996"/>
      <c r="Y996"/>
    </row>
    <row r="997" spans="2:25">
      <c r="B997"/>
      <c r="D997"/>
      <c r="E997"/>
      <c r="F997"/>
      <c r="G997"/>
      <c r="H997"/>
      <c r="I997"/>
      <c r="J997"/>
      <c r="K997"/>
      <c r="L997"/>
      <c r="M997"/>
      <c r="N997"/>
      <c r="O997"/>
      <c r="P997"/>
      <c r="R997"/>
      <c r="S997"/>
      <c r="T997"/>
      <c r="U997"/>
      <c r="V997"/>
      <c r="W997"/>
      <c r="X997"/>
      <c r="Y997"/>
    </row>
    <row r="998" spans="2:25">
      <c r="B998"/>
      <c r="D998"/>
      <c r="E998"/>
      <c r="F998"/>
      <c r="G998"/>
      <c r="H998"/>
      <c r="I998"/>
      <c r="J998"/>
      <c r="K998"/>
      <c r="L998"/>
      <c r="M998"/>
      <c r="N998"/>
      <c r="O998"/>
      <c r="P998"/>
      <c r="R998"/>
      <c r="S998"/>
      <c r="T998"/>
      <c r="U998"/>
      <c r="V998"/>
      <c r="W998"/>
      <c r="X998"/>
      <c r="Y998"/>
    </row>
    <row r="999" spans="2:25">
      <c r="B999"/>
      <c r="D999"/>
      <c r="E999"/>
      <c r="F999"/>
      <c r="G999"/>
      <c r="H999"/>
      <c r="I999"/>
      <c r="J999"/>
      <c r="K999"/>
      <c r="L999"/>
      <c r="M999"/>
      <c r="N999"/>
      <c r="O999"/>
      <c r="P999"/>
      <c r="R999"/>
      <c r="S999"/>
      <c r="T999"/>
      <c r="U999"/>
      <c r="V999"/>
      <c r="W999"/>
      <c r="X999"/>
      <c r="Y999"/>
    </row>
    <row r="1000" spans="2:25">
      <c r="B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R1000"/>
      <c r="S1000"/>
      <c r="T1000"/>
      <c r="U1000"/>
      <c r="V1000"/>
      <c r="W1000"/>
      <c r="X1000"/>
      <c r="Y1000"/>
    </row>
    <row r="1001" spans="2:25">
      <c r="B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R1001"/>
      <c r="S1001"/>
      <c r="T1001"/>
      <c r="U1001"/>
      <c r="V1001"/>
      <c r="W1001"/>
      <c r="X1001"/>
      <c r="Y1001"/>
    </row>
    <row r="1002" spans="2:25">
      <c r="B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R1002"/>
      <c r="S1002"/>
      <c r="T1002"/>
      <c r="U1002"/>
      <c r="V1002"/>
      <c r="W1002"/>
      <c r="X1002"/>
      <c r="Y1002"/>
    </row>
    <row r="1003" spans="2:25">
      <c r="B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R1003"/>
      <c r="S1003"/>
      <c r="T1003"/>
      <c r="U1003"/>
      <c r="V1003"/>
      <c r="W1003"/>
      <c r="X1003"/>
      <c r="Y1003"/>
    </row>
    <row r="1004" spans="2:25">
      <c r="B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R1004"/>
      <c r="S1004"/>
      <c r="T1004"/>
      <c r="U1004"/>
      <c r="V1004"/>
      <c r="W1004"/>
      <c r="X1004"/>
      <c r="Y1004"/>
    </row>
    <row r="1005" spans="2:25">
      <c r="B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R1005"/>
      <c r="S1005"/>
      <c r="T1005"/>
      <c r="U1005"/>
      <c r="V1005"/>
      <c r="W1005"/>
      <c r="X1005"/>
      <c r="Y1005"/>
    </row>
    <row r="1006" spans="2:25">
      <c r="B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R1006"/>
      <c r="S1006"/>
      <c r="T1006"/>
      <c r="U1006"/>
      <c r="V1006"/>
      <c r="W1006"/>
      <c r="X1006"/>
      <c r="Y1006"/>
    </row>
    <row r="1007" spans="2:25">
      <c r="B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R1007"/>
      <c r="S1007"/>
      <c r="T1007"/>
      <c r="U1007"/>
      <c r="V1007"/>
      <c r="W1007"/>
      <c r="X1007"/>
      <c r="Y1007"/>
    </row>
    <row r="1008" spans="2:25">
      <c r="B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R1008"/>
      <c r="S1008"/>
      <c r="T1008"/>
      <c r="U1008"/>
      <c r="V1008"/>
      <c r="W1008"/>
      <c r="X1008"/>
      <c r="Y1008"/>
    </row>
    <row r="1009" spans="2:25">
      <c r="B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R1009"/>
      <c r="S1009"/>
      <c r="T1009"/>
      <c r="U1009"/>
      <c r="V1009"/>
      <c r="W1009"/>
      <c r="X1009"/>
      <c r="Y1009"/>
    </row>
    <row r="1010" spans="2:25">
      <c r="B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R1010"/>
      <c r="S1010"/>
      <c r="T1010"/>
      <c r="U1010"/>
      <c r="V1010"/>
      <c r="W1010"/>
      <c r="X1010"/>
      <c r="Y1010"/>
    </row>
    <row r="1011" spans="2:25">
      <c r="B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R1011"/>
      <c r="S1011"/>
      <c r="T1011"/>
      <c r="U1011"/>
      <c r="V1011"/>
      <c r="W1011"/>
      <c r="X1011"/>
      <c r="Y1011"/>
    </row>
    <row r="1012" spans="2:25">
      <c r="B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R1012"/>
      <c r="S1012"/>
      <c r="T1012"/>
      <c r="U1012"/>
      <c r="V1012"/>
      <c r="W1012"/>
      <c r="X1012"/>
      <c r="Y1012"/>
    </row>
    <row r="1013" spans="2:25">
      <c r="B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R1013"/>
      <c r="S1013"/>
      <c r="T1013"/>
      <c r="U1013"/>
      <c r="V1013"/>
      <c r="W1013"/>
      <c r="X1013"/>
      <c r="Y1013"/>
    </row>
    <row r="1014" spans="2:25">
      <c r="B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R1014"/>
      <c r="S1014"/>
      <c r="T1014"/>
      <c r="U1014"/>
      <c r="V1014"/>
      <c r="W1014"/>
      <c r="X1014"/>
      <c r="Y1014"/>
    </row>
    <row r="1015" spans="2:25">
      <c r="B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R1015"/>
      <c r="S1015"/>
      <c r="T1015"/>
      <c r="U1015"/>
      <c r="V1015"/>
      <c r="W1015"/>
      <c r="X1015"/>
      <c r="Y1015"/>
    </row>
    <row r="1016" spans="2:25">
      <c r="B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R1016"/>
      <c r="S1016"/>
      <c r="T1016"/>
      <c r="U1016"/>
      <c r="V1016"/>
      <c r="W1016"/>
      <c r="X1016"/>
      <c r="Y1016"/>
    </row>
    <row r="1017" spans="2:25">
      <c r="B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R1017"/>
      <c r="S1017"/>
      <c r="T1017"/>
      <c r="U1017"/>
      <c r="V1017"/>
      <c r="W1017"/>
      <c r="X1017"/>
      <c r="Y1017"/>
    </row>
    <row r="1018" spans="2:25">
      <c r="B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R1018"/>
      <c r="S1018"/>
      <c r="T1018"/>
      <c r="U1018"/>
      <c r="V1018"/>
      <c r="W1018"/>
      <c r="X1018"/>
      <c r="Y1018"/>
    </row>
    <row r="1019" spans="2:25">
      <c r="B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R1019"/>
      <c r="S1019"/>
      <c r="T1019"/>
      <c r="U1019"/>
      <c r="V1019"/>
      <c r="W1019"/>
      <c r="X1019"/>
      <c r="Y1019"/>
    </row>
    <row r="1020" spans="2:25">
      <c r="B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R1020"/>
      <c r="S1020"/>
      <c r="T1020"/>
      <c r="U1020"/>
      <c r="V1020"/>
      <c r="W1020"/>
      <c r="X1020"/>
      <c r="Y1020"/>
    </row>
    <row r="1021" spans="2:25">
      <c r="B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R1021"/>
      <c r="S1021"/>
      <c r="T1021"/>
      <c r="U1021"/>
      <c r="V1021"/>
      <c r="W1021"/>
      <c r="X1021"/>
      <c r="Y1021"/>
    </row>
    <row r="1022" spans="2:25">
      <c r="B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R1022"/>
      <c r="S1022"/>
      <c r="T1022"/>
      <c r="U1022"/>
      <c r="V1022"/>
      <c r="W1022"/>
      <c r="X1022"/>
      <c r="Y1022"/>
    </row>
    <row r="1023" spans="2:25">
      <c r="B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R1023"/>
      <c r="S1023"/>
      <c r="T1023"/>
      <c r="U1023"/>
      <c r="V1023"/>
      <c r="W1023"/>
      <c r="X1023"/>
      <c r="Y1023"/>
    </row>
    <row r="1024" spans="2:25">
      <c r="B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R1024"/>
      <c r="S1024"/>
      <c r="T1024"/>
      <c r="U1024"/>
      <c r="V1024"/>
      <c r="W1024"/>
      <c r="X1024"/>
      <c r="Y1024"/>
    </row>
    <row r="1025" spans="2:25">
      <c r="B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R1025"/>
      <c r="S1025"/>
      <c r="T1025"/>
      <c r="U1025"/>
      <c r="V1025"/>
      <c r="W1025"/>
      <c r="X1025"/>
      <c r="Y1025"/>
    </row>
    <row r="1026" spans="2:25">
      <c r="B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R1026"/>
      <c r="S1026"/>
      <c r="T1026"/>
      <c r="U1026"/>
      <c r="V1026"/>
      <c r="W1026"/>
      <c r="X1026"/>
      <c r="Y1026"/>
    </row>
    <row r="1027" spans="2:25">
      <c r="B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R1027"/>
      <c r="S1027"/>
      <c r="T1027"/>
      <c r="U1027"/>
      <c r="V1027"/>
      <c r="W1027"/>
      <c r="X1027"/>
      <c r="Y1027"/>
    </row>
    <row r="1028" spans="2:25">
      <c r="B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R1028"/>
      <c r="S1028"/>
      <c r="T1028"/>
      <c r="U1028"/>
      <c r="V1028"/>
      <c r="W1028"/>
      <c r="X1028"/>
      <c r="Y1028"/>
    </row>
    <row r="1029" spans="2:25">
      <c r="B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R1029"/>
      <c r="S1029"/>
      <c r="T1029"/>
      <c r="U1029"/>
      <c r="V1029"/>
      <c r="W1029"/>
      <c r="X1029"/>
      <c r="Y1029"/>
    </row>
    <row r="1030" spans="2:25">
      <c r="B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R1030"/>
      <c r="S1030"/>
      <c r="T1030"/>
      <c r="U1030"/>
      <c r="V1030"/>
      <c r="W1030"/>
      <c r="X1030"/>
      <c r="Y1030"/>
    </row>
    <row r="1031" spans="2:25">
      <c r="B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R1031"/>
      <c r="S1031"/>
      <c r="T1031"/>
      <c r="U1031"/>
      <c r="V1031"/>
      <c r="W1031"/>
      <c r="X1031"/>
      <c r="Y1031"/>
    </row>
    <row r="1032" spans="2:25">
      <c r="B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R1032"/>
      <c r="S1032"/>
      <c r="T1032"/>
      <c r="U1032"/>
      <c r="V1032"/>
      <c r="W1032"/>
      <c r="X1032"/>
      <c r="Y1032"/>
    </row>
    <row r="1033" spans="2:25">
      <c r="B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R1033"/>
      <c r="S1033"/>
      <c r="T1033"/>
      <c r="U1033"/>
      <c r="V1033"/>
      <c r="W1033"/>
      <c r="X1033"/>
      <c r="Y1033"/>
    </row>
    <row r="1034" spans="2:25">
      <c r="B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R1034"/>
      <c r="S1034"/>
      <c r="T1034"/>
      <c r="U1034"/>
      <c r="V1034"/>
      <c r="W1034"/>
      <c r="X1034"/>
      <c r="Y1034"/>
    </row>
    <row r="1035" spans="2:25">
      <c r="B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R1035"/>
      <c r="S1035"/>
      <c r="T1035"/>
      <c r="U1035"/>
      <c r="V1035"/>
      <c r="W1035"/>
      <c r="X1035"/>
      <c r="Y1035"/>
    </row>
    <row r="1036" spans="2:25">
      <c r="B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R1036"/>
      <c r="S1036"/>
      <c r="T1036"/>
      <c r="U1036"/>
      <c r="V1036"/>
      <c r="W1036"/>
      <c r="X1036"/>
      <c r="Y1036"/>
    </row>
    <row r="1037" spans="2:25">
      <c r="B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R1037"/>
      <c r="S1037"/>
      <c r="T1037"/>
      <c r="U1037"/>
      <c r="V1037"/>
      <c r="W1037"/>
      <c r="X1037"/>
      <c r="Y1037"/>
    </row>
    <row r="1038" spans="2:25">
      <c r="B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R1038"/>
      <c r="S1038"/>
      <c r="T1038"/>
      <c r="U1038"/>
      <c r="V1038"/>
      <c r="W1038"/>
      <c r="X1038"/>
      <c r="Y1038"/>
    </row>
    <row r="1039" spans="2:25">
      <c r="B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R1039"/>
      <c r="S1039"/>
      <c r="T1039"/>
      <c r="U1039"/>
      <c r="V1039"/>
      <c r="W1039"/>
      <c r="X1039"/>
      <c r="Y1039"/>
    </row>
    <row r="1040" spans="2:25">
      <c r="B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R1040"/>
      <c r="S1040"/>
      <c r="T1040"/>
      <c r="U1040"/>
      <c r="V1040"/>
      <c r="W1040"/>
      <c r="X1040"/>
      <c r="Y1040"/>
    </row>
    <row r="1041" spans="2:25">
      <c r="B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R1041"/>
      <c r="S1041"/>
      <c r="T1041"/>
      <c r="U1041"/>
      <c r="V1041"/>
      <c r="W1041"/>
      <c r="X1041"/>
      <c r="Y1041"/>
    </row>
    <row r="1042" spans="2:25">
      <c r="B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R1042"/>
      <c r="S1042"/>
      <c r="T1042"/>
      <c r="U1042"/>
      <c r="V1042"/>
      <c r="W1042"/>
      <c r="X1042"/>
      <c r="Y1042"/>
    </row>
    <row r="1043" spans="2:25">
      <c r="B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R1043"/>
      <c r="S1043"/>
      <c r="T1043"/>
      <c r="U1043"/>
      <c r="V1043"/>
      <c r="W1043"/>
      <c r="X1043"/>
      <c r="Y1043"/>
    </row>
    <row r="1044" spans="2:25">
      <c r="B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R1044"/>
      <c r="S1044"/>
      <c r="T1044"/>
      <c r="U1044"/>
      <c r="V1044"/>
      <c r="W1044"/>
      <c r="X1044"/>
      <c r="Y1044"/>
    </row>
    <row r="1045" spans="2:25">
      <c r="B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R1045"/>
      <c r="S1045"/>
      <c r="T1045"/>
      <c r="U1045"/>
      <c r="V1045"/>
      <c r="W1045"/>
      <c r="X1045"/>
      <c r="Y1045"/>
    </row>
    <row r="1046" spans="2:25">
      <c r="B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R1046"/>
      <c r="S1046"/>
      <c r="T1046"/>
      <c r="U1046"/>
      <c r="V1046"/>
      <c r="W1046"/>
      <c r="X1046"/>
      <c r="Y1046"/>
    </row>
    <row r="1047" spans="2:25">
      <c r="B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R1047"/>
      <c r="S1047"/>
      <c r="T1047"/>
      <c r="U1047"/>
      <c r="V1047"/>
      <c r="W1047"/>
      <c r="X1047"/>
      <c r="Y1047"/>
    </row>
    <row r="1048" spans="2:25">
      <c r="B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R1048"/>
      <c r="S1048"/>
      <c r="T1048"/>
      <c r="U1048"/>
      <c r="V1048"/>
      <c r="W1048"/>
      <c r="X1048"/>
      <c r="Y1048"/>
    </row>
    <row r="1049" spans="2:25">
      <c r="B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R1049"/>
      <c r="S1049"/>
      <c r="T1049"/>
      <c r="U1049"/>
      <c r="V1049"/>
      <c r="W1049"/>
      <c r="X1049"/>
      <c r="Y1049"/>
    </row>
    <row r="1050" spans="2:25">
      <c r="B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R1050"/>
      <c r="S1050"/>
      <c r="T1050"/>
      <c r="U1050"/>
      <c r="V1050"/>
      <c r="W1050"/>
      <c r="X1050"/>
      <c r="Y1050"/>
    </row>
    <row r="1051" spans="2:25">
      <c r="B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R1051"/>
      <c r="S1051"/>
      <c r="T1051"/>
      <c r="U1051"/>
      <c r="V1051"/>
      <c r="W1051"/>
      <c r="X1051"/>
      <c r="Y1051"/>
    </row>
    <row r="1052" spans="2:25">
      <c r="B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R1052"/>
      <c r="S1052"/>
      <c r="T1052"/>
      <c r="U1052"/>
      <c r="V1052"/>
      <c r="W1052"/>
      <c r="X1052"/>
      <c r="Y1052"/>
    </row>
    <row r="1053" spans="2:25">
      <c r="B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R1053"/>
      <c r="S1053"/>
      <c r="T1053"/>
      <c r="U1053"/>
      <c r="V1053"/>
      <c r="W1053"/>
      <c r="X1053"/>
      <c r="Y1053"/>
    </row>
    <row r="1054" spans="2:25">
      <c r="B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R1054"/>
      <c r="S1054"/>
      <c r="T1054"/>
      <c r="U1054"/>
      <c r="V1054"/>
      <c r="W1054"/>
      <c r="X1054"/>
      <c r="Y1054"/>
    </row>
    <row r="1055" spans="2:25">
      <c r="B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R1055"/>
      <c r="S1055"/>
      <c r="T1055"/>
      <c r="U1055"/>
      <c r="V1055"/>
      <c r="W1055"/>
      <c r="X1055"/>
      <c r="Y1055"/>
    </row>
    <row r="1056" spans="2:25">
      <c r="B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R1056"/>
      <c r="S1056"/>
      <c r="T1056"/>
      <c r="U1056"/>
      <c r="V1056"/>
      <c r="W1056"/>
      <c r="X1056"/>
      <c r="Y1056"/>
    </row>
    <row r="1057" spans="2:25">
      <c r="B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R1057"/>
      <c r="S1057"/>
      <c r="T1057"/>
      <c r="U1057"/>
      <c r="V1057"/>
      <c r="W1057"/>
      <c r="X1057"/>
      <c r="Y1057"/>
    </row>
    <row r="1058" spans="2:25">
      <c r="B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R1058"/>
      <c r="S1058"/>
      <c r="T1058"/>
      <c r="U1058"/>
      <c r="V1058"/>
      <c r="W1058"/>
      <c r="X1058"/>
      <c r="Y1058"/>
    </row>
    <row r="1059" spans="2:25">
      <c r="B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R1059"/>
      <c r="S1059"/>
      <c r="T1059"/>
      <c r="U1059"/>
      <c r="V1059"/>
      <c r="W1059"/>
      <c r="X1059"/>
      <c r="Y1059"/>
    </row>
    <row r="1060" spans="2:25">
      <c r="B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R1060"/>
      <c r="S1060"/>
      <c r="T1060"/>
      <c r="U1060"/>
      <c r="V1060"/>
      <c r="W1060"/>
      <c r="X1060"/>
      <c r="Y1060"/>
    </row>
    <row r="1061" spans="2:25">
      <c r="B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R1061"/>
      <c r="S1061"/>
      <c r="T1061"/>
      <c r="U1061"/>
      <c r="V1061"/>
      <c r="W1061"/>
      <c r="X1061"/>
      <c r="Y1061"/>
    </row>
    <row r="1062" spans="2:25">
      <c r="B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R1062"/>
      <c r="S1062"/>
      <c r="T1062"/>
      <c r="U1062"/>
      <c r="V1062"/>
      <c r="W1062"/>
      <c r="X1062"/>
      <c r="Y1062"/>
    </row>
    <row r="1063" spans="2:25">
      <c r="B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R1063"/>
      <c r="S1063"/>
      <c r="T1063"/>
      <c r="U1063"/>
      <c r="V1063"/>
      <c r="W1063"/>
      <c r="X1063"/>
      <c r="Y1063"/>
    </row>
    <row r="1064" spans="2:25">
      <c r="B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R1064"/>
      <c r="S1064"/>
      <c r="T1064"/>
      <c r="U1064"/>
      <c r="V1064"/>
      <c r="W1064"/>
      <c r="X1064"/>
      <c r="Y1064"/>
    </row>
    <row r="1065" spans="2:25">
      <c r="B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R1065"/>
      <c r="S1065"/>
      <c r="T1065"/>
      <c r="U1065"/>
      <c r="V1065"/>
      <c r="W1065"/>
      <c r="X1065"/>
      <c r="Y1065"/>
    </row>
    <row r="1066" spans="2:25">
      <c r="B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R1066"/>
      <c r="S1066"/>
      <c r="T1066"/>
      <c r="U1066"/>
      <c r="V1066"/>
      <c r="W1066"/>
      <c r="X1066"/>
      <c r="Y1066"/>
    </row>
    <row r="1067" spans="2:25">
      <c r="B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R1067"/>
      <c r="S1067"/>
      <c r="T1067"/>
      <c r="U1067"/>
      <c r="V1067"/>
      <c r="W1067"/>
      <c r="X1067"/>
      <c r="Y1067"/>
    </row>
    <row r="1068" spans="2:25">
      <c r="B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R1068"/>
      <c r="S1068"/>
      <c r="T1068"/>
      <c r="U1068"/>
      <c r="V1068"/>
      <c r="W1068"/>
      <c r="X1068"/>
      <c r="Y1068"/>
    </row>
    <row r="1069" spans="2:25">
      <c r="B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R1069"/>
      <c r="S1069"/>
      <c r="T1069"/>
      <c r="U1069"/>
      <c r="V1069"/>
      <c r="W1069"/>
      <c r="X1069"/>
      <c r="Y1069"/>
    </row>
    <row r="1070" spans="2:25">
      <c r="B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R1070"/>
      <c r="S1070"/>
      <c r="T1070"/>
      <c r="U1070"/>
      <c r="V1070"/>
      <c r="W1070"/>
      <c r="X1070"/>
      <c r="Y1070"/>
    </row>
    <row r="1071" spans="2:25">
      <c r="B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R1071"/>
      <c r="S1071"/>
      <c r="T1071"/>
      <c r="U1071"/>
      <c r="V1071"/>
      <c r="W1071"/>
      <c r="X1071"/>
      <c r="Y1071"/>
    </row>
    <row r="1072" spans="2:25">
      <c r="B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R1072"/>
      <c r="S1072"/>
      <c r="T1072"/>
      <c r="U1072"/>
      <c r="V1072"/>
      <c r="W1072"/>
      <c r="X1072"/>
      <c r="Y1072"/>
    </row>
    <row r="1073" spans="2:25">
      <c r="B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R1073"/>
      <c r="S1073"/>
      <c r="T1073"/>
      <c r="U1073"/>
      <c r="V1073"/>
      <c r="W1073"/>
      <c r="X1073"/>
      <c r="Y1073"/>
    </row>
    <row r="1074" spans="2:25">
      <c r="B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R1074"/>
      <c r="S1074"/>
      <c r="T1074"/>
      <c r="U1074"/>
      <c r="V1074"/>
      <c r="W1074"/>
      <c r="X1074"/>
      <c r="Y1074"/>
    </row>
    <row r="1075" spans="2:25">
      <c r="B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R1075"/>
      <c r="S1075"/>
      <c r="T1075"/>
      <c r="U1075"/>
      <c r="V1075"/>
      <c r="W1075"/>
      <c r="X1075"/>
      <c r="Y1075"/>
    </row>
    <row r="1076" spans="2:25">
      <c r="B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R1076"/>
      <c r="S1076"/>
      <c r="T1076"/>
      <c r="U1076"/>
      <c r="V1076"/>
      <c r="W1076"/>
      <c r="X1076"/>
      <c r="Y1076"/>
    </row>
    <row r="1077" spans="2:25">
      <c r="B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R1077"/>
      <c r="S1077"/>
      <c r="T1077"/>
      <c r="U1077"/>
      <c r="V1077"/>
      <c r="W1077"/>
      <c r="X1077"/>
      <c r="Y1077"/>
    </row>
    <row r="1078" spans="2:25">
      <c r="B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R1078"/>
      <c r="S1078"/>
      <c r="T1078"/>
      <c r="U1078"/>
      <c r="V1078"/>
      <c r="W1078"/>
      <c r="X1078"/>
      <c r="Y1078"/>
    </row>
    <row r="1079" spans="2:25">
      <c r="B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R1079"/>
      <c r="S1079"/>
      <c r="T1079"/>
      <c r="U1079"/>
      <c r="V1079"/>
      <c r="W1079"/>
      <c r="X1079"/>
      <c r="Y1079"/>
    </row>
    <row r="1080" spans="2:25">
      <c r="B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R1080"/>
      <c r="S1080"/>
      <c r="T1080"/>
      <c r="U1080"/>
      <c r="V1080"/>
      <c r="W1080"/>
      <c r="X1080"/>
      <c r="Y1080"/>
    </row>
    <row r="1081" spans="2:25">
      <c r="B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R1081"/>
      <c r="S1081"/>
      <c r="T1081"/>
      <c r="U1081"/>
      <c r="V1081"/>
      <c r="W1081"/>
      <c r="X1081"/>
      <c r="Y1081"/>
    </row>
    <row r="1082" spans="2:25">
      <c r="B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R1082"/>
      <c r="S1082"/>
      <c r="T1082"/>
      <c r="U1082"/>
      <c r="V1082"/>
      <c r="W1082"/>
      <c r="X1082"/>
      <c r="Y1082"/>
    </row>
    <row r="1083" spans="2:25">
      <c r="B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R1083"/>
      <c r="S1083"/>
      <c r="T1083"/>
      <c r="U1083"/>
      <c r="V1083"/>
      <c r="W1083"/>
      <c r="X1083"/>
      <c r="Y1083"/>
    </row>
    <row r="1084" spans="2:25">
      <c r="B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R1084"/>
      <c r="S1084"/>
      <c r="T1084"/>
      <c r="U1084"/>
      <c r="V1084"/>
      <c r="W1084"/>
      <c r="X1084"/>
      <c r="Y1084"/>
    </row>
    <row r="1085" spans="2:25">
      <c r="B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R1085"/>
      <c r="S1085"/>
      <c r="T1085"/>
      <c r="U1085"/>
      <c r="V1085"/>
      <c r="W1085"/>
      <c r="X1085"/>
      <c r="Y1085"/>
    </row>
    <row r="1086" spans="2:25">
      <c r="B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R1086"/>
      <c r="S1086"/>
      <c r="T1086"/>
      <c r="U1086"/>
      <c r="V1086"/>
      <c r="W1086"/>
      <c r="X1086"/>
      <c r="Y1086"/>
    </row>
    <row r="1087" spans="2:25">
      <c r="B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R1087"/>
      <c r="S1087"/>
      <c r="T1087"/>
      <c r="U1087"/>
      <c r="V1087"/>
      <c r="W1087"/>
      <c r="X1087"/>
      <c r="Y1087"/>
    </row>
    <row r="1088" spans="2:25">
      <c r="B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R1088"/>
      <c r="S1088"/>
      <c r="T1088"/>
      <c r="U1088"/>
      <c r="V1088"/>
      <c r="W1088"/>
      <c r="X1088"/>
      <c r="Y1088"/>
    </row>
    <row r="1089" spans="2:25">
      <c r="B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R1089"/>
      <c r="S1089"/>
      <c r="T1089"/>
      <c r="U1089"/>
      <c r="V1089"/>
      <c r="W1089"/>
      <c r="X1089"/>
      <c r="Y1089"/>
    </row>
    <row r="1090" spans="2:25">
      <c r="B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R1090"/>
      <c r="S1090"/>
      <c r="T1090"/>
      <c r="U1090"/>
      <c r="V1090"/>
      <c r="W1090"/>
      <c r="X1090"/>
      <c r="Y1090"/>
    </row>
    <row r="1091" spans="2:25">
      <c r="B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R1091"/>
      <c r="S1091"/>
      <c r="T1091"/>
      <c r="U1091"/>
      <c r="V1091"/>
      <c r="W1091"/>
      <c r="X1091"/>
      <c r="Y1091"/>
    </row>
    <row r="1092" spans="2:25">
      <c r="B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R1092"/>
      <c r="S1092"/>
      <c r="T1092"/>
      <c r="U1092"/>
      <c r="V1092"/>
      <c r="W1092"/>
      <c r="X1092"/>
      <c r="Y1092"/>
    </row>
    <row r="1093" spans="2:25">
      <c r="B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R1093"/>
      <c r="S1093"/>
      <c r="T1093"/>
      <c r="U1093"/>
      <c r="V1093"/>
      <c r="W1093"/>
      <c r="X1093"/>
      <c r="Y1093"/>
    </row>
    <row r="1094" spans="2:25">
      <c r="B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R1094"/>
      <c r="S1094"/>
      <c r="T1094"/>
      <c r="U1094"/>
      <c r="V1094"/>
      <c r="W1094"/>
      <c r="X1094"/>
      <c r="Y1094"/>
    </row>
    <row r="1095" spans="2:25">
      <c r="B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R1095"/>
      <c r="S1095"/>
      <c r="T1095"/>
      <c r="U1095"/>
      <c r="V1095"/>
      <c r="W1095"/>
      <c r="X1095"/>
      <c r="Y1095"/>
    </row>
    <row r="1096" spans="2:25">
      <c r="B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R1096"/>
      <c r="S1096"/>
      <c r="T1096"/>
      <c r="U1096"/>
      <c r="V1096"/>
      <c r="W1096"/>
      <c r="X1096"/>
      <c r="Y1096"/>
    </row>
    <row r="1097" spans="2:25">
      <c r="B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R1097"/>
      <c r="S1097"/>
      <c r="T1097"/>
      <c r="U1097"/>
      <c r="V1097"/>
      <c r="W1097"/>
      <c r="X1097"/>
      <c r="Y1097"/>
    </row>
    <row r="1098" spans="2:25">
      <c r="B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R1098"/>
      <c r="S1098"/>
      <c r="T1098"/>
      <c r="U1098"/>
      <c r="V1098"/>
      <c r="W1098"/>
      <c r="X1098"/>
      <c r="Y1098"/>
    </row>
    <row r="1099" spans="2:25">
      <c r="B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R1099"/>
      <c r="S1099"/>
      <c r="T1099"/>
      <c r="U1099"/>
      <c r="V1099"/>
      <c r="W1099"/>
      <c r="X1099"/>
      <c r="Y1099"/>
    </row>
    <row r="1100" spans="2:25">
      <c r="B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R1100"/>
      <c r="S1100"/>
      <c r="T1100"/>
      <c r="U1100"/>
      <c r="V1100"/>
      <c r="W1100"/>
      <c r="X1100"/>
      <c r="Y1100"/>
    </row>
    <row r="1101" spans="2:25">
      <c r="B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R1101"/>
      <c r="S1101"/>
      <c r="T1101"/>
      <c r="U1101"/>
      <c r="V1101"/>
      <c r="W1101"/>
      <c r="X1101"/>
      <c r="Y1101"/>
    </row>
    <row r="1102" spans="2:25">
      <c r="B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R1102"/>
      <c r="S1102"/>
      <c r="T1102"/>
      <c r="U1102"/>
      <c r="V1102"/>
      <c r="W1102"/>
      <c r="X1102"/>
      <c r="Y1102"/>
    </row>
    <row r="1103" spans="2:25">
      <c r="B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R1103"/>
      <c r="S1103"/>
      <c r="T1103"/>
      <c r="U1103"/>
      <c r="V1103"/>
      <c r="W1103"/>
      <c r="X1103"/>
      <c r="Y1103"/>
    </row>
    <row r="1104" spans="2:25">
      <c r="B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R1104"/>
      <c r="S1104"/>
      <c r="T1104"/>
      <c r="U1104"/>
      <c r="V1104"/>
      <c r="W1104"/>
      <c r="X1104"/>
      <c r="Y1104"/>
    </row>
    <row r="1105" spans="2:25">
      <c r="B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R1105"/>
      <c r="S1105"/>
      <c r="T1105"/>
      <c r="U1105"/>
      <c r="V1105"/>
      <c r="W1105"/>
      <c r="X1105"/>
      <c r="Y1105"/>
    </row>
    <row r="1106" spans="2:25">
      <c r="B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R1106"/>
      <c r="S1106"/>
      <c r="T1106"/>
      <c r="U1106"/>
      <c r="V1106"/>
      <c r="W1106"/>
      <c r="X1106"/>
      <c r="Y1106"/>
    </row>
    <row r="1107" spans="2:25">
      <c r="B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R1107"/>
      <c r="S1107"/>
      <c r="T1107"/>
      <c r="U1107"/>
      <c r="V1107"/>
      <c r="W1107"/>
      <c r="X1107"/>
      <c r="Y1107"/>
    </row>
    <row r="1108" spans="2:25">
      <c r="B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R1108"/>
      <c r="S1108"/>
      <c r="T1108"/>
      <c r="U1108"/>
      <c r="V1108"/>
      <c r="W1108"/>
      <c r="X1108"/>
      <c r="Y1108"/>
    </row>
    <row r="1109" spans="2:25">
      <c r="B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R1109"/>
      <c r="S1109"/>
      <c r="T1109"/>
      <c r="U1109"/>
      <c r="V1109"/>
      <c r="W1109"/>
      <c r="X1109"/>
      <c r="Y1109"/>
    </row>
    <row r="1110" spans="2:25">
      <c r="B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R1110"/>
      <c r="S1110"/>
      <c r="T1110"/>
      <c r="U1110"/>
      <c r="V1110"/>
      <c r="W1110"/>
      <c r="X1110"/>
      <c r="Y1110"/>
    </row>
    <row r="1111" spans="2:25">
      <c r="B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R1111"/>
      <c r="S1111"/>
      <c r="T1111"/>
      <c r="U1111"/>
      <c r="V1111"/>
      <c r="W1111"/>
      <c r="X1111"/>
      <c r="Y1111"/>
    </row>
    <row r="1112" spans="2:25">
      <c r="B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R1112"/>
      <c r="S1112"/>
      <c r="T1112"/>
      <c r="U1112"/>
      <c r="V1112"/>
      <c r="W1112"/>
      <c r="X1112"/>
      <c r="Y1112"/>
    </row>
    <row r="1113" spans="2:25">
      <c r="B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R1113"/>
      <c r="S1113"/>
      <c r="T1113"/>
      <c r="U1113"/>
      <c r="V1113"/>
      <c r="W1113"/>
      <c r="X1113"/>
      <c r="Y1113"/>
    </row>
    <row r="1114" spans="2:25">
      <c r="B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R1114"/>
      <c r="S1114"/>
      <c r="T1114"/>
      <c r="U1114"/>
      <c r="V1114"/>
      <c r="W1114"/>
      <c r="X1114"/>
      <c r="Y1114"/>
    </row>
    <row r="1115" spans="2:25">
      <c r="B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R1115"/>
      <c r="S1115"/>
      <c r="T1115"/>
      <c r="U1115"/>
      <c r="V1115"/>
      <c r="W1115"/>
      <c r="X1115"/>
      <c r="Y1115"/>
    </row>
    <row r="1116" spans="2:25">
      <c r="B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R1116"/>
      <c r="S1116"/>
      <c r="T1116"/>
      <c r="U1116"/>
      <c r="V1116"/>
      <c r="W1116"/>
      <c r="X1116"/>
      <c r="Y1116"/>
    </row>
    <row r="1117" spans="2:25">
      <c r="B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R1117"/>
      <c r="S1117"/>
      <c r="T1117"/>
      <c r="U1117"/>
      <c r="V1117"/>
      <c r="W1117"/>
      <c r="X1117"/>
      <c r="Y1117"/>
    </row>
    <row r="1118" spans="2:25">
      <c r="B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R1118"/>
      <c r="S1118"/>
      <c r="T1118"/>
      <c r="U1118"/>
      <c r="V1118"/>
      <c r="W1118"/>
      <c r="X1118"/>
      <c r="Y1118"/>
    </row>
    <row r="1119" spans="2:25">
      <c r="B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R1119"/>
      <c r="S1119"/>
      <c r="T1119"/>
      <c r="U1119"/>
      <c r="V1119"/>
      <c r="W1119"/>
      <c r="X1119"/>
      <c r="Y1119"/>
    </row>
    <row r="1120" spans="2:25">
      <c r="B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R1120"/>
      <c r="S1120"/>
      <c r="T1120"/>
      <c r="U1120"/>
      <c r="V1120"/>
      <c r="W1120"/>
      <c r="X1120"/>
      <c r="Y1120"/>
    </row>
    <row r="1121" spans="2:25">
      <c r="B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R1121"/>
      <c r="S1121"/>
      <c r="T1121"/>
      <c r="U1121"/>
      <c r="V1121"/>
      <c r="W1121"/>
      <c r="X1121"/>
      <c r="Y1121"/>
    </row>
    <row r="1122" spans="2:25">
      <c r="B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R1122"/>
      <c r="S1122"/>
      <c r="T1122"/>
      <c r="U1122"/>
      <c r="V1122"/>
      <c r="W1122"/>
      <c r="X1122"/>
      <c r="Y1122"/>
    </row>
    <row r="1123" spans="2:25">
      <c r="B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R1123"/>
      <c r="S1123"/>
      <c r="T1123"/>
      <c r="U1123"/>
      <c r="V1123"/>
      <c r="W1123"/>
      <c r="X1123"/>
      <c r="Y1123"/>
    </row>
    <row r="1124" spans="2:25">
      <c r="B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R1124"/>
      <c r="S1124"/>
      <c r="T1124"/>
      <c r="U1124"/>
      <c r="V1124"/>
      <c r="W1124"/>
      <c r="X1124"/>
      <c r="Y1124"/>
    </row>
    <row r="1125" spans="2:25">
      <c r="B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R1125"/>
      <c r="S1125"/>
      <c r="T1125"/>
      <c r="U1125"/>
      <c r="V1125"/>
      <c r="W1125"/>
      <c r="X1125"/>
      <c r="Y1125"/>
    </row>
    <row r="1126" spans="2:25">
      <c r="B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R1126"/>
      <c r="S1126"/>
      <c r="T1126"/>
      <c r="U1126"/>
      <c r="V1126"/>
      <c r="W1126"/>
      <c r="X1126"/>
      <c r="Y1126"/>
    </row>
    <row r="1127" spans="2:25">
      <c r="B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R1127"/>
      <c r="S1127"/>
      <c r="T1127"/>
      <c r="U1127"/>
      <c r="V1127"/>
      <c r="W1127"/>
      <c r="X1127"/>
      <c r="Y1127"/>
    </row>
    <row r="1128" spans="2:25">
      <c r="B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R1128"/>
      <c r="S1128"/>
      <c r="T1128"/>
      <c r="U1128"/>
      <c r="V1128"/>
      <c r="W1128"/>
      <c r="X1128"/>
      <c r="Y1128"/>
    </row>
    <row r="1129" spans="2:25">
      <c r="B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R1129"/>
      <c r="S1129"/>
      <c r="T1129"/>
      <c r="U1129"/>
      <c r="V1129"/>
      <c r="W1129"/>
      <c r="X1129"/>
      <c r="Y1129"/>
    </row>
    <row r="1130" spans="2:25">
      <c r="B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R1130"/>
      <c r="S1130"/>
      <c r="T1130"/>
      <c r="U1130"/>
      <c r="V1130"/>
      <c r="W1130"/>
      <c r="X1130"/>
      <c r="Y1130"/>
    </row>
    <row r="1131" spans="2:25">
      <c r="B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R1131"/>
      <c r="S1131"/>
      <c r="T1131"/>
      <c r="U1131"/>
      <c r="V1131"/>
      <c r="W1131"/>
      <c r="X1131"/>
      <c r="Y1131"/>
    </row>
    <row r="1132" spans="2:25">
      <c r="B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R1132"/>
      <c r="S1132"/>
      <c r="T1132"/>
      <c r="U1132"/>
      <c r="V1132"/>
      <c r="W1132"/>
      <c r="X1132"/>
      <c r="Y1132"/>
    </row>
    <row r="1133" spans="2:25">
      <c r="B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R1133"/>
      <c r="S1133"/>
      <c r="T1133"/>
      <c r="U1133"/>
      <c r="V1133"/>
      <c r="W1133"/>
      <c r="X1133"/>
      <c r="Y1133"/>
    </row>
    <row r="1134" spans="2:25">
      <c r="B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R1134"/>
      <c r="S1134"/>
      <c r="T1134"/>
      <c r="U1134"/>
      <c r="V1134"/>
      <c r="W1134"/>
      <c r="X1134"/>
      <c r="Y1134"/>
    </row>
    <row r="1135" spans="2:25">
      <c r="B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R1135"/>
      <c r="S1135"/>
      <c r="T1135"/>
      <c r="U1135"/>
      <c r="V1135"/>
      <c r="W1135"/>
      <c r="X1135"/>
      <c r="Y1135"/>
    </row>
    <row r="1136" spans="2:25">
      <c r="B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R1136"/>
      <c r="S1136"/>
      <c r="T1136"/>
      <c r="U1136"/>
      <c r="V1136"/>
      <c r="W1136"/>
      <c r="X1136"/>
      <c r="Y1136"/>
    </row>
    <row r="1137" spans="2:25">
      <c r="B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R1137"/>
      <c r="S1137"/>
      <c r="T1137"/>
      <c r="U1137"/>
      <c r="V1137"/>
      <c r="W1137"/>
      <c r="X1137"/>
      <c r="Y1137"/>
    </row>
    <row r="1138" spans="2:25">
      <c r="B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R1138"/>
      <c r="S1138"/>
      <c r="T1138"/>
      <c r="U1138"/>
      <c r="V1138"/>
      <c r="W1138"/>
      <c r="X1138"/>
      <c r="Y1138"/>
    </row>
    <row r="1139" spans="2:25">
      <c r="B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R1139"/>
      <c r="S1139"/>
      <c r="T1139"/>
      <c r="U1139"/>
      <c r="V1139"/>
      <c r="W1139"/>
      <c r="X1139"/>
      <c r="Y1139"/>
    </row>
    <row r="1140" spans="2:25">
      <c r="B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R1140"/>
      <c r="S1140"/>
      <c r="T1140"/>
      <c r="U1140"/>
      <c r="V1140"/>
      <c r="W1140"/>
      <c r="X1140"/>
      <c r="Y1140"/>
    </row>
    <row r="1141" spans="2:25">
      <c r="B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R1141"/>
      <c r="S1141"/>
      <c r="T1141"/>
      <c r="U1141"/>
      <c r="V1141"/>
      <c r="W1141"/>
      <c r="X1141"/>
      <c r="Y1141"/>
    </row>
    <row r="1142" spans="2:25">
      <c r="B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R1142"/>
      <c r="S1142"/>
      <c r="T1142"/>
      <c r="U1142"/>
      <c r="V1142"/>
      <c r="W1142"/>
      <c r="X1142"/>
      <c r="Y1142"/>
    </row>
    <row r="1143" spans="2:25">
      <c r="B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R1143"/>
      <c r="S1143"/>
      <c r="T1143"/>
      <c r="U1143"/>
      <c r="V1143"/>
      <c r="W1143"/>
      <c r="X1143"/>
      <c r="Y1143"/>
    </row>
    <row r="1144" spans="2:25">
      <c r="B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R1144"/>
      <c r="S1144"/>
      <c r="T1144"/>
      <c r="U1144"/>
      <c r="V1144"/>
      <c r="W1144"/>
      <c r="X1144"/>
      <c r="Y1144"/>
    </row>
    <row r="1145" spans="2:25">
      <c r="B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R1145"/>
      <c r="S1145"/>
      <c r="T1145"/>
      <c r="U1145"/>
      <c r="V1145"/>
      <c r="W1145"/>
      <c r="X1145"/>
      <c r="Y1145"/>
    </row>
    <row r="1146" spans="2:25">
      <c r="B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R1146"/>
      <c r="S1146"/>
      <c r="T1146"/>
      <c r="U1146"/>
      <c r="V1146"/>
      <c r="W1146"/>
      <c r="X1146"/>
      <c r="Y1146"/>
    </row>
    <row r="1147" spans="2:25">
      <c r="B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R1147"/>
      <c r="S1147"/>
      <c r="T1147"/>
      <c r="U1147"/>
      <c r="V1147"/>
      <c r="W1147"/>
      <c r="X1147"/>
      <c r="Y1147"/>
    </row>
    <row r="1148" spans="2:25">
      <c r="B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R1148"/>
      <c r="S1148"/>
      <c r="T1148"/>
      <c r="U1148"/>
      <c r="V1148"/>
      <c r="W1148"/>
      <c r="X1148"/>
      <c r="Y1148"/>
    </row>
    <row r="1149" spans="2:25">
      <c r="B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R1149"/>
      <c r="S1149"/>
      <c r="T1149"/>
      <c r="U1149"/>
      <c r="V1149"/>
      <c r="W1149"/>
      <c r="X1149"/>
      <c r="Y1149"/>
    </row>
    <row r="1150" spans="2:25">
      <c r="B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R1150"/>
      <c r="S1150"/>
      <c r="T1150"/>
      <c r="U1150"/>
      <c r="V1150"/>
      <c r="W1150"/>
      <c r="X1150"/>
      <c r="Y1150"/>
    </row>
    <row r="1151" spans="2:25">
      <c r="B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R1151"/>
      <c r="S1151"/>
      <c r="T1151"/>
      <c r="U1151"/>
      <c r="V1151"/>
      <c r="W1151"/>
      <c r="X1151"/>
      <c r="Y1151"/>
    </row>
    <row r="1152" spans="2:25">
      <c r="B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R1152"/>
      <c r="S1152"/>
      <c r="T1152"/>
      <c r="U1152"/>
      <c r="V1152"/>
      <c r="W1152"/>
      <c r="X1152"/>
      <c r="Y1152"/>
    </row>
    <row r="1153" spans="2:25">
      <c r="B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R1153"/>
      <c r="S1153"/>
      <c r="T1153"/>
      <c r="U1153"/>
      <c r="V1153"/>
      <c r="W1153"/>
      <c r="X1153"/>
      <c r="Y1153"/>
    </row>
    <row r="1154" spans="2:25">
      <c r="B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R1154"/>
      <c r="S1154"/>
      <c r="T1154"/>
      <c r="U1154"/>
      <c r="V1154"/>
      <c r="W1154"/>
      <c r="X1154"/>
      <c r="Y1154"/>
    </row>
    <row r="1155" spans="2:25">
      <c r="B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R1155"/>
      <c r="S1155"/>
      <c r="T1155"/>
      <c r="U1155"/>
      <c r="V1155"/>
      <c r="W1155"/>
      <c r="X1155"/>
      <c r="Y1155"/>
    </row>
    <row r="1156" spans="2:25">
      <c r="B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R1156"/>
      <c r="S1156"/>
      <c r="T1156"/>
      <c r="U1156"/>
      <c r="V1156"/>
      <c r="W1156"/>
      <c r="X1156"/>
      <c r="Y1156"/>
    </row>
    <row r="1157" spans="2:25">
      <c r="B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R1157"/>
      <c r="S1157"/>
      <c r="T1157"/>
      <c r="U1157"/>
      <c r="V1157"/>
      <c r="W1157"/>
      <c r="X1157"/>
      <c r="Y1157"/>
    </row>
    <row r="1158" spans="2:25">
      <c r="B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R1158"/>
      <c r="S1158"/>
      <c r="T1158"/>
      <c r="U1158"/>
      <c r="V1158"/>
      <c r="W1158"/>
      <c r="X1158"/>
      <c r="Y1158"/>
    </row>
    <row r="1159" spans="2:25">
      <c r="B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R1159"/>
      <c r="S1159"/>
      <c r="T1159"/>
      <c r="U1159"/>
      <c r="V1159"/>
      <c r="W1159"/>
      <c r="X1159"/>
      <c r="Y1159"/>
    </row>
    <row r="1160" spans="2:25">
      <c r="B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R1160"/>
      <c r="S1160"/>
      <c r="T1160"/>
      <c r="U1160"/>
      <c r="V1160"/>
      <c r="W1160"/>
      <c r="X1160"/>
      <c r="Y1160"/>
    </row>
    <row r="1161" spans="2:25">
      <c r="B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R1161"/>
      <c r="S1161"/>
      <c r="T1161"/>
      <c r="U1161"/>
      <c r="V1161"/>
      <c r="W1161"/>
      <c r="X1161"/>
      <c r="Y1161"/>
    </row>
    <row r="1162" spans="2:25">
      <c r="B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R1162"/>
      <c r="S1162"/>
      <c r="T1162"/>
      <c r="U1162"/>
      <c r="V1162"/>
      <c r="W1162"/>
      <c r="X1162"/>
      <c r="Y1162"/>
    </row>
    <row r="1163" spans="2:25">
      <c r="B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R1163"/>
      <c r="S1163"/>
      <c r="T1163"/>
      <c r="U1163"/>
      <c r="V1163"/>
      <c r="W1163"/>
      <c r="X1163"/>
      <c r="Y1163"/>
    </row>
    <row r="1164" spans="2:25">
      <c r="B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R1164"/>
      <c r="S1164"/>
      <c r="T1164"/>
      <c r="U1164"/>
      <c r="V1164"/>
      <c r="W1164"/>
      <c r="X1164"/>
      <c r="Y1164"/>
    </row>
    <row r="1165" spans="2:25">
      <c r="B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R1165"/>
      <c r="S1165"/>
      <c r="T1165"/>
      <c r="U1165"/>
      <c r="V1165"/>
      <c r="W1165"/>
      <c r="X1165"/>
      <c r="Y1165"/>
    </row>
    <row r="1166" spans="2:25">
      <c r="B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R1166"/>
      <c r="S1166"/>
      <c r="T1166"/>
      <c r="U1166"/>
      <c r="V1166"/>
      <c r="W1166"/>
      <c r="X1166"/>
      <c r="Y1166"/>
    </row>
    <row r="1167" spans="2:25">
      <c r="B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R1167"/>
      <c r="S1167"/>
      <c r="T1167"/>
      <c r="U1167"/>
      <c r="V1167"/>
      <c r="W1167"/>
      <c r="X1167"/>
      <c r="Y1167"/>
    </row>
    <row r="1168" spans="2:25">
      <c r="B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R1168"/>
      <c r="S1168"/>
      <c r="T1168"/>
      <c r="U1168"/>
      <c r="V1168"/>
      <c r="W1168"/>
      <c r="X1168"/>
      <c r="Y1168"/>
    </row>
    <row r="1169" spans="2:25">
      <c r="B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R1169"/>
      <c r="S1169"/>
      <c r="T1169"/>
      <c r="U1169"/>
      <c r="V1169"/>
      <c r="W1169"/>
      <c r="X1169"/>
      <c r="Y1169"/>
    </row>
    <row r="1170" spans="2:25">
      <c r="B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R1170"/>
      <c r="S1170"/>
      <c r="T1170"/>
      <c r="U1170"/>
      <c r="V1170"/>
      <c r="W1170"/>
      <c r="X1170"/>
      <c r="Y1170"/>
    </row>
    <row r="1171" spans="2:25">
      <c r="B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R1171"/>
      <c r="S1171"/>
      <c r="T1171"/>
      <c r="U1171"/>
      <c r="V1171"/>
      <c r="W1171"/>
      <c r="X1171"/>
      <c r="Y1171"/>
    </row>
    <row r="1172" spans="2:25">
      <c r="B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R1172"/>
      <c r="S1172"/>
      <c r="T1172"/>
      <c r="U1172"/>
      <c r="V1172"/>
      <c r="W1172"/>
      <c r="X1172"/>
      <c r="Y1172"/>
    </row>
    <row r="1173" spans="2:25">
      <c r="B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R1173"/>
      <c r="S1173"/>
      <c r="T1173"/>
      <c r="U1173"/>
      <c r="V1173"/>
      <c r="W1173"/>
      <c r="X1173"/>
      <c r="Y1173"/>
    </row>
    <row r="1174" spans="2:25">
      <c r="B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R1174"/>
      <c r="S1174"/>
      <c r="T1174"/>
      <c r="U1174"/>
      <c r="V1174"/>
      <c r="W1174"/>
      <c r="X1174"/>
      <c r="Y1174"/>
    </row>
    <row r="1175" spans="2:25">
      <c r="B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R1175"/>
      <c r="S1175"/>
      <c r="T1175"/>
      <c r="U1175"/>
      <c r="V1175"/>
      <c r="W1175"/>
      <c r="X1175"/>
      <c r="Y1175"/>
    </row>
    <row r="1176" spans="2:25">
      <c r="B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R1176"/>
      <c r="S1176"/>
      <c r="T1176"/>
      <c r="U1176"/>
      <c r="V1176"/>
      <c r="W1176"/>
      <c r="X1176"/>
      <c r="Y1176"/>
    </row>
    <row r="1177" spans="2:25">
      <c r="B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R1177"/>
      <c r="S1177"/>
      <c r="T1177"/>
      <c r="U1177"/>
      <c r="V1177"/>
      <c r="W1177"/>
      <c r="X1177"/>
      <c r="Y1177"/>
    </row>
    <row r="1178" spans="2:25">
      <c r="B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R1178"/>
      <c r="S1178"/>
      <c r="T1178"/>
      <c r="U1178"/>
      <c r="V1178"/>
      <c r="W1178"/>
      <c r="X1178"/>
      <c r="Y1178"/>
    </row>
    <row r="1179" spans="2:25">
      <c r="B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R1179"/>
      <c r="S1179"/>
      <c r="T1179"/>
      <c r="U1179"/>
      <c r="V1179"/>
      <c r="W1179"/>
      <c r="X1179"/>
      <c r="Y1179"/>
    </row>
    <row r="1180" spans="2:25">
      <c r="B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R1180"/>
      <c r="S1180"/>
      <c r="T1180"/>
      <c r="U1180"/>
      <c r="V1180"/>
      <c r="W1180"/>
      <c r="X1180"/>
      <c r="Y1180"/>
    </row>
    <row r="1181" spans="2:25">
      <c r="B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R1181"/>
      <c r="S1181"/>
      <c r="T1181"/>
      <c r="U1181"/>
      <c r="V1181"/>
      <c r="W1181"/>
      <c r="X1181"/>
      <c r="Y1181"/>
    </row>
    <row r="1182" spans="2:25">
      <c r="B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R1182"/>
      <c r="S1182"/>
      <c r="T1182"/>
      <c r="U1182"/>
      <c r="V1182"/>
      <c r="W1182"/>
      <c r="X1182"/>
      <c r="Y1182"/>
    </row>
    <row r="1183" spans="2:25">
      <c r="B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R1183"/>
      <c r="S1183"/>
      <c r="T1183"/>
      <c r="U1183"/>
      <c r="V1183"/>
      <c r="W1183"/>
      <c r="X1183"/>
      <c r="Y1183"/>
    </row>
    <row r="1184" spans="2:25">
      <c r="B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R1184"/>
      <c r="S1184"/>
      <c r="T1184"/>
      <c r="U1184"/>
      <c r="V1184"/>
      <c r="W1184"/>
      <c r="X1184"/>
      <c r="Y1184"/>
    </row>
    <row r="1185" spans="2:25">
      <c r="B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R1185"/>
      <c r="S1185"/>
      <c r="T1185"/>
      <c r="U1185"/>
      <c r="V1185"/>
      <c r="W1185"/>
      <c r="X1185"/>
      <c r="Y1185"/>
    </row>
    <row r="1186" spans="2:25">
      <c r="B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R1186"/>
      <c r="S1186"/>
      <c r="T1186"/>
      <c r="U1186"/>
      <c r="V1186"/>
      <c r="W1186"/>
      <c r="X1186"/>
      <c r="Y1186"/>
    </row>
    <row r="1187" spans="2:25">
      <c r="B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R1187"/>
      <c r="S1187"/>
      <c r="T1187"/>
      <c r="U1187"/>
      <c r="V1187"/>
      <c r="W1187"/>
      <c r="X1187"/>
      <c r="Y1187"/>
    </row>
    <row r="1188" spans="2:25">
      <c r="B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R1188"/>
      <c r="S1188"/>
      <c r="T1188"/>
      <c r="U1188"/>
      <c r="V1188"/>
      <c r="W1188"/>
      <c r="X1188"/>
      <c r="Y1188"/>
    </row>
    <row r="1189" spans="2:25">
      <c r="B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R1189"/>
      <c r="S1189"/>
      <c r="T1189"/>
      <c r="U1189"/>
      <c r="V1189"/>
      <c r="W1189"/>
      <c r="X1189"/>
      <c r="Y1189"/>
    </row>
    <row r="1190" spans="2:25">
      <c r="B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R1190"/>
      <c r="S1190"/>
      <c r="T1190"/>
      <c r="U1190"/>
      <c r="V1190"/>
      <c r="W1190"/>
      <c r="X1190"/>
      <c r="Y1190"/>
    </row>
    <row r="1191" spans="2:25">
      <c r="B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R1191"/>
      <c r="S1191"/>
      <c r="T1191"/>
      <c r="U1191"/>
      <c r="V1191"/>
      <c r="W1191"/>
      <c r="X1191"/>
      <c r="Y1191"/>
    </row>
    <row r="1192" spans="2:25">
      <c r="B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R1192"/>
      <c r="S1192"/>
      <c r="T1192"/>
      <c r="U1192"/>
      <c r="V1192"/>
      <c r="W1192"/>
      <c r="X1192"/>
      <c r="Y1192"/>
    </row>
    <row r="1193" spans="2:25">
      <c r="B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R1193"/>
      <c r="S1193"/>
      <c r="T1193"/>
      <c r="U1193"/>
      <c r="V1193"/>
      <c r="W1193"/>
      <c r="X1193"/>
      <c r="Y1193"/>
    </row>
    <row r="1194" spans="2:25">
      <c r="B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R1194"/>
      <c r="S1194"/>
      <c r="T1194"/>
      <c r="U1194"/>
      <c r="V1194"/>
      <c r="W1194"/>
      <c r="X1194"/>
      <c r="Y1194"/>
    </row>
    <row r="1195" spans="2:25">
      <c r="B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R1195"/>
      <c r="S1195"/>
      <c r="T1195"/>
      <c r="U1195"/>
      <c r="V1195"/>
      <c r="W1195"/>
      <c r="X1195"/>
      <c r="Y1195"/>
    </row>
    <row r="1196" spans="2:25">
      <c r="B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R1196"/>
      <c r="S1196"/>
      <c r="T1196"/>
      <c r="U1196"/>
      <c r="V1196"/>
      <c r="W1196"/>
      <c r="X1196"/>
      <c r="Y1196"/>
    </row>
    <row r="1197" spans="2:25">
      <c r="B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R1197"/>
      <c r="S1197"/>
      <c r="T1197"/>
      <c r="U1197"/>
      <c r="V1197"/>
      <c r="W1197"/>
      <c r="X1197"/>
      <c r="Y1197"/>
    </row>
    <row r="1198" spans="2:25">
      <c r="B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R1198"/>
      <c r="S1198"/>
      <c r="T1198"/>
      <c r="U1198"/>
      <c r="V1198"/>
      <c r="W1198"/>
      <c r="X1198"/>
      <c r="Y1198"/>
    </row>
    <row r="1199" spans="2:25">
      <c r="B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R1199"/>
      <c r="S1199"/>
      <c r="T1199"/>
      <c r="U1199"/>
      <c r="V1199"/>
      <c r="W1199"/>
      <c r="X1199"/>
      <c r="Y1199"/>
    </row>
    <row r="1200" spans="2:25">
      <c r="B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R1200"/>
      <c r="S1200"/>
      <c r="T1200"/>
      <c r="U1200"/>
      <c r="V1200"/>
      <c r="W1200"/>
      <c r="X1200"/>
      <c r="Y1200"/>
    </row>
    <row r="1201" spans="2:25">
      <c r="B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R1201"/>
      <c r="S1201"/>
      <c r="T1201"/>
      <c r="U1201"/>
      <c r="V1201"/>
      <c r="W1201"/>
      <c r="X1201"/>
      <c r="Y1201"/>
    </row>
    <row r="1202" spans="2:25">
      <c r="B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R1202"/>
      <c r="S1202"/>
      <c r="T1202"/>
      <c r="U1202"/>
      <c r="V1202"/>
      <c r="W1202"/>
      <c r="X1202"/>
      <c r="Y1202"/>
    </row>
    <row r="1203" spans="2:25">
      <c r="B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R1203"/>
      <c r="S1203"/>
      <c r="T1203"/>
      <c r="U1203"/>
      <c r="V1203"/>
      <c r="W1203"/>
      <c r="X1203"/>
      <c r="Y1203"/>
    </row>
    <row r="1204" spans="2:25">
      <c r="B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R1204"/>
      <c r="S1204"/>
      <c r="T1204"/>
      <c r="U1204"/>
      <c r="V1204"/>
      <c r="W1204"/>
      <c r="X1204"/>
      <c r="Y1204"/>
    </row>
    <row r="1205" spans="2:25">
      <c r="B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R1205"/>
      <c r="S1205"/>
      <c r="T1205"/>
      <c r="U1205"/>
      <c r="V1205"/>
      <c r="W1205"/>
      <c r="X1205"/>
      <c r="Y1205"/>
    </row>
    <row r="1206" spans="2:25">
      <c r="B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R1206"/>
      <c r="S1206"/>
      <c r="T1206"/>
      <c r="U1206"/>
      <c r="V1206"/>
      <c r="W1206"/>
      <c r="X1206"/>
      <c r="Y1206"/>
    </row>
    <row r="1207" spans="2:25">
      <c r="B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R1207"/>
      <c r="S1207"/>
      <c r="T1207"/>
      <c r="U1207"/>
      <c r="V1207"/>
      <c r="W1207"/>
      <c r="X1207"/>
      <c r="Y1207"/>
    </row>
    <row r="1208" spans="2:25">
      <c r="B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R1208"/>
      <c r="S1208"/>
      <c r="T1208"/>
      <c r="U1208"/>
      <c r="V1208"/>
      <c r="W1208"/>
      <c r="X1208"/>
      <c r="Y1208"/>
    </row>
    <row r="1209" spans="2:25">
      <c r="B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R1209"/>
      <c r="S1209"/>
      <c r="T1209"/>
      <c r="U1209"/>
      <c r="V1209"/>
      <c r="W1209"/>
      <c r="X1209"/>
      <c r="Y1209"/>
    </row>
    <row r="1210" spans="2:25">
      <c r="B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R1210"/>
      <c r="S1210"/>
      <c r="T1210"/>
      <c r="U1210"/>
      <c r="V1210"/>
      <c r="W1210"/>
      <c r="X1210"/>
      <c r="Y1210"/>
    </row>
    <row r="1211" spans="2:25">
      <c r="B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R1211"/>
      <c r="S1211"/>
      <c r="T1211"/>
      <c r="U1211"/>
      <c r="V1211"/>
      <c r="W1211"/>
      <c r="X1211"/>
      <c r="Y1211"/>
    </row>
    <row r="1212" spans="2:25">
      <c r="B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R1212"/>
      <c r="S1212"/>
      <c r="T1212"/>
      <c r="U1212"/>
      <c r="V1212"/>
      <c r="W1212"/>
      <c r="X1212"/>
      <c r="Y1212"/>
    </row>
    <row r="1213" spans="2:25">
      <c r="B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R1213"/>
      <c r="S1213"/>
      <c r="T1213"/>
      <c r="U1213"/>
      <c r="V1213"/>
      <c r="W1213"/>
      <c r="X1213"/>
      <c r="Y1213"/>
    </row>
    <row r="1214" spans="2:25">
      <c r="B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R1214"/>
      <c r="S1214"/>
      <c r="T1214"/>
      <c r="U1214"/>
      <c r="V1214"/>
      <c r="W1214"/>
      <c r="X1214"/>
      <c r="Y1214"/>
    </row>
    <row r="1215" spans="2:25">
      <c r="B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R1215"/>
      <c r="S1215"/>
      <c r="T1215"/>
      <c r="U1215"/>
      <c r="V1215"/>
      <c r="W1215"/>
      <c r="X1215"/>
      <c r="Y1215"/>
    </row>
    <row r="1216" spans="2:25">
      <c r="B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R1216"/>
      <c r="S1216"/>
      <c r="T1216"/>
      <c r="U1216"/>
      <c r="V1216"/>
      <c r="W1216"/>
      <c r="X1216"/>
      <c r="Y1216"/>
    </row>
    <row r="1217" spans="2:25">
      <c r="B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R1217"/>
      <c r="S1217"/>
      <c r="T1217"/>
      <c r="U1217"/>
      <c r="V1217"/>
      <c r="W1217"/>
      <c r="X1217"/>
      <c r="Y1217"/>
    </row>
    <row r="1218" spans="2:25">
      <c r="B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R1218"/>
      <c r="S1218"/>
      <c r="T1218"/>
      <c r="U1218"/>
      <c r="V1218"/>
      <c r="W1218"/>
      <c r="X1218"/>
      <c r="Y1218"/>
    </row>
    <row r="1219" spans="2:25">
      <c r="B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R1219"/>
      <c r="S1219"/>
      <c r="T1219"/>
      <c r="U1219"/>
      <c r="V1219"/>
      <c r="W1219"/>
      <c r="X1219"/>
      <c r="Y1219"/>
    </row>
    <row r="1220" spans="2:25">
      <c r="B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R1220"/>
      <c r="S1220"/>
      <c r="T1220"/>
      <c r="U1220"/>
      <c r="V1220"/>
      <c r="W1220"/>
      <c r="X1220"/>
      <c r="Y1220"/>
    </row>
    <row r="1221" spans="2:25">
      <c r="B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R1221"/>
      <c r="S1221"/>
      <c r="T1221"/>
      <c r="U1221"/>
      <c r="V1221"/>
      <c r="W1221"/>
      <c r="X1221"/>
      <c r="Y1221"/>
    </row>
    <row r="1222" spans="2:25">
      <c r="B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R1222"/>
      <c r="S1222"/>
      <c r="T1222"/>
      <c r="U1222"/>
      <c r="V1222"/>
      <c r="W1222"/>
      <c r="X1222"/>
      <c r="Y1222"/>
    </row>
    <row r="1223" spans="2:25">
      <c r="B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R1223"/>
      <c r="S1223"/>
      <c r="T1223"/>
      <c r="U1223"/>
      <c r="V1223"/>
      <c r="W1223"/>
      <c r="X1223"/>
      <c r="Y1223"/>
    </row>
    <row r="1224" spans="2:25">
      <c r="B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R1224"/>
      <c r="S1224"/>
      <c r="T1224"/>
      <c r="U1224"/>
      <c r="V1224"/>
      <c r="W1224"/>
      <c r="X1224"/>
      <c r="Y1224"/>
    </row>
    <row r="1225" spans="2:25">
      <c r="B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R1225"/>
      <c r="S1225"/>
      <c r="T1225"/>
      <c r="U1225"/>
      <c r="V1225"/>
      <c r="W1225"/>
      <c r="X1225"/>
      <c r="Y1225"/>
    </row>
    <row r="1226" spans="2:25">
      <c r="B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R1226"/>
      <c r="S1226"/>
      <c r="T1226"/>
      <c r="U1226"/>
      <c r="V1226"/>
      <c r="W1226"/>
      <c r="X1226"/>
      <c r="Y1226"/>
    </row>
    <row r="1227" spans="2:25">
      <c r="B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R1227"/>
      <c r="S1227"/>
      <c r="T1227"/>
      <c r="U1227"/>
      <c r="V1227"/>
      <c r="W1227"/>
      <c r="X1227"/>
      <c r="Y1227"/>
    </row>
    <row r="1228" spans="2:25">
      <c r="B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R1228"/>
      <c r="S1228"/>
      <c r="T1228"/>
      <c r="U1228"/>
      <c r="V1228"/>
      <c r="W1228"/>
      <c r="X1228"/>
      <c r="Y1228"/>
    </row>
    <row r="1229" spans="2:25">
      <c r="B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R1229"/>
      <c r="S1229"/>
      <c r="T1229"/>
      <c r="U1229"/>
      <c r="V1229"/>
      <c r="W1229"/>
      <c r="X1229"/>
      <c r="Y1229"/>
    </row>
    <row r="1230" spans="2:25">
      <c r="B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R1230"/>
      <c r="S1230"/>
      <c r="T1230"/>
      <c r="U1230"/>
      <c r="V1230"/>
      <c r="W1230"/>
      <c r="X1230"/>
      <c r="Y1230"/>
    </row>
    <row r="1231" spans="2:25">
      <c r="B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R1231"/>
      <c r="S1231"/>
      <c r="T1231"/>
      <c r="U1231"/>
      <c r="V1231"/>
      <c r="W1231"/>
      <c r="X1231"/>
      <c r="Y1231"/>
    </row>
    <row r="1232" spans="2:25">
      <c r="B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R1232"/>
      <c r="S1232"/>
      <c r="T1232"/>
      <c r="U1232"/>
      <c r="V1232"/>
      <c r="W1232"/>
      <c r="X1232"/>
      <c r="Y1232"/>
    </row>
    <row r="1233" spans="2:25">
      <c r="B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R1233"/>
      <c r="S1233"/>
      <c r="T1233"/>
      <c r="U1233"/>
      <c r="V1233"/>
      <c r="W1233"/>
      <c r="X1233"/>
      <c r="Y1233"/>
    </row>
    <row r="1234" spans="2:25">
      <c r="B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R1234"/>
      <c r="S1234"/>
      <c r="T1234"/>
      <c r="U1234"/>
      <c r="V1234"/>
      <c r="W1234"/>
      <c r="X1234"/>
      <c r="Y1234"/>
    </row>
    <row r="1235" spans="2:25">
      <c r="B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R1235"/>
      <c r="S1235"/>
      <c r="T1235"/>
      <c r="U1235"/>
      <c r="V1235"/>
      <c r="W1235"/>
      <c r="X1235"/>
      <c r="Y1235"/>
    </row>
    <row r="1236" spans="2:25">
      <c r="B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R1236"/>
      <c r="S1236"/>
      <c r="T1236"/>
      <c r="U1236"/>
      <c r="V1236"/>
      <c r="W1236"/>
      <c r="X1236"/>
      <c r="Y1236"/>
    </row>
    <row r="1237" spans="2:25">
      <c r="B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R1237"/>
      <c r="S1237"/>
      <c r="T1237"/>
      <c r="U1237"/>
      <c r="V1237"/>
      <c r="W1237"/>
      <c r="X1237"/>
      <c r="Y1237"/>
    </row>
    <row r="1238" spans="2:25">
      <c r="B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R1238"/>
      <c r="S1238"/>
      <c r="T1238"/>
      <c r="U1238"/>
      <c r="V1238"/>
      <c r="W1238"/>
      <c r="X1238"/>
      <c r="Y1238"/>
    </row>
    <row r="1239" spans="2:25">
      <c r="B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R1239"/>
      <c r="S1239"/>
      <c r="T1239"/>
      <c r="U1239"/>
      <c r="V1239"/>
      <c r="W1239"/>
      <c r="X1239"/>
      <c r="Y1239"/>
    </row>
    <row r="1240" spans="2:25">
      <c r="B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R1240"/>
      <c r="S1240"/>
      <c r="T1240"/>
      <c r="U1240"/>
      <c r="V1240"/>
      <c r="W1240"/>
      <c r="X1240"/>
      <c r="Y1240"/>
    </row>
    <row r="1241" spans="2:25">
      <c r="B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R1241"/>
      <c r="S1241"/>
      <c r="T1241"/>
      <c r="U1241"/>
      <c r="V1241"/>
      <c r="W1241"/>
      <c r="X1241"/>
      <c r="Y1241"/>
    </row>
    <row r="1242" spans="2:25">
      <c r="B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R1242"/>
      <c r="S1242"/>
      <c r="T1242"/>
      <c r="U1242"/>
      <c r="V1242"/>
      <c r="W1242"/>
      <c r="X1242"/>
      <c r="Y1242"/>
    </row>
    <row r="1243" spans="2:25">
      <c r="B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R1243"/>
      <c r="S1243"/>
      <c r="T1243"/>
      <c r="U1243"/>
      <c r="V1243"/>
      <c r="W1243"/>
      <c r="X1243"/>
      <c r="Y1243"/>
    </row>
    <row r="1244" spans="2:25">
      <c r="B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R1244"/>
      <c r="S1244"/>
      <c r="T1244"/>
      <c r="U1244"/>
      <c r="V1244"/>
      <c r="W1244"/>
      <c r="X1244"/>
      <c r="Y1244"/>
    </row>
    <row r="1245" spans="2:25">
      <c r="B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R1245"/>
      <c r="S1245"/>
      <c r="T1245"/>
      <c r="U1245"/>
      <c r="V1245"/>
      <c r="W1245"/>
      <c r="X1245"/>
      <c r="Y1245"/>
    </row>
    <row r="1246" spans="2:25">
      <c r="B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R1246"/>
      <c r="S1246"/>
      <c r="T1246"/>
      <c r="U1246"/>
      <c r="V1246"/>
      <c r="W1246"/>
      <c r="X1246"/>
      <c r="Y1246"/>
    </row>
    <row r="1247" spans="2:25">
      <c r="B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R1247"/>
      <c r="S1247"/>
      <c r="T1247"/>
      <c r="U1247"/>
      <c r="V1247"/>
      <c r="W1247"/>
      <c r="X1247"/>
      <c r="Y1247"/>
    </row>
    <row r="1248" spans="2:25">
      <c r="B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R1248"/>
      <c r="S1248"/>
      <c r="T1248"/>
      <c r="U1248"/>
      <c r="V1248"/>
      <c r="W1248"/>
      <c r="X1248"/>
      <c r="Y1248"/>
    </row>
    <row r="1249" spans="2:25">
      <c r="B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R1249"/>
      <c r="S1249"/>
      <c r="T1249"/>
      <c r="U1249"/>
      <c r="V1249"/>
      <c r="W1249"/>
      <c r="X1249"/>
      <c r="Y1249"/>
    </row>
    <row r="1250" spans="2:25">
      <c r="B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R1250"/>
      <c r="S1250"/>
      <c r="T1250"/>
      <c r="U1250"/>
      <c r="V1250"/>
      <c r="W1250"/>
      <c r="X1250"/>
      <c r="Y1250"/>
    </row>
    <row r="1251" spans="2:25">
      <c r="B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R1251"/>
      <c r="S1251"/>
      <c r="T1251"/>
      <c r="U1251"/>
      <c r="V1251"/>
      <c r="W1251"/>
      <c r="X1251"/>
      <c r="Y1251"/>
    </row>
    <row r="1252" spans="2:25">
      <c r="B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R1252"/>
      <c r="S1252"/>
      <c r="T1252"/>
      <c r="U1252"/>
      <c r="V1252"/>
      <c r="W1252"/>
      <c r="X1252"/>
      <c r="Y1252"/>
    </row>
    <row r="1253" spans="2:25">
      <c r="B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R1253"/>
      <c r="S1253"/>
      <c r="T1253"/>
      <c r="U1253"/>
      <c r="V1253"/>
      <c r="W1253"/>
      <c r="X1253"/>
      <c r="Y1253"/>
    </row>
    <row r="1254" spans="2:25">
      <c r="B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R1254"/>
      <c r="S1254"/>
      <c r="T1254"/>
      <c r="U1254"/>
      <c r="V1254"/>
      <c r="W1254"/>
      <c r="X1254"/>
      <c r="Y1254"/>
    </row>
    <row r="1255" spans="2:25">
      <c r="B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R1255"/>
      <c r="S1255"/>
      <c r="T1255"/>
      <c r="U1255"/>
      <c r="V1255"/>
      <c r="W1255"/>
      <c r="X1255"/>
      <c r="Y1255"/>
    </row>
    <row r="1256" spans="2:25">
      <c r="B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R1256"/>
      <c r="S1256"/>
      <c r="T1256"/>
      <c r="U1256"/>
      <c r="V1256"/>
      <c r="W1256"/>
      <c r="X1256"/>
      <c r="Y1256"/>
    </row>
    <row r="1257" spans="2:25">
      <c r="B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R1257"/>
      <c r="S1257"/>
      <c r="T1257"/>
      <c r="U1257"/>
      <c r="V1257"/>
      <c r="W1257"/>
      <c r="X1257"/>
      <c r="Y1257"/>
    </row>
    <row r="1258" spans="2:25">
      <c r="B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R1258"/>
      <c r="S1258"/>
      <c r="T1258"/>
      <c r="U1258"/>
      <c r="V1258"/>
      <c r="W1258"/>
      <c r="X1258"/>
      <c r="Y1258"/>
    </row>
    <row r="1259" spans="2:25">
      <c r="B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R1259"/>
      <c r="S1259"/>
      <c r="T1259"/>
      <c r="U1259"/>
      <c r="V1259"/>
      <c r="W1259"/>
      <c r="X1259"/>
      <c r="Y1259"/>
    </row>
    <row r="1260" spans="2:25">
      <c r="B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R1260"/>
      <c r="S1260"/>
      <c r="T1260"/>
      <c r="U1260"/>
      <c r="V1260"/>
      <c r="W1260"/>
      <c r="X1260"/>
      <c r="Y1260"/>
    </row>
    <row r="1261" spans="2:25">
      <c r="B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R1261"/>
      <c r="S1261"/>
      <c r="T1261"/>
      <c r="U1261"/>
      <c r="V1261"/>
      <c r="W1261"/>
      <c r="X1261"/>
      <c r="Y1261"/>
    </row>
    <row r="1262" spans="2:25">
      <c r="B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R1262"/>
      <c r="S1262"/>
      <c r="T1262"/>
      <c r="U1262"/>
      <c r="V1262"/>
      <c r="W1262"/>
      <c r="X1262"/>
      <c r="Y1262"/>
    </row>
    <row r="1263" spans="2:25">
      <c r="B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R1263"/>
      <c r="S1263"/>
      <c r="T1263"/>
      <c r="U1263"/>
      <c r="V1263"/>
      <c r="W1263"/>
      <c r="X1263"/>
      <c r="Y1263"/>
    </row>
    <row r="1264" spans="2:25">
      <c r="B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R1264"/>
      <c r="S1264"/>
      <c r="T1264"/>
      <c r="U1264"/>
      <c r="V1264"/>
      <c r="W1264"/>
      <c r="X1264"/>
      <c r="Y1264"/>
    </row>
    <row r="1265" spans="2:25">
      <c r="B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R1265"/>
      <c r="S1265"/>
      <c r="T1265"/>
      <c r="U1265"/>
      <c r="V1265"/>
      <c r="W1265"/>
      <c r="X1265"/>
      <c r="Y1265"/>
    </row>
    <row r="1266" spans="2:25">
      <c r="B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R1266"/>
      <c r="S1266"/>
      <c r="T1266"/>
      <c r="U1266"/>
      <c r="V1266"/>
      <c r="W1266"/>
      <c r="X1266"/>
      <c r="Y1266"/>
    </row>
    <row r="1267" spans="2:25">
      <c r="B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R1267"/>
      <c r="S1267"/>
      <c r="T1267"/>
      <c r="U1267"/>
      <c r="V1267"/>
      <c r="W1267"/>
      <c r="X1267"/>
      <c r="Y1267"/>
    </row>
    <row r="1268" spans="2:25">
      <c r="B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R1268"/>
      <c r="S1268"/>
      <c r="T1268"/>
      <c r="U1268"/>
      <c r="V1268"/>
      <c r="W1268"/>
      <c r="X1268"/>
      <c r="Y1268"/>
    </row>
    <row r="1269" spans="2:25">
      <c r="B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R1269"/>
      <c r="S1269"/>
      <c r="T1269"/>
      <c r="U1269"/>
      <c r="V1269"/>
      <c r="W1269"/>
      <c r="X1269"/>
      <c r="Y1269"/>
    </row>
    <row r="1270" spans="2:25">
      <c r="B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R1270"/>
      <c r="S1270"/>
      <c r="T1270"/>
      <c r="U1270"/>
      <c r="V1270"/>
      <c r="W1270"/>
      <c r="X1270"/>
      <c r="Y1270"/>
    </row>
    <row r="1271" spans="2:25">
      <c r="B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R1271"/>
      <c r="S1271"/>
      <c r="T1271"/>
      <c r="U1271"/>
      <c r="V1271"/>
      <c r="W1271"/>
      <c r="X1271"/>
      <c r="Y1271"/>
    </row>
    <row r="1272" spans="2:25">
      <c r="B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R1272"/>
      <c r="S1272"/>
      <c r="T1272"/>
      <c r="U1272"/>
      <c r="V1272"/>
      <c r="W1272"/>
      <c r="X1272"/>
      <c r="Y1272"/>
    </row>
    <row r="1273" spans="2:25">
      <c r="B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R1273"/>
      <c r="S1273"/>
      <c r="T1273"/>
      <c r="U1273"/>
      <c r="V1273"/>
      <c r="W1273"/>
      <c r="X1273"/>
      <c r="Y1273"/>
    </row>
    <row r="1274" spans="2:25">
      <c r="B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R1274"/>
      <c r="S1274"/>
      <c r="T1274"/>
      <c r="U1274"/>
      <c r="V1274"/>
      <c r="W1274"/>
      <c r="X1274"/>
      <c r="Y1274"/>
    </row>
    <row r="1275" spans="2:25">
      <c r="B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R1275"/>
      <c r="S1275"/>
      <c r="T1275"/>
      <c r="U1275"/>
      <c r="V1275"/>
      <c r="W1275"/>
      <c r="X1275"/>
      <c r="Y1275"/>
    </row>
    <row r="1276" spans="2:25">
      <c r="B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R1276"/>
      <c r="S1276"/>
      <c r="T1276"/>
      <c r="U1276"/>
      <c r="V1276"/>
      <c r="W1276"/>
      <c r="X1276"/>
      <c r="Y1276"/>
    </row>
    <row r="1277" spans="2:25">
      <c r="B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R1277"/>
      <c r="S1277"/>
      <c r="T1277"/>
      <c r="U1277"/>
      <c r="V1277"/>
      <c r="W1277"/>
      <c r="X1277"/>
      <c r="Y1277"/>
    </row>
    <row r="1278" spans="2:25">
      <c r="B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R1278"/>
      <c r="S1278"/>
      <c r="T1278"/>
      <c r="U1278"/>
      <c r="V1278"/>
      <c r="W1278"/>
      <c r="X1278"/>
      <c r="Y1278"/>
    </row>
    <row r="1279" spans="2:25">
      <c r="B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R1279"/>
      <c r="S1279"/>
      <c r="T1279"/>
      <c r="U1279"/>
      <c r="V1279"/>
      <c r="W1279"/>
      <c r="X1279"/>
      <c r="Y1279"/>
    </row>
    <row r="1280" spans="2:25">
      <c r="B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R1280"/>
      <c r="S1280"/>
      <c r="T1280"/>
      <c r="U1280"/>
      <c r="V1280"/>
      <c r="W1280"/>
      <c r="X1280"/>
      <c r="Y1280"/>
    </row>
    <row r="1281" spans="2:25">
      <c r="B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R1281"/>
      <c r="S1281"/>
      <c r="T1281"/>
      <c r="U1281"/>
      <c r="V1281"/>
      <c r="W1281"/>
      <c r="X1281"/>
      <c r="Y1281"/>
    </row>
    <row r="1282" spans="2:25">
      <c r="B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R1282"/>
      <c r="S1282"/>
      <c r="T1282"/>
      <c r="U1282"/>
      <c r="V1282"/>
      <c r="W1282"/>
      <c r="X1282"/>
      <c r="Y1282"/>
    </row>
    <row r="1283" spans="2:25">
      <c r="B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R1283"/>
      <c r="S1283"/>
      <c r="T1283"/>
      <c r="U1283"/>
      <c r="V1283"/>
      <c r="W1283"/>
      <c r="X1283"/>
      <c r="Y1283"/>
    </row>
    <row r="1284" spans="2:25">
      <c r="B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R1284"/>
      <c r="S1284"/>
      <c r="T1284"/>
      <c r="U1284"/>
      <c r="V1284"/>
      <c r="W1284"/>
      <c r="X1284"/>
      <c r="Y1284"/>
    </row>
    <row r="1285" spans="2:25">
      <c r="B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R1285"/>
      <c r="S1285"/>
      <c r="T1285"/>
      <c r="U1285"/>
      <c r="V1285"/>
      <c r="W1285"/>
      <c r="X1285"/>
      <c r="Y1285"/>
    </row>
    <row r="1286" spans="2:25">
      <c r="B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R1286"/>
      <c r="S1286"/>
      <c r="T1286"/>
      <c r="U1286"/>
      <c r="V1286"/>
      <c r="W1286"/>
      <c r="X1286"/>
      <c r="Y1286"/>
    </row>
    <row r="1287" spans="2:25">
      <c r="B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R1287"/>
      <c r="S1287"/>
      <c r="T1287"/>
      <c r="U1287"/>
      <c r="V1287"/>
      <c r="W1287"/>
      <c r="X1287"/>
      <c r="Y1287"/>
    </row>
    <row r="1288" spans="2:25">
      <c r="B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R1288"/>
      <c r="S1288"/>
      <c r="T1288"/>
      <c r="U1288"/>
      <c r="V1288"/>
      <c r="W1288"/>
      <c r="X1288"/>
      <c r="Y1288"/>
    </row>
    <row r="1289" spans="2:25">
      <c r="B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R1289"/>
      <c r="S1289"/>
      <c r="T1289"/>
      <c r="U1289"/>
      <c r="V1289"/>
      <c r="W1289"/>
      <c r="X1289"/>
      <c r="Y1289"/>
    </row>
    <row r="1290" spans="2:25">
      <c r="B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R1290"/>
      <c r="S1290"/>
      <c r="T1290"/>
      <c r="U1290"/>
      <c r="V1290"/>
      <c r="W1290"/>
      <c r="X1290"/>
      <c r="Y1290"/>
    </row>
    <row r="1291" spans="2:25">
      <c r="B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R1291"/>
      <c r="S1291"/>
      <c r="T1291"/>
      <c r="U1291"/>
      <c r="V1291"/>
      <c r="W1291"/>
      <c r="X1291"/>
      <c r="Y1291"/>
    </row>
    <row r="1292" spans="2:25">
      <c r="B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R1292"/>
      <c r="S1292"/>
      <c r="T1292"/>
      <c r="U1292"/>
      <c r="V1292"/>
      <c r="W1292"/>
      <c r="X1292"/>
      <c r="Y1292"/>
    </row>
    <row r="1293" spans="2:25">
      <c r="B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R1293"/>
      <c r="S1293"/>
      <c r="T1293"/>
      <c r="U1293"/>
      <c r="V1293"/>
      <c r="W1293"/>
      <c r="X1293"/>
      <c r="Y1293"/>
    </row>
    <row r="1294" spans="2:25">
      <c r="B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R1294"/>
      <c r="S1294"/>
      <c r="T1294"/>
      <c r="U1294"/>
      <c r="V1294"/>
      <c r="W1294"/>
      <c r="X1294"/>
      <c r="Y1294"/>
    </row>
    <row r="1295" spans="2:25">
      <c r="B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R1295"/>
      <c r="S1295"/>
      <c r="T1295"/>
      <c r="U1295"/>
      <c r="V1295"/>
      <c r="W1295"/>
      <c r="X1295"/>
      <c r="Y1295"/>
    </row>
    <row r="1296" spans="2:25">
      <c r="B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R1296"/>
      <c r="S1296"/>
      <c r="T1296"/>
      <c r="U1296"/>
      <c r="V1296"/>
      <c r="W1296"/>
      <c r="X1296"/>
      <c r="Y1296"/>
    </row>
    <row r="1297" spans="2:25">
      <c r="B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R1297"/>
      <c r="S1297"/>
      <c r="T1297"/>
      <c r="U1297"/>
      <c r="V1297"/>
      <c r="W1297"/>
      <c r="X1297"/>
      <c r="Y1297"/>
    </row>
    <row r="1298" spans="2:25">
      <c r="B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R1298"/>
      <c r="S1298"/>
      <c r="T1298"/>
      <c r="U1298"/>
      <c r="V1298"/>
      <c r="W1298"/>
      <c r="X1298"/>
      <c r="Y1298"/>
    </row>
    <row r="1299" spans="2:25">
      <c r="B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R1299"/>
      <c r="S1299"/>
      <c r="T1299"/>
      <c r="U1299"/>
      <c r="V1299"/>
      <c r="W1299"/>
      <c r="X1299"/>
      <c r="Y1299"/>
    </row>
    <row r="1300" spans="2:25">
      <c r="B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R1300"/>
      <c r="S1300"/>
      <c r="T1300"/>
      <c r="U1300"/>
      <c r="V1300"/>
      <c r="W1300"/>
      <c r="X1300"/>
      <c r="Y1300"/>
    </row>
    <row r="1301" spans="2:25">
      <c r="B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R1301"/>
      <c r="S1301"/>
      <c r="T1301"/>
      <c r="U1301"/>
      <c r="V1301"/>
      <c r="W1301"/>
      <c r="X1301"/>
      <c r="Y1301"/>
    </row>
    <row r="1302" spans="2:25">
      <c r="B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R1302"/>
      <c r="S1302"/>
      <c r="T1302"/>
      <c r="U1302"/>
      <c r="V1302"/>
      <c r="W1302"/>
      <c r="X1302"/>
      <c r="Y1302"/>
    </row>
    <row r="1303" spans="2:25">
      <c r="B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R1303"/>
      <c r="S1303"/>
      <c r="T1303"/>
      <c r="U1303"/>
      <c r="V1303"/>
      <c r="W1303"/>
      <c r="X1303"/>
      <c r="Y1303"/>
    </row>
    <row r="1304" spans="2:25">
      <c r="B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R1304"/>
      <c r="S1304"/>
      <c r="T1304"/>
      <c r="U1304"/>
      <c r="V1304"/>
      <c r="W1304"/>
      <c r="X1304"/>
      <c r="Y1304"/>
    </row>
    <row r="1305" spans="2:25">
      <c r="B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R1305"/>
      <c r="S1305"/>
      <c r="T1305"/>
      <c r="U1305"/>
      <c r="V1305"/>
      <c r="W1305"/>
      <c r="X1305"/>
      <c r="Y1305"/>
    </row>
    <row r="1306" spans="2:25">
      <c r="B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R1306"/>
      <c r="S1306"/>
      <c r="T1306"/>
      <c r="U1306"/>
      <c r="V1306"/>
      <c r="W1306"/>
      <c r="X1306"/>
      <c r="Y1306"/>
    </row>
    <row r="1307" spans="2:25">
      <c r="B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R1307"/>
      <c r="S1307"/>
      <c r="T1307"/>
      <c r="U1307"/>
      <c r="V1307"/>
      <c r="W1307"/>
      <c r="X1307"/>
      <c r="Y1307"/>
    </row>
    <row r="1308" spans="2:25">
      <c r="B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R1308"/>
      <c r="S1308"/>
      <c r="T1308"/>
      <c r="U1308"/>
      <c r="V1308"/>
      <c r="W1308"/>
      <c r="X1308"/>
      <c r="Y1308"/>
    </row>
    <row r="1309" spans="2:25">
      <c r="B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R1309"/>
      <c r="S1309"/>
      <c r="T1309"/>
      <c r="U1309"/>
      <c r="V1309"/>
      <c r="W1309"/>
      <c r="X1309"/>
      <c r="Y1309"/>
    </row>
    <row r="1310" spans="2:25">
      <c r="B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R1310"/>
      <c r="S1310"/>
      <c r="T1310"/>
      <c r="U1310"/>
      <c r="V1310"/>
      <c r="W1310"/>
      <c r="X1310"/>
      <c r="Y1310"/>
    </row>
    <row r="1311" spans="2:25">
      <c r="B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R1311"/>
      <c r="S1311"/>
      <c r="T1311"/>
      <c r="U1311"/>
      <c r="V1311"/>
      <c r="W1311"/>
      <c r="X1311"/>
      <c r="Y1311"/>
    </row>
    <row r="1312" spans="2:25">
      <c r="B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R1312"/>
      <c r="S1312"/>
      <c r="T1312"/>
      <c r="U1312"/>
      <c r="V1312"/>
      <c r="W1312"/>
      <c r="X1312"/>
      <c r="Y1312"/>
    </row>
    <row r="1313" spans="2:25">
      <c r="B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R1313"/>
      <c r="S1313"/>
      <c r="T1313"/>
      <c r="U1313"/>
      <c r="V1313"/>
      <c r="W1313"/>
      <c r="X1313"/>
      <c r="Y1313"/>
    </row>
    <row r="1314" spans="2:25">
      <c r="B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R1314"/>
      <c r="S1314"/>
      <c r="T1314"/>
      <c r="U1314"/>
      <c r="V1314"/>
      <c r="W1314"/>
      <c r="X1314"/>
      <c r="Y1314"/>
    </row>
    <row r="1315" spans="2:25">
      <c r="B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R1315"/>
      <c r="S1315"/>
      <c r="T1315"/>
      <c r="U1315"/>
      <c r="V1315"/>
      <c r="W1315"/>
      <c r="X1315"/>
      <c r="Y1315"/>
    </row>
    <row r="1316" spans="2:25">
      <c r="B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R1316"/>
      <c r="S1316"/>
      <c r="T1316"/>
      <c r="U1316"/>
      <c r="V1316"/>
      <c r="W1316"/>
      <c r="X1316"/>
      <c r="Y1316"/>
    </row>
    <row r="1317" spans="2:25">
      <c r="B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R1317"/>
      <c r="S1317"/>
      <c r="T1317"/>
      <c r="U1317"/>
      <c r="V1317"/>
      <c r="W1317"/>
      <c r="X1317"/>
      <c r="Y1317"/>
    </row>
    <row r="1318" spans="2:25">
      <c r="B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R1318"/>
      <c r="S1318"/>
      <c r="T1318"/>
      <c r="U1318"/>
      <c r="V1318"/>
      <c r="W1318"/>
      <c r="X1318"/>
      <c r="Y1318"/>
    </row>
    <row r="1319" spans="2:25">
      <c r="B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R1319"/>
      <c r="S1319"/>
      <c r="T1319"/>
      <c r="U1319"/>
      <c r="V1319"/>
      <c r="W1319"/>
      <c r="X1319"/>
      <c r="Y1319"/>
    </row>
    <row r="1320" spans="2:25">
      <c r="B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R1320"/>
      <c r="S1320"/>
      <c r="T1320"/>
      <c r="U1320"/>
      <c r="V1320"/>
      <c r="W1320"/>
      <c r="X1320"/>
      <c r="Y1320"/>
    </row>
    <row r="1321" spans="2:25">
      <c r="B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R1321"/>
      <c r="S1321"/>
      <c r="T1321"/>
      <c r="U1321"/>
      <c r="V1321"/>
      <c r="W1321"/>
      <c r="X1321"/>
      <c r="Y1321"/>
    </row>
    <row r="1322" spans="2:25">
      <c r="B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R1322"/>
      <c r="S1322"/>
      <c r="T1322"/>
      <c r="U1322"/>
      <c r="V1322"/>
      <c r="W1322"/>
      <c r="X1322"/>
      <c r="Y1322"/>
    </row>
    <row r="1323" spans="2:25">
      <c r="B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R1323"/>
      <c r="S1323"/>
      <c r="T1323"/>
      <c r="U1323"/>
      <c r="V1323"/>
      <c r="W1323"/>
      <c r="X1323"/>
      <c r="Y1323"/>
    </row>
    <row r="1324" spans="2:25">
      <c r="B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R1324"/>
      <c r="S1324"/>
      <c r="T1324"/>
      <c r="U1324"/>
      <c r="V1324"/>
      <c r="W1324"/>
      <c r="X1324"/>
      <c r="Y1324"/>
    </row>
    <row r="1325" spans="2:25">
      <c r="B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R1325"/>
      <c r="S1325"/>
      <c r="T1325"/>
      <c r="U1325"/>
      <c r="V1325"/>
      <c r="W1325"/>
      <c r="X1325"/>
      <c r="Y1325"/>
    </row>
    <row r="1326" spans="2:25">
      <c r="B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R1326"/>
      <c r="S1326"/>
      <c r="T1326"/>
      <c r="U1326"/>
      <c r="V1326"/>
      <c r="W1326"/>
      <c r="X1326"/>
      <c r="Y1326"/>
    </row>
    <row r="1327" spans="2:25">
      <c r="B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R1327"/>
      <c r="S1327"/>
      <c r="T1327"/>
      <c r="U1327"/>
      <c r="V1327"/>
      <c r="W1327"/>
      <c r="X1327"/>
      <c r="Y1327"/>
    </row>
    <row r="1328" spans="2:25">
      <c r="B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R1328"/>
      <c r="S1328"/>
      <c r="T1328"/>
      <c r="U1328"/>
      <c r="V1328"/>
      <c r="W1328"/>
      <c r="X1328"/>
      <c r="Y1328"/>
    </row>
    <row r="1329" spans="2:25">
      <c r="B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R1329"/>
      <c r="S1329"/>
      <c r="T1329"/>
      <c r="U1329"/>
      <c r="V1329"/>
      <c r="W1329"/>
      <c r="X1329"/>
      <c r="Y1329"/>
    </row>
    <row r="1330" spans="2:25">
      <c r="B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R1330"/>
      <c r="S1330"/>
      <c r="T1330"/>
      <c r="U1330"/>
      <c r="V1330"/>
      <c r="W1330"/>
      <c r="X1330"/>
      <c r="Y1330"/>
    </row>
    <row r="1331" spans="2:25">
      <c r="B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R1331"/>
      <c r="S1331"/>
      <c r="T1331"/>
      <c r="U1331"/>
      <c r="V1331"/>
      <c r="W1331"/>
      <c r="X1331"/>
      <c r="Y1331"/>
    </row>
    <row r="1332" spans="2:25">
      <c r="B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R1332"/>
      <c r="S1332"/>
      <c r="T1332"/>
      <c r="U1332"/>
      <c r="V1332"/>
      <c r="W1332"/>
      <c r="X1332"/>
      <c r="Y1332"/>
    </row>
    <row r="1333" spans="2:25">
      <c r="B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R1333"/>
      <c r="S1333"/>
      <c r="T1333"/>
      <c r="U1333"/>
      <c r="V1333"/>
      <c r="W1333"/>
      <c r="X1333"/>
      <c r="Y1333"/>
    </row>
    <row r="1334" spans="2:25">
      <c r="B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R1334"/>
      <c r="S1334"/>
      <c r="T1334"/>
      <c r="U1334"/>
      <c r="V1334"/>
      <c r="W1334"/>
      <c r="X1334"/>
      <c r="Y1334"/>
    </row>
    <row r="1335" spans="2:25">
      <c r="B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R1335"/>
      <c r="S1335"/>
      <c r="T1335"/>
      <c r="U1335"/>
      <c r="V1335"/>
      <c r="W1335"/>
      <c r="X1335"/>
      <c r="Y1335"/>
    </row>
    <row r="1336" spans="2:25">
      <c r="B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R1336"/>
      <c r="S1336"/>
      <c r="T1336"/>
      <c r="U1336"/>
      <c r="V1336"/>
      <c r="W1336"/>
      <c r="X1336"/>
      <c r="Y1336"/>
    </row>
    <row r="1337" spans="2:25">
      <c r="B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R1337"/>
      <c r="S1337"/>
      <c r="T1337"/>
      <c r="U1337"/>
      <c r="V1337"/>
      <c r="W1337"/>
      <c r="X1337"/>
      <c r="Y1337"/>
    </row>
    <row r="1338" spans="2:25">
      <c r="B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R1338"/>
      <c r="S1338"/>
      <c r="T1338"/>
      <c r="U1338"/>
      <c r="V1338"/>
      <c r="W1338"/>
      <c r="X1338"/>
      <c r="Y1338"/>
    </row>
    <row r="1339" spans="2:25">
      <c r="B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R1339"/>
      <c r="S1339"/>
      <c r="T1339"/>
      <c r="U1339"/>
      <c r="V1339"/>
      <c r="W1339"/>
      <c r="X1339"/>
      <c r="Y1339"/>
    </row>
    <row r="1340" spans="2:25">
      <c r="B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R1340"/>
      <c r="S1340"/>
      <c r="T1340"/>
      <c r="U1340"/>
      <c r="V1340"/>
      <c r="W1340"/>
      <c r="X1340"/>
      <c r="Y1340"/>
    </row>
    <row r="1341" spans="2:25">
      <c r="B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R1341"/>
      <c r="S1341"/>
      <c r="T1341"/>
      <c r="U1341"/>
      <c r="V1341"/>
      <c r="W1341"/>
      <c r="X1341"/>
      <c r="Y1341"/>
    </row>
    <row r="1342" spans="2:25">
      <c r="B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R1342"/>
      <c r="S1342"/>
      <c r="T1342"/>
      <c r="U1342"/>
      <c r="V1342"/>
      <c r="W1342"/>
      <c r="X1342"/>
      <c r="Y1342"/>
    </row>
    <row r="1343" spans="2:25">
      <c r="B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R1343"/>
      <c r="S1343"/>
      <c r="T1343"/>
      <c r="U1343"/>
      <c r="V1343"/>
      <c r="W1343"/>
      <c r="X1343"/>
      <c r="Y1343"/>
    </row>
    <row r="1344" spans="2:25">
      <c r="B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R1344"/>
      <c r="S1344"/>
      <c r="T1344"/>
      <c r="U1344"/>
      <c r="V1344"/>
      <c r="W1344"/>
      <c r="X1344"/>
      <c r="Y1344"/>
    </row>
    <row r="1345" spans="2:25">
      <c r="B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R1345"/>
      <c r="S1345"/>
      <c r="T1345"/>
      <c r="U1345"/>
      <c r="V1345"/>
      <c r="W1345"/>
      <c r="X1345"/>
      <c r="Y1345"/>
    </row>
    <row r="1346" spans="2:25">
      <c r="B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R1346"/>
      <c r="S1346"/>
      <c r="T1346"/>
      <c r="U1346"/>
      <c r="V1346"/>
      <c r="W1346"/>
      <c r="X1346"/>
      <c r="Y1346"/>
    </row>
    <row r="1347" spans="2:25">
      <c r="B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R1347"/>
      <c r="S1347"/>
      <c r="T1347"/>
      <c r="U1347"/>
      <c r="V1347"/>
      <c r="W1347"/>
      <c r="X1347"/>
      <c r="Y1347"/>
    </row>
    <row r="1348" spans="2:25">
      <c r="B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R1348"/>
      <c r="S1348"/>
      <c r="T1348"/>
      <c r="U1348"/>
      <c r="V1348"/>
      <c r="W1348"/>
      <c r="X1348"/>
      <c r="Y1348"/>
    </row>
    <row r="1349" spans="2:25">
      <c r="B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R1349"/>
      <c r="S1349"/>
      <c r="T1349"/>
      <c r="U1349"/>
      <c r="V1349"/>
      <c r="W1349"/>
      <c r="X1349"/>
      <c r="Y1349"/>
    </row>
    <row r="1350" spans="2:25">
      <c r="B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R1350"/>
      <c r="S1350"/>
      <c r="T1350"/>
      <c r="U1350"/>
      <c r="V1350"/>
      <c r="W1350"/>
      <c r="X1350"/>
      <c r="Y1350"/>
    </row>
    <row r="1351" spans="2:25">
      <c r="B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R1351"/>
      <c r="S1351"/>
      <c r="T1351"/>
      <c r="U1351"/>
      <c r="V1351"/>
      <c r="W1351"/>
      <c r="X1351"/>
      <c r="Y1351"/>
    </row>
    <row r="1352" spans="2:25">
      <c r="B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R1352"/>
      <c r="S1352"/>
      <c r="T1352"/>
      <c r="U1352"/>
      <c r="V1352"/>
      <c r="W1352"/>
      <c r="X1352"/>
      <c r="Y1352"/>
    </row>
    <row r="1353" spans="2:25">
      <c r="B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R1353"/>
      <c r="S1353"/>
      <c r="T1353"/>
      <c r="U1353"/>
      <c r="V1353"/>
      <c r="W1353"/>
      <c r="X1353"/>
      <c r="Y1353"/>
    </row>
    <row r="1354" spans="2:25">
      <c r="B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R1354"/>
      <c r="S1354"/>
      <c r="T1354"/>
      <c r="U1354"/>
      <c r="V1354"/>
      <c r="W1354"/>
      <c r="X1354"/>
      <c r="Y1354"/>
    </row>
    <row r="1355" spans="2:25">
      <c r="B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R1355"/>
      <c r="S1355"/>
      <c r="T1355"/>
      <c r="U1355"/>
      <c r="V1355"/>
      <c r="W1355"/>
      <c r="X1355"/>
      <c r="Y1355"/>
    </row>
    <row r="1356" spans="2:25">
      <c r="B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R1356"/>
      <c r="S1356"/>
      <c r="T1356"/>
      <c r="U1356"/>
      <c r="V1356"/>
      <c r="W1356"/>
      <c r="X1356"/>
      <c r="Y1356"/>
    </row>
    <row r="1357" spans="2:25">
      <c r="B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R1357"/>
      <c r="S1357"/>
      <c r="T1357"/>
      <c r="U1357"/>
      <c r="V1357"/>
      <c r="W1357"/>
      <c r="X1357"/>
      <c r="Y1357"/>
    </row>
    <row r="1358" spans="2:25">
      <c r="B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R1358"/>
      <c r="S1358"/>
      <c r="T1358"/>
      <c r="U1358"/>
      <c r="V1358"/>
      <c r="W1358"/>
      <c r="X1358"/>
      <c r="Y1358"/>
    </row>
    <row r="1359" spans="2:25">
      <c r="B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R1359"/>
      <c r="S1359"/>
      <c r="T1359"/>
      <c r="U1359"/>
      <c r="V1359"/>
      <c r="W1359"/>
      <c r="X1359"/>
      <c r="Y1359"/>
    </row>
    <row r="1360" spans="2:25">
      <c r="B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R1360"/>
      <c r="S1360"/>
      <c r="T1360"/>
      <c r="U1360"/>
      <c r="V1360"/>
      <c r="W1360"/>
      <c r="X1360"/>
      <c r="Y1360"/>
    </row>
    <row r="1361" spans="2:25">
      <c r="B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R1361"/>
      <c r="S1361"/>
      <c r="T1361"/>
      <c r="U1361"/>
      <c r="V1361"/>
      <c r="W1361"/>
      <c r="X1361"/>
      <c r="Y1361"/>
    </row>
    <row r="1362" spans="2:25">
      <c r="B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R1362"/>
      <c r="S1362"/>
      <c r="T1362"/>
      <c r="U1362"/>
      <c r="V1362"/>
      <c r="W1362"/>
      <c r="X1362"/>
      <c r="Y1362"/>
    </row>
    <row r="1363" spans="2:25">
      <c r="B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R1363"/>
      <c r="S1363"/>
      <c r="T1363"/>
      <c r="U1363"/>
      <c r="V1363"/>
      <c r="W1363"/>
      <c r="X1363"/>
      <c r="Y1363"/>
    </row>
    <row r="1364" spans="2:25">
      <c r="B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R1364"/>
      <c r="S1364"/>
      <c r="T1364"/>
      <c r="U1364"/>
      <c r="V1364"/>
      <c r="W1364"/>
      <c r="X1364"/>
      <c r="Y1364"/>
    </row>
    <row r="1365" spans="2:25">
      <c r="B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R1365"/>
      <c r="S1365"/>
      <c r="T1365"/>
      <c r="U1365"/>
      <c r="V1365"/>
      <c r="W1365"/>
      <c r="X1365"/>
      <c r="Y1365"/>
    </row>
    <row r="1366" spans="2:25">
      <c r="B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R1366"/>
      <c r="S1366"/>
      <c r="T1366"/>
      <c r="U1366"/>
      <c r="V1366"/>
      <c r="W1366"/>
      <c r="X1366"/>
      <c r="Y1366"/>
    </row>
    <row r="1367" spans="2:25">
      <c r="B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R1367"/>
      <c r="S1367"/>
      <c r="T1367"/>
      <c r="U1367"/>
      <c r="V1367"/>
      <c r="W1367"/>
      <c r="X1367"/>
      <c r="Y1367"/>
    </row>
    <row r="1368" spans="2:25">
      <c r="B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R1368"/>
      <c r="S1368"/>
      <c r="T1368"/>
      <c r="U1368"/>
      <c r="V1368"/>
      <c r="W1368"/>
      <c r="X1368"/>
      <c r="Y1368"/>
    </row>
    <row r="1369" spans="2:25">
      <c r="B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R1369"/>
      <c r="S1369"/>
      <c r="T1369"/>
      <c r="U1369"/>
      <c r="V1369"/>
      <c r="W1369"/>
      <c r="X1369"/>
      <c r="Y1369"/>
    </row>
    <row r="1370" spans="2:25">
      <c r="B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R1370"/>
      <c r="S1370"/>
      <c r="T1370"/>
      <c r="U1370"/>
      <c r="V1370"/>
      <c r="W1370"/>
      <c r="X1370"/>
      <c r="Y1370"/>
    </row>
    <row r="1371" spans="2:25">
      <c r="B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R1371"/>
      <c r="S1371"/>
      <c r="T1371"/>
      <c r="U1371"/>
      <c r="V1371"/>
      <c r="W1371"/>
      <c r="X1371"/>
      <c r="Y1371"/>
    </row>
    <row r="1372" spans="2:25">
      <c r="B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R1372"/>
      <c r="S1372"/>
      <c r="T1372"/>
      <c r="U1372"/>
      <c r="V1372"/>
      <c r="W1372"/>
      <c r="X1372"/>
      <c r="Y1372"/>
    </row>
    <row r="1373" spans="2:25">
      <c r="B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R1373"/>
      <c r="S1373"/>
      <c r="T1373"/>
      <c r="U1373"/>
      <c r="V1373"/>
      <c r="W1373"/>
      <c r="X1373"/>
      <c r="Y1373"/>
    </row>
    <row r="1374" spans="2:25">
      <c r="B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R1374"/>
      <c r="S1374"/>
      <c r="T1374"/>
      <c r="U1374"/>
      <c r="V1374"/>
      <c r="W1374"/>
      <c r="X1374"/>
      <c r="Y1374"/>
    </row>
    <row r="1375" spans="2:25">
      <c r="B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R1375"/>
      <c r="S1375"/>
      <c r="T1375"/>
      <c r="U1375"/>
      <c r="V1375"/>
      <c r="W1375"/>
      <c r="X1375"/>
      <c r="Y1375"/>
    </row>
    <row r="1376" spans="2:25">
      <c r="B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R1376"/>
      <c r="S1376"/>
      <c r="T1376"/>
      <c r="U1376"/>
      <c r="V1376"/>
      <c r="W1376"/>
      <c r="X1376"/>
      <c r="Y1376"/>
    </row>
    <row r="1377" spans="2:25">
      <c r="B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R1377"/>
      <c r="S1377"/>
      <c r="T1377"/>
      <c r="U1377"/>
      <c r="V1377"/>
      <c r="W1377"/>
      <c r="X1377"/>
      <c r="Y1377"/>
    </row>
    <row r="1378" spans="2:25">
      <c r="B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R1378"/>
      <c r="S1378"/>
      <c r="T1378"/>
      <c r="U1378"/>
      <c r="V1378"/>
      <c r="W1378"/>
      <c r="X1378"/>
      <c r="Y1378"/>
    </row>
    <row r="1379" spans="2:25">
      <c r="B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R1379"/>
      <c r="S1379"/>
      <c r="T1379"/>
      <c r="U1379"/>
      <c r="V1379"/>
      <c r="W1379"/>
      <c r="X1379"/>
      <c r="Y1379"/>
    </row>
    <row r="1380" spans="2:25">
      <c r="B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R1380"/>
      <c r="S1380"/>
      <c r="T1380"/>
      <c r="U1380"/>
      <c r="V1380"/>
      <c r="W1380"/>
      <c r="X1380"/>
      <c r="Y1380"/>
    </row>
    <row r="1381" spans="2:25">
      <c r="B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R1381"/>
      <c r="S1381"/>
      <c r="T1381"/>
      <c r="U1381"/>
      <c r="V1381"/>
      <c r="W1381"/>
      <c r="X1381"/>
      <c r="Y1381"/>
    </row>
    <row r="1382" spans="2:25">
      <c r="B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R1382"/>
      <c r="S1382"/>
      <c r="T1382"/>
      <c r="U1382"/>
      <c r="V1382"/>
      <c r="W1382"/>
      <c r="X1382"/>
      <c r="Y1382"/>
    </row>
    <row r="1383" spans="2:25">
      <c r="B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R1383"/>
      <c r="S1383"/>
      <c r="T1383"/>
      <c r="U1383"/>
      <c r="V1383"/>
      <c r="W1383"/>
      <c r="X1383"/>
      <c r="Y1383"/>
    </row>
    <row r="1384" spans="2:25">
      <c r="B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R1384"/>
      <c r="S1384"/>
      <c r="T1384"/>
      <c r="U1384"/>
      <c r="V1384"/>
      <c r="W1384"/>
      <c r="X1384"/>
      <c r="Y1384"/>
    </row>
    <row r="1385" spans="2:25">
      <c r="B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R1385"/>
      <c r="S1385"/>
      <c r="T1385"/>
      <c r="U1385"/>
      <c r="V1385"/>
      <c r="W1385"/>
      <c r="X1385"/>
      <c r="Y1385"/>
    </row>
    <row r="1386" spans="2:25">
      <c r="B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R1386"/>
      <c r="S1386"/>
      <c r="T1386"/>
      <c r="U1386"/>
      <c r="V1386"/>
      <c r="W1386"/>
      <c r="X1386"/>
      <c r="Y1386"/>
    </row>
    <row r="1387" spans="2:25">
      <c r="B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R1387"/>
      <c r="S1387"/>
      <c r="T1387"/>
      <c r="U1387"/>
      <c r="V1387"/>
      <c r="W1387"/>
      <c r="X1387"/>
      <c r="Y1387"/>
    </row>
    <row r="1388" spans="2:25">
      <c r="B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R1388"/>
      <c r="S1388"/>
      <c r="T1388"/>
      <c r="U1388"/>
      <c r="V1388"/>
      <c r="W1388"/>
      <c r="X1388"/>
      <c r="Y1388"/>
    </row>
    <row r="1389" spans="2:25">
      <c r="B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R1389"/>
      <c r="S1389"/>
      <c r="T1389"/>
      <c r="U1389"/>
      <c r="V1389"/>
      <c r="W1389"/>
      <c r="X1389"/>
      <c r="Y1389"/>
    </row>
    <row r="1390" spans="2:25">
      <c r="B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R1390"/>
      <c r="S1390"/>
      <c r="T1390"/>
      <c r="U1390"/>
      <c r="V1390"/>
      <c r="W1390"/>
      <c r="X1390"/>
      <c r="Y1390"/>
    </row>
    <row r="1391" spans="2:25">
      <c r="B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R1391"/>
      <c r="S1391"/>
      <c r="T1391"/>
      <c r="U1391"/>
      <c r="V1391"/>
      <c r="W1391"/>
      <c r="X1391"/>
      <c r="Y1391"/>
    </row>
    <row r="1392" spans="2:25">
      <c r="B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R1392"/>
      <c r="S1392"/>
      <c r="T1392"/>
      <c r="U1392"/>
      <c r="V1392"/>
      <c r="W1392"/>
      <c r="X1392"/>
      <c r="Y1392"/>
    </row>
    <row r="1393" spans="2:25">
      <c r="B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R1393"/>
      <c r="S1393"/>
      <c r="T1393"/>
      <c r="U1393"/>
      <c r="V1393"/>
      <c r="W1393"/>
      <c r="X1393"/>
      <c r="Y1393"/>
    </row>
    <row r="1394" spans="2:25">
      <c r="B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R1394"/>
      <c r="S1394"/>
      <c r="T1394"/>
      <c r="U1394"/>
      <c r="V1394"/>
      <c r="W1394"/>
      <c r="X1394"/>
      <c r="Y1394"/>
    </row>
    <row r="1395" spans="2:25">
      <c r="B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R1395"/>
      <c r="S1395"/>
      <c r="T1395"/>
      <c r="U1395"/>
      <c r="V1395"/>
      <c r="W1395"/>
      <c r="X1395"/>
      <c r="Y1395"/>
    </row>
    <row r="1396" spans="2:25">
      <c r="B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R1396"/>
      <c r="S1396"/>
      <c r="T1396"/>
      <c r="U1396"/>
      <c r="V1396"/>
      <c r="W1396"/>
      <c r="X1396"/>
      <c r="Y1396"/>
    </row>
    <row r="1397" spans="2:25">
      <c r="B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R1397"/>
      <c r="S1397"/>
      <c r="T1397"/>
      <c r="U1397"/>
      <c r="V1397"/>
      <c r="W1397"/>
      <c r="X1397"/>
      <c r="Y1397"/>
    </row>
    <row r="1398" spans="2:25">
      <c r="B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R1398"/>
      <c r="S1398"/>
      <c r="T1398"/>
      <c r="U1398"/>
      <c r="V1398"/>
      <c r="W1398"/>
      <c r="X1398"/>
      <c r="Y1398"/>
    </row>
    <row r="1399" spans="2:25">
      <c r="B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R1399"/>
      <c r="S1399"/>
      <c r="T1399"/>
      <c r="U1399"/>
      <c r="V1399"/>
      <c r="W1399"/>
      <c r="X1399"/>
      <c r="Y1399"/>
    </row>
    <row r="1400" spans="2:25">
      <c r="B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R1400"/>
      <c r="S1400"/>
      <c r="T1400"/>
      <c r="U1400"/>
      <c r="V1400"/>
      <c r="W1400"/>
      <c r="X1400"/>
      <c r="Y1400"/>
    </row>
    <row r="1401" spans="2:25">
      <c r="B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R1401"/>
      <c r="S1401"/>
      <c r="T1401"/>
      <c r="U1401"/>
      <c r="V1401"/>
      <c r="W1401"/>
      <c r="X1401"/>
      <c r="Y1401"/>
    </row>
    <row r="1402" spans="2:25">
      <c r="B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R1402"/>
      <c r="S1402"/>
      <c r="T1402"/>
      <c r="U1402"/>
      <c r="V1402"/>
      <c r="W1402"/>
      <c r="X1402"/>
      <c r="Y1402"/>
    </row>
    <row r="1403" spans="2:25">
      <c r="B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R1403"/>
      <c r="S1403"/>
      <c r="T1403"/>
      <c r="U1403"/>
      <c r="V1403"/>
      <c r="W1403"/>
      <c r="X1403"/>
      <c r="Y1403"/>
    </row>
    <row r="1404" spans="2:25">
      <c r="B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R1404"/>
      <c r="S1404"/>
      <c r="T1404"/>
      <c r="U1404"/>
      <c r="V1404"/>
      <c r="W1404"/>
      <c r="X1404"/>
      <c r="Y1404"/>
    </row>
    <row r="1405" spans="2:25">
      <c r="B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R1405"/>
      <c r="S1405"/>
      <c r="T1405"/>
      <c r="U1405"/>
      <c r="V1405"/>
      <c r="W1405"/>
      <c r="X1405"/>
      <c r="Y1405"/>
    </row>
    <row r="1406" spans="2:25">
      <c r="B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R1406"/>
      <c r="S1406"/>
      <c r="T1406"/>
      <c r="U1406"/>
      <c r="V1406"/>
      <c r="W1406"/>
      <c r="X1406"/>
      <c r="Y1406"/>
    </row>
    <row r="1407" spans="2:25">
      <c r="B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R1407"/>
      <c r="S1407"/>
      <c r="T1407"/>
      <c r="U1407"/>
      <c r="V1407"/>
      <c r="W1407"/>
      <c r="X1407"/>
      <c r="Y1407"/>
    </row>
    <row r="1408" spans="2:25">
      <c r="B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R1408"/>
      <c r="S1408"/>
      <c r="T1408"/>
      <c r="U1408"/>
      <c r="V1408"/>
      <c r="W1408"/>
      <c r="X1408"/>
      <c r="Y1408"/>
    </row>
    <row r="1409" spans="2:25">
      <c r="B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R1409"/>
      <c r="S1409"/>
      <c r="T1409"/>
      <c r="U1409"/>
      <c r="V1409"/>
      <c r="W1409"/>
      <c r="X1409"/>
      <c r="Y1409"/>
    </row>
    <row r="1410" spans="2:25">
      <c r="B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R1410"/>
      <c r="S1410"/>
      <c r="T1410"/>
      <c r="U1410"/>
      <c r="V1410"/>
      <c r="W1410"/>
      <c r="X1410"/>
      <c r="Y1410"/>
    </row>
    <row r="1411" spans="2:25">
      <c r="B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R1411"/>
      <c r="S1411"/>
      <c r="T1411"/>
      <c r="U1411"/>
      <c r="V1411"/>
      <c r="W1411"/>
      <c r="X1411"/>
      <c r="Y1411"/>
    </row>
    <row r="1412" spans="2:25">
      <c r="B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R1412"/>
      <c r="S1412"/>
      <c r="T1412"/>
      <c r="U1412"/>
      <c r="V1412"/>
      <c r="W1412"/>
      <c r="X1412"/>
      <c r="Y1412"/>
    </row>
    <row r="1413" spans="2:25">
      <c r="B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R1413"/>
      <c r="S1413"/>
      <c r="T1413"/>
      <c r="U1413"/>
      <c r="V1413"/>
      <c r="W1413"/>
      <c r="X1413"/>
      <c r="Y1413"/>
    </row>
    <row r="1414" spans="2:25">
      <c r="B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R1414"/>
      <c r="S1414"/>
      <c r="T1414"/>
      <c r="U1414"/>
      <c r="V1414"/>
      <c r="W1414"/>
      <c r="X1414"/>
      <c r="Y1414"/>
    </row>
    <row r="1415" spans="2:25">
      <c r="B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R1415"/>
      <c r="S1415"/>
      <c r="T1415"/>
      <c r="U1415"/>
      <c r="V1415"/>
      <c r="W1415"/>
      <c r="X1415"/>
      <c r="Y1415"/>
    </row>
    <row r="1416" spans="2:25">
      <c r="B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R1416"/>
      <c r="S1416"/>
      <c r="T1416"/>
      <c r="U1416"/>
      <c r="V1416"/>
      <c r="W1416"/>
      <c r="X1416"/>
      <c r="Y1416"/>
    </row>
    <row r="1417" spans="2:25">
      <c r="B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R1417"/>
      <c r="S1417"/>
      <c r="T1417"/>
      <c r="U1417"/>
      <c r="V1417"/>
      <c r="W1417"/>
      <c r="X1417"/>
      <c r="Y1417"/>
    </row>
    <row r="1418" spans="2:25">
      <c r="B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R1418"/>
      <c r="S1418"/>
      <c r="T1418"/>
      <c r="U1418"/>
      <c r="V1418"/>
      <c r="W1418"/>
      <c r="X1418"/>
      <c r="Y1418"/>
    </row>
    <row r="1419" spans="2:25">
      <c r="B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R1419"/>
      <c r="S1419"/>
      <c r="T1419"/>
      <c r="U1419"/>
      <c r="V1419"/>
      <c r="W1419"/>
      <c r="X1419"/>
      <c r="Y1419"/>
    </row>
    <row r="1420" spans="2:25">
      <c r="B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R1420"/>
      <c r="S1420"/>
      <c r="T1420"/>
      <c r="U1420"/>
      <c r="V1420"/>
      <c r="W1420"/>
      <c r="X1420"/>
      <c r="Y1420"/>
    </row>
    <row r="1421" spans="2:25">
      <c r="B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R1421"/>
      <c r="S1421"/>
      <c r="T1421"/>
      <c r="U1421"/>
      <c r="V1421"/>
      <c r="W1421"/>
      <c r="X1421"/>
      <c r="Y1421"/>
    </row>
    <row r="1422" spans="2:25">
      <c r="B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R1422"/>
      <c r="S1422"/>
      <c r="T1422"/>
      <c r="U1422"/>
      <c r="V1422"/>
      <c r="W1422"/>
      <c r="X1422"/>
      <c r="Y1422"/>
    </row>
    <row r="1423" spans="2:25">
      <c r="B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R1423"/>
      <c r="S1423"/>
      <c r="T1423"/>
      <c r="U1423"/>
      <c r="V1423"/>
      <c r="W1423"/>
      <c r="X1423"/>
      <c r="Y1423"/>
    </row>
    <row r="1424" spans="2:25">
      <c r="B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R1424"/>
      <c r="S1424"/>
      <c r="T1424"/>
      <c r="U1424"/>
      <c r="V1424"/>
      <c r="W1424"/>
      <c r="X1424"/>
      <c r="Y1424"/>
    </row>
    <row r="1425" spans="2:25">
      <c r="B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R1425"/>
      <c r="S1425"/>
      <c r="T1425"/>
      <c r="U1425"/>
      <c r="V1425"/>
      <c r="W1425"/>
      <c r="X1425"/>
      <c r="Y1425"/>
    </row>
    <row r="1426" spans="2:25">
      <c r="B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R1426"/>
      <c r="S1426"/>
      <c r="T1426"/>
      <c r="U1426"/>
      <c r="V1426"/>
      <c r="W1426"/>
      <c r="X1426"/>
      <c r="Y1426"/>
    </row>
    <row r="1427" spans="2:25">
      <c r="B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R1427"/>
      <c r="S1427"/>
      <c r="T1427"/>
      <c r="U1427"/>
      <c r="V1427"/>
      <c r="W1427"/>
      <c r="X1427"/>
      <c r="Y1427"/>
    </row>
    <row r="1428" spans="2:25">
      <c r="B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R1428"/>
      <c r="S1428"/>
      <c r="T1428"/>
      <c r="U1428"/>
      <c r="V1428"/>
      <c r="W1428"/>
      <c r="X1428"/>
      <c r="Y1428"/>
    </row>
    <row r="1429" spans="2:25">
      <c r="B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R1429"/>
      <c r="S1429"/>
      <c r="T1429"/>
      <c r="U1429"/>
      <c r="V1429"/>
      <c r="W1429"/>
      <c r="X1429"/>
      <c r="Y1429"/>
    </row>
    <row r="1430" spans="2:25">
      <c r="B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R1430"/>
      <c r="S1430"/>
      <c r="T1430"/>
      <c r="U1430"/>
      <c r="V1430"/>
      <c r="W1430"/>
      <c r="X1430"/>
      <c r="Y1430"/>
    </row>
    <row r="1431" spans="2:25">
      <c r="B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R1431"/>
      <c r="S1431"/>
      <c r="T1431"/>
      <c r="U1431"/>
      <c r="V1431"/>
      <c r="W1431"/>
      <c r="X1431"/>
      <c r="Y1431"/>
    </row>
    <row r="1432" spans="2:25">
      <c r="B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R1432"/>
      <c r="S1432"/>
      <c r="T1432"/>
      <c r="U1432"/>
      <c r="V1432"/>
      <c r="W1432"/>
      <c r="X1432"/>
      <c r="Y1432"/>
    </row>
    <row r="1433" spans="2:25">
      <c r="B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R1433"/>
      <c r="S1433"/>
      <c r="T1433"/>
      <c r="U1433"/>
      <c r="V1433"/>
      <c r="W1433"/>
      <c r="X1433"/>
      <c r="Y1433"/>
    </row>
    <row r="1434" spans="2:25">
      <c r="B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R1434"/>
      <c r="S1434"/>
      <c r="T1434"/>
      <c r="U1434"/>
      <c r="V1434"/>
      <c r="W1434"/>
      <c r="X1434"/>
      <c r="Y1434"/>
    </row>
    <row r="1435" spans="2:25">
      <c r="B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R1435"/>
      <c r="S1435"/>
      <c r="T1435"/>
      <c r="U1435"/>
      <c r="V1435"/>
      <c r="W1435"/>
      <c r="X1435"/>
      <c r="Y1435"/>
    </row>
    <row r="1436" spans="2:25">
      <c r="B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R1436"/>
      <c r="S1436"/>
      <c r="T1436"/>
      <c r="U1436"/>
      <c r="V1436"/>
      <c r="W1436"/>
      <c r="X1436"/>
      <c r="Y1436"/>
    </row>
    <row r="1437" spans="2:25">
      <c r="B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R1437"/>
      <c r="S1437"/>
      <c r="T1437"/>
      <c r="U1437"/>
      <c r="V1437"/>
      <c r="W1437"/>
      <c r="X1437"/>
      <c r="Y1437"/>
    </row>
    <row r="1438" spans="2:25">
      <c r="B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R1438"/>
      <c r="S1438"/>
      <c r="T1438"/>
      <c r="U1438"/>
      <c r="V1438"/>
      <c r="W1438"/>
      <c r="X1438"/>
      <c r="Y1438"/>
    </row>
    <row r="1439" spans="2:25">
      <c r="B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R1439"/>
      <c r="S1439"/>
      <c r="T1439"/>
      <c r="U1439"/>
      <c r="V1439"/>
      <c r="W1439"/>
      <c r="X1439"/>
      <c r="Y1439"/>
    </row>
    <row r="1440" spans="2:25">
      <c r="B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R1440"/>
      <c r="S1440"/>
      <c r="T1440"/>
      <c r="U1440"/>
      <c r="V1440"/>
      <c r="W1440"/>
      <c r="X1440"/>
      <c r="Y1440"/>
    </row>
    <row r="1441" spans="2:25">
      <c r="B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R1441"/>
      <c r="S1441"/>
      <c r="T1441"/>
      <c r="U1441"/>
      <c r="V1441"/>
      <c r="W1441"/>
      <c r="X1441"/>
      <c r="Y1441"/>
    </row>
    <row r="1442" spans="2:25">
      <c r="B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R1442"/>
      <c r="S1442"/>
      <c r="T1442"/>
      <c r="U1442"/>
      <c r="V1442"/>
      <c r="W1442"/>
      <c r="X1442"/>
      <c r="Y1442"/>
    </row>
    <row r="1443" spans="2:25">
      <c r="B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R1443"/>
      <c r="S1443"/>
      <c r="T1443"/>
      <c r="U1443"/>
      <c r="V1443"/>
      <c r="W1443"/>
      <c r="X1443"/>
      <c r="Y1443"/>
    </row>
    <row r="1444" spans="2:25">
      <c r="B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R1444"/>
      <c r="S1444"/>
      <c r="T1444"/>
      <c r="U1444"/>
      <c r="V1444"/>
      <c r="W1444"/>
      <c r="X1444"/>
      <c r="Y1444"/>
    </row>
    <row r="1445" spans="2:25">
      <c r="B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R1445"/>
      <c r="S1445"/>
      <c r="T1445"/>
      <c r="U1445"/>
      <c r="V1445"/>
      <c r="W1445"/>
      <c r="X1445"/>
      <c r="Y1445"/>
    </row>
    <row r="1446" spans="2:25">
      <c r="B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R1446"/>
      <c r="S1446"/>
      <c r="T1446"/>
      <c r="U1446"/>
      <c r="V1446"/>
      <c r="W1446"/>
      <c r="X1446"/>
      <c r="Y1446"/>
    </row>
    <row r="1447" spans="2:25">
      <c r="B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R1447"/>
      <c r="S1447"/>
      <c r="T1447"/>
      <c r="U1447"/>
      <c r="V1447"/>
      <c r="W1447"/>
      <c r="X1447"/>
      <c r="Y1447"/>
    </row>
    <row r="1448" spans="2:25">
      <c r="B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R1448"/>
      <c r="S1448"/>
      <c r="T1448"/>
      <c r="U1448"/>
      <c r="V1448"/>
      <c r="W1448"/>
      <c r="X1448"/>
      <c r="Y1448"/>
    </row>
    <row r="1449" spans="2:25">
      <c r="B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R1449"/>
      <c r="S1449"/>
      <c r="T1449"/>
      <c r="U1449"/>
      <c r="V1449"/>
      <c r="W1449"/>
      <c r="X1449"/>
      <c r="Y1449"/>
    </row>
    <row r="1450" spans="2:25">
      <c r="B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R1450"/>
      <c r="S1450"/>
      <c r="T1450"/>
      <c r="U1450"/>
      <c r="V1450"/>
      <c r="W1450"/>
      <c r="X1450"/>
      <c r="Y1450"/>
    </row>
    <row r="1451" spans="2:25">
      <c r="B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R1451"/>
      <c r="S1451"/>
      <c r="T1451"/>
      <c r="U1451"/>
      <c r="V1451"/>
      <c r="W1451"/>
      <c r="X1451"/>
      <c r="Y1451"/>
    </row>
    <row r="1452" spans="2:25">
      <c r="B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R1452"/>
      <c r="S1452"/>
      <c r="T1452"/>
      <c r="U1452"/>
      <c r="V1452"/>
      <c r="W1452"/>
      <c r="X1452"/>
      <c r="Y1452"/>
    </row>
    <row r="1453" spans="2:25">
      <c r="B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R1453"/>
      <c r="S1453"/>
      <c r="T1453"/>
      <c r="U1453"/>
      <c r="V1453"/>
      <c r="W1453"/>
      <c r="X1453"/>
      <c r="Y1453"/>
    </row>
    <row r="1454" spans="2:25">
      <c r="B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R1454"/>
      <c r="S1454"/>
      <c r="T1454"/>
      <c r="U1454"/>
      <c r="V1454"/>
      <c r="W1454"/>
      <c r="X1454"/>
      <c r="Y1454"/>
    </row>
    <row r="1455" spans="2:25">
      <c r="B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R1455"/>
      <c r="S1455"/>
      <c r="T1455"/>
      <c r="U1455"/>
      <c r="V1455"/>
      <c r="W1455"/>
      <c r="X1455"/>
      <c r="Y1455"/>
    </row>
    <row r="1456" spans="2:25">
      <c r="B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R1456"/>
      <c r="S1456"/>
      <c r="T1456"/>
      <c r="U1456"/>
      <c r="V1456"/>
      <c r="W1456"/>
      <c r="X1456"/>
      <c r="Y1456"/>
    </row>
    <row r="1457" spans="2:25">
      <c r="B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R1457"/>
      <c r="S1457"/>
      <c r="T1457"/>
      <c r="U1457"/>
      <c r="V1457"/>
      <c r="W1457"/>
      <c r="X1457"/>
      <c r="Y1457"/>
    </row>
    <row r="1458" spans="2:25">
      <c r="B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R1458"/>
      <c r="S1458"/>
      <c r="T1458"/>
      <c r="U1458"/>
      <c r="V1458"/>
      <c r="W1458"/>
      <c r="X1458"/>
      <c r="Y1458"/>
    </row>
    <row r="1459" spans="2:25">
      <c r="B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R1459"/>
      <c r="S1459"/>
      <c r="T1459"/>
      <c r="U1459"/>
      <c r="V1459"/>
      <c r="W1459"/>
      <c r="X1459"/>
      <c r="Y1459"/>
    </row>
    <row r="1460" spans="2:25">
      <c r="B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R1460"/>
      <c r="S1460"/>
      <c r="T1460"/>
      <c r="U1460"/>
      <c r="V1460"/>
      <c r="W1460"/>
      <c r="X1460"/>
      <c r="Y1460"/>
    </row>
    <row r="1461" spans="2:25">
      <c r="B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R1461"/>
      <c r="S1461"/>
      <c r="T1461"/>
      <c r="U1461"/>
      <c r="V1461"/>
      <c r="W1461"/>
      <c r="X1461"/>
      <c r="Y1461"/>
    </row>
    <row r="1462" spans="2:25">
      <c r="B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R1462"/>
      <c r="S1462"/>
      <c r="T1462"/>
      <c r="U1462"/>
      <c r="V1462"/>
      <c r="W1462"/>
      <c r="X1462"/>
      <c r="Y1462"/>
    </row>
    <row r="1463" spans="2:25">
      <c r="B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R1463"/>
      <c r="S1463"/>
      <c r="T1463"/>
      <c r="U1463"/>
      <c r="V1463"/>
      <c r="W1463"/>
      <c r="X1463"/>
      <c r="Y1463"/>
    </row>
    <row r="1464" spans="2:25">
      <c r="B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R1464"/>
      <c r="S1464"/>
      <c r="T1464"/>
      <c r="U1464"/>
      <c r="V1464"/>
      <c r="W1464"/>
      <c r="X1464"/>
      <c r="Y1464"/>
    </row>
    <row r="1465" spans="2:25">
      <c r="B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R1465"/>
      <c r="S1465"/>
      <c r="T1465"/>
      <c r="U1465"/>
      <c r="V1465"/>
      <c r="W1465"/>
      <c r="X1465"/>
      <c r="Y1465"/>
    </row>
    <row r="1466" spans="2:25">
      <c r="B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R1466"/>
      <c r="S1466"/>
      <c r="T1466"/>
      <c r="U1466"/>
      <c r="V1466"/>
      <c r="W1466"/>
      <c r="X1466"/>
      <c r="Y1466"/>
    </row>
    <row r="1467" spans="2:25">
      <c r="B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R1467"/>
      <c r="S1467"/>
      <c r="T1467"/>
      <c r="U1467"/>
      <c r="V1467"/>
      <c r="W1467"/>
      <c r="X1467"/>
      <c r="Y1467"/>
    </row>
    <row r="1468" spans="2:25">
      <c r="B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R1468"/>
      <c r="S1468"/>
      <c r="T1468"/>
      <c r="U1468"/>
      <c r="V1468"/>
      <c r="W1468"/>
      <c r="X1468"/>
      <c r="Y1468"/>
    </row>
    <row r="1469" spans="2:25">
      <c r="B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R1469"/>
      <c r="S1469"/>
      <c r="T1469"/>
      <c r="U1469"/>
      <c r="V1469"/>
      <c r="W1469"/>
      <c r="X1469"/>
      <c r="Y1469"/>
    </row>
    <row r="1470" spans="2:25">
      <c r="B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R1470"/>
      <c r="S1470"/>
      <c r="T1470"/>
      <c r="U1470"/>
      <c r="V1470"/>
      <c r="W1470"/>
      <c r="X1470"/>
      <c r="Y1470"/>
    </row>
    <row r="1471" spans="2:25">
      <c r="B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R1471"/>
      <c r="S1471"/>
      <c r="T1471"/>
      <c r="U1471"/>
      <c r="V1471"/>
      <c r="W1471"/>
      <c r="X1471"/>
      <c r="Y1471"/>
    </row>
    <row r="1472" spans="2:25">
      <c r="B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R1472"/>
      <c r="S1472"/>
      <c r="T1472"/>
      <c r="U1472"/>
      <c r="V1472"/>
      <c r="W1472"/>
      <c r="X1472"/>
      <c r="Y1472"/>
    </row>
    <row r="1473" spans="2:25">
      <c r="B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R1473"/>
      <c r="S1473"/>
      <c r="T1473"/>
      <c r="U1473"/>
      <c r="V1473"/>
      <c r="W1473"/>
      <c r="X1473"/>
      <c r="Y1473"/>
    </row>
    <row r="1474" spans="2:25">
      <c r="B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R1474"/>
      <c r="S1474"/>
      <c r="T1474"/>
      <c r="U1474"/>
      <c r="V1474"/>
      <c r="W1474"/>
      <c r="X1474"/>
      <c r="Y1474"/>
    </row>
    <row r="1475" spans="2:25">
      <c r="B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R1475"/>
      <c r="S1475"/>
      <c r="T1475"/>
      <c r="U1475"/>
      <c r="V1475"/>
      <c r="W1475"/>
      <c r="X1475"/>
      <c r="Y1475"/>
    </row>
    <row r="1476" spans="2:25">
      <c r="B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R1476"/>
      <c r="S1476"/>
      <c r="T1476"/>
      <c r="U1476"/>
      <c r="V1476"/>
      <c r="W1476"/>
      <c r="X1476"/>
      <c r="Y1476"/>
    </row>
    <row r="1477" spans="2:25">
      <c r="B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R1477"/>
      <c r="S1477"/>
      <c r="T1477"/>
      <c r="U1477"/>
      <c r="V1477"/>
      <c r="W1477"/>
      <c r="X1477"/>
      <c r="Y1477"/>
    </row>
    <row r="1478" spans="2:25">
      <c r="B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R1478"/>
      <c r="S1478"/>
      <c r="T1478"/>
      <c r="U1478"/>
      <c r="V1478"/>
      <c r="W1478"/>
      <c r="X1478"/>
      <c r="Y1478"/>
    </row>
    <row r="1479" spans="2:25">
      <c r="B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R1479"/>
      <c r="S1479"/>
      <c r="T1479"/>
      <c r="U1479"/>
      <c r="V1479"/>
      <c r="W1479"/>
      <c r="X1479"/>
      <c r="Y1479"/>
    </row>
    <row r="1480" spans="2:25">
      <c r="B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R1480"/>
      <c r="S1480"/>
      <c r="T1480"/>
      <c r="U1480"/>
      <c r="V1480"/>
      <c r="W1480"/>
      <c r="X1480"/>
      <c r="Y1480"/>
    </row>
    <row r="1481" spans="2:25">
      <c r="B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R1481"/>
      <c r="S1481"/>
      <c r="T1481"/>
      <c r="U1481"/>
      <c r="V1481"/>
      <c r="W1481"/>
      <c r="X1481"/>
      <c r="Y1481"/>
    </row>
    <row r="1482" spans="2:25">
      <c r="B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R1482"/>
      <c r="S1482"/>
      <c r="T1482"/>
      <c r="U1482"/>
      <c r="V1482"/>
      <c r="W1482"/>
      <c r="X1482"/>
      <c r="Y1482"/>
    </row>
    <row r="1483" spans="2:25">
      <c r="B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R1483"/>
      <c r="S1483"/>
      <c r="T1483"/>
      <c r="U1483"/>
      <c r="V1483"/>
      <c r="W1483"/>
      <c r="X1483"/>
      <c r="Y1483"/>
    </row>
    <row r="1484" spans="2:25">
      <c r="B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R1484"/>
      <c r="S1484"/>
      <c r="T1484"/>
      <c r="U1484"/>
      <c r="V1484"/>
      <c r="W1484"/>
      <c r="X1484"/>
      <c r="Y1484"/>
    </row>
    <row r="1485" spans="2:25">
      <c r="B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R1485"/>
      <c r="S1485"/>
      <c r="T1485"/>
      <c r="U1485"/>
      <c r="V1485"/>
      <c r="W1485"/>
      <c r="X1485"/>
      <c r="Y1485"/>
    </row>
    <row r="1486" spans="2:25">
      <c r="B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R1486"/>
      <c r="S1486"/>
      <c r="T1486"/>
      <c r="U1486"/>
      <c r="V1486"/>
      <c r="W1486"/>
      <c r="X1486"/>
      <c r="Y1486"/>
    </row>
    <row r="1487" spans="2:25">
      <c r="B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R1487"/>
      <c r="S1487"/>
      <c r="T1487"/>
      <c r="U1487"/>
      <c r="V1487"/>
      <c r="W1487"/>
      <c r="X1487"/>
      <c r="Y1487"/>
    </row>
    <row r="1488" spans="2:25">
      <c r="B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R1488"/>
      <c r="S1488"/>
      <c r="T1488"/>
      <c r="U1488"/>
      <c r="V1488"/>
      <c r="W1488"/>
      <c r="X1488"/>
      <c r="Y1488"/>
    </row>
    <row r="1489" spans="2:25">
      <c r="B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R1489"/>
      <c r="S1489"/>
      <c r="T1489"/>
      <c r="U1489"/>
      <c r="V1489"/>
      <c r="W1489"/>
      <c r="X1489"/>
      <c r="Y1489"/>
    </row>
    <row r="1490" spans="2:25">
      <c r="B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R1490"/>
      <c r="S1490"/>
      <c r="T1490"/>
      <c r="U1490"/>
      <c r="V1490"/>
      <c r="W1490"/>
      <c r="X1490"/>
      <c r="Y1490"/>
    </row>
    <row r="1491" spans="2:25">
      <c r="B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R1491"/>
      <c r="S1491"/>
      <c r="T1491"/>
      <c r="U1491"/>
      <c r="V1491"/>
      <c r="W1491"/>
      <c r="X1491"/>
      <c r="Y1491"/>
    </row>
    <row r="1492" spans="2:25">
      <c r="B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R1492"/>
      <c r="S1492"/>
      <c r="T1492"/>
      <c r="U1492"/>
      <c r="V1492"/>
      <c r="W1492"/>
      <c r="X1492"/>
      <c r="Y1492"/>
    </row>
    <row r="1493" spans="2:25">
      <c r="B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R1493"/>
      <c r="S1493"/>
      <c r="T1493"/>
      <c r="U1493"/>
      <c r="V1493"/>
      <c r="W1493"/>
      <c r="X1493"/>
      <c r="Y1493"/>
    </row>
    <row r="1494" spans="2:25">
      <c r="B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R1494"/>
      <c r="S1494"/>
      <c r="T1494"/>
      <c r="U1494"/>
      <c r="V1494"/>
      <c r="W1494"/>
      <c r="X1494"/>
      <c r="Y1494"/>
    </row>
    <row r="1495" spans="2:25">
      <c r="B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R1495"/>
      <c r="S1495"/>
      <c r="T1495"/>
      <c r="U1495"/>
      <c r="V1495"/>
      <c r="W1495"/>
      <c r="X1495"/>
      <c r="Y1495"/>
    </row>
    <row r="1496" spans="2:25">
      <c r="B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R1496"/>
      <c r="S1496"/>
      <c r="T1496"/>
      <c r="U1496"/>
      <c r="V1496"/>
      <c r="W1496"/>
      <c r="X1496"/>
      <c r="Y1496"/>
    </row>
    <row r="1497" spans="2:25">
      <c r="B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R1497"/>
      <c r="S1497"/>
      <c r="T1497"/>
      <c r="U1497"/>
      <c r="V1497"/>
      <c r="W1497"/>
      <c r="X1497"/>
      <c r="Y1497"/>
    </row>
    <row r="1498" spans="2:25">
      <c r="B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R1498"/>
      <c r="S1498"/>
      <c r="T1498"/>
      <c r="U1498"/>
      <c r="V1498"/>
      <c r="W1498"/>
      <c r="X1498"/>
      <c r="Y1498"/>
    </row>
    <row r="1499" spans="2:25">
      <c r="B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R1499"/>
      <c r="S1499"/>
      <c r="T1499"/>
      <c r="U1499"/>
      <c r="V1499"/>
      <c r="W1499"/>
      <c r="X1499"/>
      <c r="Y1499"/>
    </row>
    <row r="1500" spans="2:25">
      <c r="B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R1500"/>
      <c r="S1500"/>
      <c r="T1500"/>
      <c r="U1500"/>
      <c r="V1500"/>
      <c r="W1500"/>
      <c r="X1500"/>
      <c r="Y1500"/>
    </row>
    <row r="1501" spans="2:25">
      <c r="B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R1501"/>
      <c r="S1501"/>
      <c r="T1501"/>
      <c r="U1501"/>
      <c r="V1501"/>
      <c r="W1501"/>
      <c r="X1501"/>
      <c r="Y1501"/>
    </row>
    <row r="1502" spans="2:25">
      <c r="B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R1502"/>
      <c r="S1502"/>
      <c r="T1502"/>
      <c r="U1502"/>
      <c r="V1502"/>
      <c r="W1502"/>
      <c r="X1502"/>
      <c r="Y1502"/>
    </row>
    <row r="1503" spans="2:25">
      <c r="B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R1503"/>
      <c r="S1503"/>
      <c r="T1503"/>
      <c r="U1503"/>
      <c r="V1503"/>
      <c r="W1503"/>
      <c r="X1503"/>
      <c r="Y1503"/>
    </row>
    <row r="1504" spans="2:25">
      <c r="B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R1504"/>
      <c r="S1504"/>
      <c r="T1504"/>
      <c r="U1504"/>
      <c r="V1504"/>
      <c r="W1504"/>
      <c r="X1504"/>
      <c r="Y1504"/>
    </row>
    <row r="1505" spans="2:25">
      <c r="B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R1505"/>
      <c r="S1505"/>
      <c r="T1505"/>
      <c r="U1505"/>
      <c r="V1505"/>
      <c r="W1505"/>
      <c r="X1505"/>
      <c r="Y1505"/>
    </row>
    <row r="1506" spans="2:25">
      <c r="B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R1506"/>
      <c r="S1506"/>
      <c r="T1506"/>
      <c r="U1506"/>
      <c r="V1506"/>
      <c r="W1506"/>
      <c r="X1506"/>
      <c r="Y1506"/>
    </row>
    <row r="1507" spans="2:25">
      <c r="B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R1507"/>
      <c r="S1507"/>
      <c r="T1507"/>
      <c r="U1507"/>
      <c r="V1507"/>
      <c r="W1507"/>
      <c r="X1507"/>
      <c r="Y1507"/>
    </row>
    <row r="1508" spans="2:25">
      <c r="B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R1508"/>
      <c r="S1508"/>
      <c r="T1508"/>
      <c r="U1508"/>
      <c r="V1508"/>
      <c r="W1508"/>
      <c r="X1508"/>
      <c r="Y1508"/>
    </row>
    <row r="1509" spans="2:25">
      <c r="B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R1509"/>
      <c r="S1509"/>
      <c r="T1509"/>
      <c r="U1509"/>
      <c r="V1509"/>
      <c r="W1509"/>
      <c r="X1509"/>
      <c r="Y1509"/>
    </row>
    <row r="1510" spans="2:25">
      <c r="B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R1510"/>
      <c r="S1510"/>
      <c r="T1510"/>
      <c r="U1510"/>
      <c r="V1510"/>
      <c r="W1510"/>
      <c r="X1510"/>
      <c r="Y1510"/>
    </row>
    <row r="1511" spans="2:25">
      <c r="B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R1511"/>
      <c r="S1511"/>
      <c r="T1511"/>
      <c r="U1511"/>
      <c r="V1511"/>
      <c r="W1511"/>
      <c r="X1511"/>
      <c r="Y1511"/>
    </row>
    <row r="1512" spans="2:25">
      <c r="B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R1512"/>
      <c r="S1512"/>
      <c r="T1512"/>
      <c r="U1512"/>
      <c r="V1512"/>
      <c r="W1512"/>
      <c r="X1512"/>
      <c r="Y1512"/>
    </row>
    <row r="1513" spans="2:25">
      <c r="B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R1513"/>
      <c r="S1513"/>
      <c r="T1513"/>
      <c r="U1513"/>
      <c r="V1513"/>
      <c r="W1513"/>
      <c r="X1513"/>
      <c r="Y1513"/>
    </row>
    <row r="1514" spans="2:25">
      <c r="B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R1514"/>
      <c r="S1514"/>
      <c r="T1514"/>
      <c r="U1514"/>
      <c r="V1514"/>
      <c r="W1514"/>
      <c r="X1514"/>
      <c r="Y1514"/>
    </row>
    <row r="1515" spans="2:25">
      <c r="B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R1515"/>
      <c r="S1515"/>
      <c r="T1515"/>
      <c r="U1515"/>
      <c r="V1515"/>
      <c r="W1515"/>
      <c r="X1515"/>
      <c r="Y1515"/>
    </row>
    <row r="1516" spans="2:25">
      <c r="B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R1516"/>
      <c r="S1516"/>
      <c r="T1516"/>
      <c r="U1516"/>
      <c r="V1516"/>
      <c r="W1516"/>
      <c r="X1516"/>
      <c r="Y1516"/>
    </row>
    <row r="1517" spans="2:25">
      <c r="B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R1517"/>
      <c r="S1517"/>
      <c r="T1517"/>
      <c r="U1517"/>
      <c r="V1517"/>
      <c r="W1517"/>
      <c r="X1517"/>
      <c r="Y1517"/>
    </row>
    <row r="1518" spans="2:25">
      <c r="B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R1518"/>
      <c r="S1518"/>
      <c r="T1518"/>
      <c r="U1518"/>
      <c r="V1518"/>
      <c r="W1518"/>
      <c r="X1518"/>
      <c r="Y1518"/>
    </row>
    <row r="1519" spans="2:25">
      <c r="B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R1519"/>
      <c r="S1519"/>
      <c r="T1519"/>
      <c r="U1519"/>
      <c r="V1519"/>
      <c r="W1519"/>
      <c r="X1519"/>
      <c r="Y1519"/>
    </row>
    <row r="1520" spans="2:25">
      <c r="B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R1520"/>
      <c r="S1520"/>
      <c r="T1520"/>
      <c r="U1520"/>
      <c r="V1520"/>
      <c r="W1520"/>
      <c r="X1520"/>
      <c r="Y1520"/>
    </row>
    <row r="1521" spans="2:25">
      <c r="B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R1521"/>
      <c r="S1521"/>
      <c r="T1521"/>
      <c r="U1521"/>
      <c r="V1521"/>
      <c r="W1521"/>
      <c r="X1521"/>
      <c r="Y1521"/>
    </row>
    <row r="1522" spans="2:25">
      <c r="B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R1522"/>
      <c r="S1522"/>
      <c r="T1522"/>
      <c r="U1522"/>
      <c r="V1522"/>
      <c r="W1522"/>
      <c r="X1522"/>
      <c r="Y1522"/>
    </row>
    <row r="1523" spans="2:25">
      <c r="B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R1523"/>
      <c r="S1523"/>
      <c r="T1523"/>
      <c r="U1523"/>
      <c r="V1523"/>
      <c r="W1523"/>
      <c r="X1523"/>
      <c r="Y1523"/>
    </row>
    <row r="1524" spans="2:25">
      <c r="B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R1524"/>
      <c r="S1524"/>
      <c r="T1524"/>
      <c r="U1524"/>
      <c r="V1524"/>
      <c r="W1524"/>
      <c r="X1524"/>
      <c r="Y1524"/>
    </row>
    <row r="1525" spans="2:25">
      <c r="B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R1525"/>
      <c r="S1525"/>
      <c r="T1525"/>
      <c r="U1525"/>
      <c r="V1525"/>
      <c r="W1525"/>
      <c r="X1525"/>
      <c r="Y1525"/>
    </row>
    <row r="1526" spans="2:25">
      <c r="B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R1526"/>
      <c r="S1526"/>
      <c r="T1526"/>
      <c r="U1526"/>
      <c r="V1526"/>
      <c r="W1526"/>
      <c r="X1526"/>
      <c r="Y1526"/>
    </row>
    <row r="1527" spans="2:25">
      <c r="B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R1527"/>
      <c r="S1527"/>
      <c r="T1527"/>
      <c r="U1527"/>
      <c r="V1527"/>
      <c r="W1527"/>
      <c r="X1527"/>
      <c r="Y1527"/>
    </row>
    <row r="1528" spans="2:25">
      <c r="B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R1528"/>
      <c r="S1528"/>
      <c r="T1528"/>
      <c r="U1528"/>
      <c r="V1528"/>
      <c r="W1528"/>
      <c r="X1528"/>
      <c r="Y1528"/>
    </row>
    <row r="1529" spans="2:25">
      <c r="B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R1529"/>
      <c r="S1529"/>
      <c r="T1529"/>
      <c r="U1529"/>
      <c r="V1529"/>
      <c r="W1529"/>
      <c r="X1529"/>
      <c r="Y1529"/>
    </row>
    <row r="1530" spans="2:25">
      <c r="B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R1530"/>
      <c r="S1530"/>
      <c r="T1530"/>
      <c r="U1530"/>
      <c r="V1530"/>
      <c r="W1530"/>
      <c r="X1530"/>
      <c r="Y1530"/>
    </row>
    <row r="1531" spans="2:25">
      <c r="B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R1531"/>
      <c r="S1531"/>
      <c r="T1531"/>
      <c r="U1531"/>
      <c r="V1531"/>
      <c r="W1531"/>
      <c r="X1531"/>
      <c r="Y1531"/>
    </row>
    <row r="1532" spans="2:25">
      <c r="B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R1532"/>
      <c r="S1532"/>
      <c r="T1532"/>
      <c r="U1532"/>
      <c r="V1532"/>
      <c r="W1532"/>
      <c r="X1532"/>
      <c r="Y1532"/>
    </row>
    <row r="1533" spans="2:25">
      <c r="B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R1533"/>
      <c r="S1533"/>
      <c r="T1533"/>
      <c r="U1533"/>
      <c r="V1533"/>
      <c r="W1533"/>
      <c r="X1533"/>
      <c r="Y1533"/>
    </row>
    <row r="1534" spans="2:25">
      <c r="B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R1534"/>
      <c r="S1534"/>
      <c r="T1534"/>
      <c r="U1534"/>
      <c r="V1534"/>
      <c r="W1534"/>
      <c r="X1534"/>
      <c r="Y1534"/>
    </row>
    <row r="1535" spans="2:25">
      <c r="B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R1535"/>
      <c r="S1535"/>
      <c r="T1535"/>
      <c r="U1535"/>
      <c r="V1535"/>
      <c r="W1535"/>
      <c r="X1535"/>
      <c r="Y1535"/>
    </row>
    <row r="1536" spans="2:25">
      <c r="B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R1536"/>
      <c r="S1536"/>
      <c r="T1536"/>
      <c r="U1536"/>
      <c r="V1536"/>
      <c r="W1536"/>
      <c r="X1536"/>
      <c r="Y1536"/>
    </row>
    <row r="1537" spans="2:25">
      <c r="B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R1537"/>
      <c r="S1537"/>
      <c r="T1537"/>
      <c r="U1537"/>
      <c r="V1537"/>
      <c r="W1537"/>
      <c r="X1537"/>
      <c r="Y1537"/>
    </row>
    <row r="1538" spans="2:25">
      <c r="B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R1538"/>
      <c r="S1538"/>
      <c r="T1538"/>
      <c r="U1538"/>
      <c r="V1538"/>
      <c r="W1538"/>
      <c r="X1538"/>
      <c r="Y1538"/>
    </row>
    <row r="1539" spans="2:25">
      <c r="B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R1539"/>
      <c r="S1539"/>
      <c r="T1539"/>
      <c r="U1539"/>
      <c r="V1539"/>
      <c r="W1539"/>
      <c r="X1539"/>
      <c r="Y1539"/>
    </row>
    <row r="1540" spans="2:25">
      <c r="B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R1540"/>
      <c r="S1540"/>
      <c r="T1540"/>
      <c r="U1540"/>
      <c r="V1540"/>
      <c r="W1540"/>
      <c r="X1540"/>
      <c r="Y1540"/>
    </row>
    <row r="1541" spans="2:25">
      <c r="B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R1541"/>
      <c r="S1541"/>
      <c r="T1541"/>
      <c r="U1541"/>
      <c r="V1541"/>
      <c r="W1541"/>
      <c r="X1541"/>
      <c r="Y1541"/>
    </row>
    <row r="1542" spans="2:25">
      <c r="B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R1542"/>
      <c r="S1542"/>
      <c r="T1542"/>
      <c r="U1542"/>
      <c r="V1542"/>
      <c r="W1542"/>
      <c r="X1542"/>
      <c r="Y1542"/>
    </row>
    <row r="1543" spans="2:25">
      <c r="B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R1543"/>
      <c r="S1543"/>
      <c r="T1543"/>
      <c r="U1543"/>
      <c r="V1543"/>
      <c r="W1543"/>
      <c r="X1543"/>
      <c r="Y1543"/>
    </row>
    <row r="1544" spans="2:25">
      <c r="B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R1544"/>
      <c r="S1544"/>
      <c r="T1544"/>
      <c r="U1544"/>
      <c r="V1544"/>
      <c r="W1544"/>
      <c r="X1544"/>
      <c r="Y1544"/>
    </row>
    <row r="1545" spans="2:25">
      <c r="B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R1545"/>
      <c r="S1545"/>
      <c r="T1545"/>
      <c r="U1545"/>
      <c r="V1545"/>
      <c r="W1545"/>
      <c r="X1545"/>
      <c r="Y1545"/>
    </row>
    <row r="1546" spans="2:25">
      <c r="B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R1546"/>
      <c r="S1546"/>
      <c r="T1546"/>
      <c r="U1546"/>
      <c r="V1546"/>
      <c r="W1546"/>
      <c r="X1546"/>
      <c r="Y1546"/>
    </row>
    <row r="1547" spans="2:25">
      <c r="B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R1547"/>
      <c r="S1547"/>
      <c r="T1547"/>
      <c r="U1547"/>
      <c r="V1547"/>
      <c r="W1547"/>
      <c r="X1547"/>
      <c r="Y1547"/>
    </row>
    <row r="1548" spans="2:25">
      <c r="B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R1548"/>
      <c r="S1548"/>
      <c r="T1548"/>
      <c r="U1548"/>
      <c r="V1548"/>
      <c r="W1548"/>
      <c r="X1548"/>
      <c r="Y1548"/>
    </row>
    <row r="1549" spans="2:25">
      <c r="B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R1549"/>
      <c r="S1549"/>
      <c r="T1549"/>
      <c r="U1549"/>
      <c r="V1549"/>
      <c r="W1549"/>
      <c r="X1549"/>
      <c r="Y1549"/>
    </row>
    <row r="1550" spans="2:25">
      <c r="B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R1550"/>
      <c r="S1550"/>
      <c r="T1550"/>
      <c r="U1550"/>
      <c r="V1550"/>
      <c r="W1550"/>
      <c r="X1550"/>
      <c r="Y1550"/>
    </row>
    <row r="1551" spans="2:25">
      <c r="B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R1551"/>
      <c r="S1551"/>
      <c r="T1551"/>
      <c r="U1551"/>
      <c r="V1551"/>
      <c r="W1551"/>
      <c r="X1551"/>
      <c r="Y1551"/>
    </row>
    <row r="1552" spans="2:25">
      <c r="B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R1552"/>
      <c r="S1552"/>
      <c r="T1552"/>
      <c r="U1552"/>
      <c r="V1552"/>
      <c r="W1552"/>
      <c r="X1552"/>
      <c r="Y1552"/>
    </row>
    <row r="1553" spans="2:25">
      <c r="B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R1553"/>
      <c r="S1553"/>
      <c r="T1553"/>
      <c r="U1553"/>
      <c r="V1553"/>
      <c r="W1553"/>
      <c r="X1553"/>
      <c r="Y1553"/>
    </row>
    <row r="1554" spans="2:25">
      <c r="B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R1554"/>
      <c r="S1554"/>
      <c r="T1554"/>
      <c r="U1554"/>
      <c r="V1554"/>
      <c r="W1554"/>
      <c r="X1554"/>
      <c r="Y1554"/>
    </row>
    <row r="1555" spans="2:25">
      <c r="B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R1555"/>
      <c r="S1555"/>
      <c r="T1555"/>
      <c r="U1555"/>
      <c r="V1555"/>
      <c r="W1555"/>
      <c r="X1555"/>
      <c r="Y1555"/>
    </row>
    <row r="1556" spans="2:25">
      <c r="B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R1556"/>
      <c r="S1556"/>
      <c r="T1556"/>
      <c r="U1556"/>
      <c r="V1556"/>
      <c r="W1556"/>
      <c r="X1556"/>
      <c r="Y1556"/>
    </row>
    <row r="1557" spans="2:25">
      <c r="B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R1557"/>
      <c r="S1557"/>
      <c r="T1557"/>
      <c r="U1557"/>
      <c r="V1557"/>
      <c r="W1557"/>
      <c r="X1557"/>
      <c r="Y1557"/>
    </row>
    <row r="1558" spans="2:25">
      <c r="B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R1558"/>
      <c r="S1558"/>
      <c r="T1558"/>
      <c r="U1558"/>
      <c r="V1558"/>
      <c r="W1558"/>
      <c r="X1558"/>
      <c r="Y1558"/>
    </row>
    <row r="1559" spans="2:25">
      <c r="B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R1559"/>
      <c r="S1559"/>
      <c r="T1559"/>
      <c r="U1559"/>
      <c r="V1559"/>
      <c r="W1559"/>
      <c r="X1559"/>
      <c r="Y1559"/>
    </row>
    <row r="1560" spans="2:25">
      <c r="B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R1560"/>
      <c r="S1560"/>
      <c r="T1560"/>
      <c r="U1560"/>
      <c r="V1560"/>
      <c r="W1560"/>
      <c r="X1560"/>
      <c r="Y1560"/>
    </row>
    <row r="1561" spans="2:25">
      <c r="B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R1561"/>
      <c r="S1561"/>
      <c r="T1561"/>
      <c r="U1561"/>
      <c r="V1561"/>
      <c r="W1561"/>
      <c r="X1561"/>
      <c r="Y1561"/>
    </row>
    <row r="1562" spans="2:25">
      <c r="B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R1562"/>
      <c r="S1562"/>
      <c r="T1562"/>
      <c r="U1562"/>
      <c r="V1562"/>
      <c r="W1562"/>
      <c r="X1562"/>
      <c r="Y1562"/>
    </row>
    <row r="1563" spans="2:25">
      <c r="B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R1563"/>
      <c r="S1563"/>
      <c r="T1563"/>
      <c r="U1563"/>
      <c r="V1563"/>
      <c r="W1563"/>
      <c r="X1563"/>
      <c r="Y1563"/>
    </row>
    <row r="1564" spans="2:25">
      <c r="B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R1564"/>
      <c r="S1564"/>
      <c r="T1564"/>
      <c r="U1564"/>
      <c r="V1564"/>
      <c r="W1564"/>
      <c r="X1564"/>
      <c r="Y1564"/>
    </row>
    <row r="1565" spans="2:25">
      <c r="B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R1565"/>
      <c r="S1565"/>
      <c r="T1565"/>
      <c r="U1565"/>
      <c r="V1565"/>
      <c r="W1565"/>
      <c r="X1565"/>
      <c r="Y1565"/>
    </row>
    <row r="1566" spans="2:25">
      <c r="B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R1566"/>
      <c r="S1566"/>
      <c r="T1566"/>
      <c r="U1566"/>
      <c r="V1566"/>
      <c r="W1566"/>
      <c r="X1566"/>
      <c r="Y1566"/>
    </row>
    <row r="1567" spans="2:25">
      <c r="B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R1567"/>
      <c r="S1567"/>
      <c r="T1567"/>
      <c r="U1567"/>
      <c r="V1567"/>
      <c r="W1567"/>
      <c r="X1567"/>
      <c r="Y1567"/>
    </row>
    <row r="1568" spans="2:25">
      <c r="B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R1568"/>
      <c r="S1568"/>
      <c r="T1568"/>
      <c r="U1568"/>
      <c r="V1568"/>
      <c r="W1568"/>
      <c r="X1568"/>
      <c r="Y1568"/>
    </row>
    <row r="1569" spans="2:25">
      <c r="B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R1569"/>
      <c r="S1569"/>
      <c r="T1569"/>
      <c r="U1569"/>
      <c r="V1569"/>
      <c r="W1569"/>
      <c r="X1569"/>
      <c r="Y1569"/>
    </row>
    <row r="1570" spans="2:25">
      <c r="B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R1570"/>
      <c r="S1570"/>
      <c r="T1570"/>
      <c r="U1570"/>
      <c r="V1570"/>
      <c r="W1570"/>
      <c r="X1570"/>
      <c r="Y1570"/>
    </row>
    <row r="1571" spans="2:25">
      <c r="B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R1571"/>
      <c r="S1571"/>
      <c r="T1571"/>
      <c r="U1571"/>
      <c r="V1571"/>
      <c r="W1571"/>
      <c r="X1571"/>
      <c r="Y1571"/>
    </row>
    <row r="1572" spans="2:25">
      <c r="B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R1572"/>
      <c r="S1572"/>
      <c r="T1572"/>
      <c r="U1572"/>
      <c r="V1572"/>
      <c r="W1572"/>
      <c r="X1572"/>
      <c r="Y1572"/>
    </row>
    <row r="1573" spans="2:25">
      <c r="B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R1573"/>
      <c r="S1573"/>
      <c r="T1573"/>
      <c r="U1573"/>
      <c r="V1573"/>
      <c r="W1573"/>
      <c r="X1573"/>
      <c r="Y1573"/>
    </row>
    <row r="1574" spans="2:25">
      <c r="B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R1574"/>
      <c r="S1574"/>
      <c r="T1574"/>
      <c r="U1574"/>
      <c r="V1574"/>
      <c r="W1574"/>
      <c r="X1574"/>
      <c r="Y1574"/>
    </row>
    <row r="1575" spans="2:25">
      <c r="B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R1575"/>
      <c r="S1575"/>
      <c r="T1575"/>
      <c r="U1575"/>
      <c r="V1575"/>
      <c r="W1575"/>
      <c r="X1575"/>
      <c r="Y1575"/>
    </row>
    <row r="1576" spans="2:25">
      <c r="B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R1576"/>
      <c r="S1576"/>
      <c r="T1576"/>
      <c r="U1576"/>
      <c r="V1576"/>
      <c r="W1576"/>
      <c r="X1576"/>
      <c r="Y1576"/>
    </row>
    <row r="1577" spans="2:25">
      <c r="B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R1577"/>
      <c r="S1577"/>
      <c r="T1577"/>
      <c r="U1577"/>
      <c r="V1577"/>
      <c r="W1577"/>
      <c r="X1577"/>
      <c r="Y1577"/>
    </row>
    <row r="1578" spans="2:25">
      <c r="B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R1578"/>
      <c r="S1578"/>
      <c r="T1578"/>
      <c r="U1578"/>
      <c r="V1578"/>
      <c r="W1578"/>
      <c r="X1578"/>
      <c r="Y1578"/>
    </row>
    <row r="1579" spans="2:25">
      <c r="B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R1579"/>
      <c r="S1579"/>
      <c r="T1579"/>
      <c r="U1579"/>
      <c r="V1579"/>
      <c r="W1579"/>
      <c r="X1579"/>
      <c r="Y1579"/>
    </row>
    <row r="1580" spans="2:25">
      <c r="B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R1580"/>
      <c r="S1580"/>
      <c r="T1580"/>
      <c r="U1580"/>
      <c r="V1580"/>
      <c r="W1580"/>
      <c r="X1580"/>
      <c r="Y1580"/>
    </row>
    <row r="1581" spans="2:25">
      <c r="B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R1581"/>
      <c r="S1581"/>
      <c r="T1581"/>
      <c r="U1581"/>
      <c r="V1581"/>
      <c r="W1581"/>
      <c r="X1581"/>
      <c r="Y1581"/>
    </row>
    <row r="1582" spans="2:25">
      <c r="B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R1582"/>
      <c r="S1582"/>
      <c r="T1582"/>
      <c r="U1582"/>
      <c r="V1582"/>
      <c r="W1582"/>
      <c r="X1582"/>
      <c r="Y1582"/>
    </row>
    <row r="1583" spans="2:25">
      <c r="B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R1583"/>
      <c r="S1583"/>
      <c r="T1583"/>
      <c r="U1583"/>
      <c r="V1583"/>
      <c r="W1583"/>
      <c r="X1583"/>
      <c r="Y1583"/>
    </row>
    <row r="1584" spans="2:25">
      <c r="B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R1584"/>
      <c r="S1584"/>
      <c r="T1584"/>
      <c r="U1584"/>
      <c r="V1584"/>
      <c r="W1584"/>
      <c r="X1584"/>
      <c r="Y1584"/>
    </row>
    <row r="1585" spans="2:25">
      <c r="B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R1585"/>
      <c r="S1585"/>
      <c r="T1585"/>
      <c r="U1585"/>
      <c r="V1585"/>
      <c r="W1585"/>
      <c r="X1585"/>
      <c r="Y1585"/>
    </row>
    <row r="1586" spans="2:25">
      <c r="B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R1586"/>
      <c r="S1586"/>
      <c r="T1586"/>
      <c r="U1586"/>
      <c r="V1586"/>
      <c r="W1586"/>
      <c r="X1586"/>
      <c r="Y1586"/>
    </row>
    <row r="1587" spans="2:25">
      <c r="B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R1587"/>
      <c r="S1587"/>
      <c r="T1587"/>
      <c r="U1587"/>
      <c r="V1587"/>
      <c r="W1587"/>
      <c r="X1587"/>
      <c r="Y1587"/>
    </row>
    <row r="1588" spans="2:25">
      <c r="B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R1588"/>
      <c r="S1588"/>
      <c r="T1588"/>
      <c r="U1588"/>
      <c r="V1588"/>
      <c r="W1588"/>
      <c r="X1588"/>
      <c r="Y1588"/>
    </row>
    <row r="1589" spans="2:25">
      <c r="B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R1589"/>
      <c r="S1589"/>
      <c r="T1589"/>
      <c r="U1589"/>
      <c r="V1589"/>
      <c r="W1589"/>
      <c r="X1589"/>
      <c r="Y1589"/>
    </row>
    <row r="1590" spans="2:25">
      <c r="B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R1590"/>
      <c r="S1590"/>
      <c r="T1590"/>
      <c r="U1590"/>
      <c r="V1590"/>
      <c r="W1590"/>
      <c r="X1590"/>
      <c r="Y1590"/>
    </row>
    <row r="1591" spans="2:25">
      <c r="B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R1591"/>
      <c r="S1591"/>
      <c r="T1591"/>
      <c r="U1591"/>
      <c r="V1591"/>
      <c r="W1591"/>
      <c r="X1591"/>
      <c r="Y1591"/>
    </row>
    <row r="1592" spans="2:25">
      <c r="B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R1592"/>
      <c r="S1592"/>
      <c r="T1592"/>
      <c r="U1592"/>
      <c r="V1592"/>
      <c r="W1592"/>
      <c r="X1592"/>
      <c r="Y1592"/>
    </row>
    <row r="1593" spans="2:25">
      <c r="B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R1593"/>
      <c r="S1593"/>
      <c r="T1593"/>
      <c r="U1593"/>
      <c r="V1593"/>
      <c r="W1593"/>
      <c r="X1593"/>
      <c r="Y1593"/>
    </row>
    <row r="1594" spans="2:25">
      <c r="B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R1594"/>
      <c r="S1594"/>
      <c r="T1594"/>
      <c r="U1594"/>
      <c r="V1594"/>
      <c r="W1594"/>
      <c r="X1594"/>
      <c r="Y1594"/>
    </row>
    <row r="1595" spans="2:25">
      <c r="B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R1595"/>
      <c r="S1595"/>
      <c r="T1595"/>
      <c r="U1595"/>
      <c r="V1595"/>
      <c r="W1595"/>
      <c r="X1595"/>
      <c r="Y1595"/>
    </row>
    <row r="1596" spans="2:25">
      <c r="B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R1596"/>
      <c r="S1596"/>
      <c r="T1596"/>
      <c r="U1596"/>
      <c r="V1596"/>
      <c r="W1596"/>
      <c r="X1596"/>
      <c r="Y1596"/>
    </row>
    <row r="1597" spans="2:25">
      <c r="B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R1597"/>
      <c r="S1597"/>
      <c r="T1597"/>
      <c r="U1597"/>
      <c r="V1597"/>
      <c r="W1597"/>
      <c r="X1597"/>
      <c r="Y1597"/>
    </row>
    <row r="1598" spans="2:25">
      <c r="B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R1598"/>
      <c r="S1598"/>
      <c r="T1598"/>
      <c r="U1598"/>
      <c r="V1598"/>
      <c r="W1598"/>
      <c r="X1598"/>
      <c r="Y1598"/>
    </row>
    <row r="1599" spans="2:25">
      <c r="B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R1599"/>
      <c r="S1599"/>
      <c r="T1599"/>
      <c r="U1599"/>
      <c r="V1599"/>
      <c r="W1599"/>
      <c r="X1599"/>
      <c r="Y1599"/>
    </row>
    <row r="1600" spans="2:25">
      <c r="B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R1600"/>
      <c r="S1600"/>
      <c r="T1600"/>
      <c r="U1600"/>
      <c r="V1600"/>
      <c r="W1600"/>
      <c r="X1600"/>
      <c r="Y1600"/>
    </row>
    <row r="1601" spans="2:25">
      <c r="B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R1601"/>
      <c r="S1601"/>
      <c r="T1601"/>
      <c r="U1601"/>
      <c r="V1601"/>
      <c r="W1601"/>
      <c r="X1601"/>
      <c r="Y1601"/>
    </row>
    <row r="1602" spans="2:25">
      <c r="B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R1602"/>
      <c r="S1602"/>
      <c r="T1602"/>
      <c r="U1602"/>
      <c r="V1602"/>
      <c r="W1602"/>
      <c r="X1602"/>
      <c r="Y1602"/>
    </row>
    <row r="1603" spans="2:25">
      <c r="B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R1603"/>
      <c r="S1603"/>
      <c r="T1603"/>
      <c r="U1603"/>
      <c r="V1603"/>
      <c r="W1603"/>
      <c r="X1603"/>
      <c r="Y1603"/>
    </row>
    <row r="1604" spans="2:25">
      <c r="B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R1604"/>
      <c r="S1604"/>
      <c r="T1604"/>
      <c r="U1604"/>
      <c r="V1604"/>
      <c r="W1604"/>
      <c r="X1604"/>
      <c r="Y1604"/>
    </row>
    <row r="1605" spans="2:25">
      <c r="B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R1605"/>
      <c r="S1605"/>
      <c r="T1605"/>
      <c r="U1605"/>
      <c r="V1605"/>
      <c r="W1605"/>
      <c r="X1605"/>
      <c r="Y1605"/>
    </row>
    <row r="1606" spans="2:25">
      <c r="B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R1606"/>
      <c r="S1606"/>
      <c r="T1606"/>
      <c r="U1606"/>
      <c r="V1606"/>
      <c r="W1606"/>
      <c r="X1606"/>
      <c r="Y1606"/>
    </row>
    <row r="1607" spans="2:25">
      <c r="B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R1607"/>
      <c r="S1607"/>
      <c r="T1607"/>
      <c r="U1607"/>
      <c r="V1607"/>
      <c r="W1607"/>
      <c r="X1607"/>
      <c r="Y1607"/>
    </row>
    <row r="1608" spans="2:25">
      <c r="B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R1608"/>
      <c r="S1608"/>
      <c r="T1608"/>
      <c r="U1608"/>
      <c r="V1608"/>
      <c r="W1608"/>
      <c r="X1608"/>
      <c r="Y1608"/>
    </row>
    <row r="1609" spans="2:25">
      <c r="B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R1609"/>
      <c r="S1609"/>
      <c r="T1609"/>
      <c r="U1609"/>
      <c r="V1609"/>
      <c r="W1609"/>
      <c r="X1609"/>
      <c r="Y1609"/>
    </row>
    <row r="1610" spans="2:25">
      <c r="B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R1610"/>
      <c r="S1610"/>
      <c r="T1610"/>
      <c r="U1610"/>
      <c r="V1610"/>
      <c r="W1610"/>
      <c r="X1610"/>
      <c r="Y1610"/>
    </row>
    <row r="1611" spans="2:25">
      <c r="B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R1611"/>
      <c r="S1611"/>
      <c r="T1611"/>
      <c r="U1611"/>
      <c r="V1611"/>
      <c r="W1611"/>
      <c r="X1611"/>
      <c r="Y1611"/>
    </row>
    <row r="1612" spans="2:25">
      <c r="B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R1612"/>
      <c r="S1612"/>
      <c r="T1612"/>
      <c r="U1612"/>
      <c r="V1612"/>
      <c r="W1612"/>
      <c r="X1612"/>
      <c r="Y1612"/>
    </row>
    <row r="1613" spans="2:25">
      <c r="B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R1613"/>
      <c r="S1613"/>
      <c r="T1613"/>
      <c r="U1613"/>
      <c r="V1613"/>
      <c r="W1613"/>
      <c r="X1613"/>
      <c r="Y1613"/>
    </row>
    <row r="1614" spans="2:25">
      <c r="B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R1614"/>
      <c r="S1614"/>
      <c r="T1614"/>
      <c r="U1614"/>
      <c r="V1614"/>
      <c r="W1614"/>
      <c r="X1614"/>
      <c r="Y1614"/>
    </row>
    <row r="1615" spans="2:25">
      <c r="B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R1615"/>
      <c r="S1615"/>
      <c r="T1615"/>
      <c r="U1615"/>
      <c r="V1615"/>
      <c r="W1615"/>
      <c r="X1615"/>
      <c r="Y1615"/>
    </row>
    <row r="1616" spans="2:25">
      <c r="B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R1616"/>
      <c r="S1616"/>
      <c r="T1616"/>
      <c r="U1616"/>
      <c r="V1616"/>
      <c r="W1616"/>
      <c r="X1616"/>
      <c r="Y1616"/>
    </row>
    <row r="1617" spans="2:25">
      <c r="B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R1617"/>
      <c r="S1617"/>
      <c r="T1617"/>
      <c r="U1617"/>
      <c r="V1617"/>
      <c r="W1617"/>
      <c r="X1617"/>
      <c r="Y1617"/>
    </row>
    <row r="1618" spans="2:25">
      <c r="B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R1618"/>
      <c r="S1618"/>
      <c r="T1618"/>
      <c r="U1618"/>
      <c r="V1618"/>
      <c r="W1618"/>
      <c r="X1618"/>
      <c r="Y1618"/>
    </row>
    <row r="1619" spans="2:25">
      <c r="B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R1619"/>
      <c r="S1619"/>
      <c r="T1619"/>
      <c r="U1619"/>
      <c r="V1619"/>
      <c r="W1619"/>
      <c r="X1619"/>
      <c r="Y1619"/>
    </row>
    <row r="1620" spans="2:25">
      <c r="B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R1620"/>
      <c r="S1620"/>
      <c r="T1620"/>
      <c r="U1620"/>
      <c r="V1620"/>
      <c r="W1620"/>
      <c r="X1620"/>
      <c r="Y1620"/>
    </row>
    <row r="1621" spans="2:25">
      <c r="B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R1621"/>
      <c r="S1621"/>
      <c r="T1621"/>
      <c r="U1621"/>
      <c r="V1621"/>
      <c r="W1621"/>
      <c r="X1621"/>
      <c r="Y1621"/>
    </row>
    <row r="1622" spans="2:25">
      <c r="B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R1622"/>
      <c r="S1622"/>
      <c r="T1622"/>
      <c r="U1622"/>
      <c r="V1622"/>
      <c r="W1622"/>
      <c r="X1622"/>
      <c r="Y1622"/>
    </row>
    <row r="1623" spans="2:25">
      <c r="B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R1623"/>
      <c r="S1623"/>
      <c r="T1623"/>
      <c r="U1623"/>
      <c r="V1623"/>
      <c r="W1623"/>
      <c r="X1623"/>
      <c r="Y1623"/>
    </row>
    <row r="1624" spans="2:25">
      <c r="B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R1624"/>
      <c r="S1624"/>
      <c r="T1624"/>
      <c r="U1624"/>
      <c r="V1624"/>
      <c r="W1624"/>
      <c r="X1624"/>
      <c r="Y1624"/>
    </row>
    <row r="1625" spans="2:25">
      <c r="B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R1625"/>
      <c r="S1625"/>
      <c r="T1625"/>
      <c r="U1625"/>
      <c r="V1625"/>
      <c r="W1625"/>
      <c r="X1625"/>
      <c r="Y1625"/>
    </row>
    <row r="1626" spans="2:25">
      <c r="B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R1626"/>
      <c r="S1626"/>
      <c r="T1626"/>
      <c r="U1626"/>
      <c r="V1626"/>
      <c r="W1626"/>
      <c r="X1626"/>
      <c r="Y1626"/>
    </row>
    <row r="1627" spans="2:25">
      <c r="B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R1627"/>
      <c r="S1627"/>
      <c r="T1627"/>
      <c r="U1627"/>
      <c r="V1627"/>
      <c r="W1627"/>
      <c r="X1627"/>
      <c r="Y1627"/>
    </row>
    <row r="1628" spans="2:25">
      <c r="B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R1628"/>
      <c r="S1628"/>
      <c r="T1628"/>
      <c r="U1628"/>
      <c r="V1628"/>
      <c r="W1628"/>
      <c r="X1628"/>
      <c r="Y1628"/>
    </row>
    <row r="1629" spans="2:25">
      <c r="B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R1629"/>
      <c r="S1629"/>
      <c r="T1629"/>
      <c r="U1629"/>
      <c r="V1629"/>
      <c r="W1629"/>
      <c r="X1629"/>
      <c r="Y1629"/>
    </row>
    <row r="1630" spans="2:25">
      <c r="B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R1630"/>
      <c r="S1630"/>
      <c r="T1630"/>
      <c r="U1630"/>
      <c r="V1630"/>
      <c r="W1630"/>
      <c r="X1630"/>
      <c r="Y1630"/>
    </row>
    <row r="1631" spans="2:25">
      <c r="B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R1631"/>
      <c r="S1631"/>
      <c r="T1631"/>
      <c r="U1631"/>
      <c r="V1631"/>
      <c r="W1631"/>
      <c r="X1631"/>
      <c r="Y1631"/>
    </row>
    <row r="1632" spans="2:25">
      <c r="B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R1632"/>
      <c r="S1632"/>
      <c r="T1632"/>
      <c r="U1632"/>
      <c r="V1632"/>
      <c r="W1632"/>
      <c r="X1632"/>
      <c r="Y1632"/>
    </row>
    <row r="1633" spans="2:25">
      <c r="B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R1633"/>
      <c r="S1633"/>
      <c r="T1633"/>
      <c r="U1633"/>
      <c r="V1633"/>
      <c r="W1633"/>
      <c r="X1633"/>
      <c r="Y1633"/>
    </row>
    <row r="1634" spans="2:25">
      <c r="B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R1634"/>
      <c r="S1634"/>
      <c r="T1634"/>
      <c r="U1634"/>
      <c r="V1634"/>
      <c r="W1634"/>
      <c r="X1634"/>
      <c r="Y1634"/>
    </row>
    <row r="1635" spans="2:25">
      <c r="B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R1635"/>
      <c r="S1635"/>
      <c r="T1635"/>
      <c r="U1635"/>
      <c r="V1635"/>
      <c r="W1635"/>
      <c r="X1635"/>
      <c r="Y1635"/>
    </row>
    <row r="1636" spans="2:25">
      <c r="B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R1636"/>
      <c r="S1636"/>
      <c r="T1636"/>
      <c r="U1636"/>
      <c r="V1636"/>
      <c r="W1636"/>
      <c r="X1636"/>
      <c r="Y1636"/>
    </row>
    <row r="1637" spans="2:25">
      <c r="B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R1637"/>
      <c r="S1637"/>
      <c r="T1637"/>
      <c r="U1637"/>
      <c r="V1637"/>
      <c r="W1637"/>
      <c r="X1637"/>
      <c r="Y1637"/>
    </row>
    <row r="1638" spans="2:25">
      <c r="B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R1638"/>
      <c r="S1638"/>
      <c r="T1638"/>
      <c r="U1638"/>
      <c r="V1638"/>
      <c r="W1638"/>
      <c r="X1638"/>
      <c r="Y1638"/>
    </row>
    <row r="1639" spans="2:25">
      <c r="B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R1639"/>
      <c r="S1639"/>
      <c r="T1639"/>
      <c r="U1639"/>
      <c r="V1639"/>
      <c r="W1639"/>
      <c r="X1639"/>
      <c r="Y1639"/>
    </row>
    <row r="1640" spans="2:25">
      <c r="B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R1640"/>
      <c r="S1640"/>
      <c r="T1640"/>
      <c r="U1640"/>
      <c r="V1640"/>
      <c r="W1640"/>
      <c r="X1640"/>
      <c r="Y1640"/>
    </row>
    <row r="1641" spans="2:25">
      <c r="B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R1641"/>
      <c r="S1641"/>
      <c r="T1641"/>
      <c r="U1641"/>
      <c r="V1641"/>
      <c r="W1641"/>
      <c r="X1641"/>
      <c r="Y1641"/>
    </row>
    <row r="1642" spans="2:25">
      <c r="B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R1642"/>
      <c r="S1642"/>
      <c r="T1642"/>
      <c r="U1642"/>
      <c r="V1642"/>
      <c r="W1642"/>
      <c r="X1642"/>
      <c r="Y1642"/>
    </row>
    <row r="1643" spans="2:25">
      <c r="B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R1643"/>
      <c r="S1643"/>
      <c r="T1643"/>
      <c r="U1643"/>
      <c r="V1643"/>
      <c r="W1643"/>
      <c r="X1643"/>
      <c r="Y1643"/>
    </row>
    <row r="1644" spans="2:25">
      <c r="B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R1644"/>
      <c r="S1644"/>
      <c r="T1644"/>
      <c r="U1644"/>
      <c r="V1644"/>
      <c r="W1644"/>
      <c r="X1644"/>
      <c r="Y1644"/>
    </row>
    <row r="1645" spans="2:25">
      <c r="B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R1645"/>
      <c r="S1645"/>
      <c r="T1645"/>
      <c r="U1645"/>
      <c r="V1645"/>
      <c r="W1645"/>
      <c r="X1645"/>
      <c r="Y1645"/>
    </row>
    <row r="1646" spans="2:25">
      <c r="B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R1646"/>
      <c r="S1646"/>
      <c r="T1646"/>
      <c r="U1646"/>
      <c r="V1646"/>
      <c r="W1646"/>
      <c r="X1646"/>
      <c r="Y1646"/>
    </row>
    <row r="1647" spans="2:25">
      <c r="B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R1647"/>
      <c r="S1647"/>
      <c r="T1647"/>
      <c r="U1647"/>
      <c r="V1647"/>
      <c r="W1647"/>
      <c r="X1647"/>
      <c r="Y1647"/>
    </row>
    <row r="1648" spans="2:25">
      <c r="B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R1648"/>
      <c r="S1648"/>
      <c r="T1648"/>
      <c r="U1648"/>
      <c r="V1648"/>
      <c r="W1648"/>
      <c r="X1648"/>
      <c r="Y1648"/>
    </row>
    <row r="1649" spans="2:25">
      <c r="B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R1649"/>
      <c r="S1649"/>
      <c r="T1649"/>
      <c r="U1649"/>
      <c r="V1649"/>
      <c r="W1649"/>
      <c r="X1649"/>
      <c r="Y1649"/>
    </row>
    <row r="1650" spans="2:25">
      <c r="B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R1650"/>
      <c r="S1650"/>
      <c r="T1650"/>
      <c r="U1650"/>
      <c r="V1650"/>
      <c r="W1650"/>
      <c r="X1650"/>
      <c r="Y1650"/>
    </row>
    <row r="1651" spans="2:25">
      <c r="B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R1651"/>
      <c r="S1651"/>
      <c r="T1651"/>
      <c r="U1651"/>
      <c r="V1651"/>
      <c r="W1651"/>
      <c r="X1651"/>
      <c r="Y1651"/>
    </row>
    <row r="1652" spans="2:25">
      <c r="B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R1652"/>
      <c r="S1652"/>
      <c r="T1652"/>
      <c r="U1652"/>
      <c r="V1652"/>
      <c r="W1652"/>
      <c r="X1652"/>
      <c r="Y1652"/>
    </row>
    <row r="1653" spans="2:25">
      <c r="B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R1653"/>
      <c r="S1653"/>
      <c r="T1653"/>
      <c r="U1653"/>
      <c r="V1653"/>
      <c r="W1653"/>
      <c r="X1653"/>
      <c r="Y1653"/>
    </row>
    <row r="1654" spans="2:25">
      <c r="B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R1654"/>
      <c r="S1654"/>
      <c r="T1654"/>
      <c r="U1654"/>
      <c r="V1654"/>
      <c r="W1654"/>
      <c r="X1654"/>
      <c r="Y1654"/>
    </row>
    <row r="1655" spans="2:25">
      <c r="B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R1655"/>
      <c r="S1655"/>
      <c r="T1655"/>
      <c r="U1655"/>
      <c r="V1655"/>
      <c r="W1655"/>
      <c r="X1655"/>
      <c r="Y1655"/>
    </row>
    <row r="1656" spans="2:25">
      <c r="B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R1656"/>
      <c r="S1656"/>
      <c r="T1656"/>
      <c r="U1656"/>
      <c r="V1656"/>
      <c r="W1656"/>
      <c r="X1656"/>
      <c r="Y1656"/>
    </row>
    <row r="1657" spans="2:25">
      <c r="B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R1657"/>
      <c r="S1657"/>
      <c r="T1657"/>
      <c r="U1657"/>
      <c r="V1657"/>
      <c r="W1657"/>
      <c r="X1657"/>
      <c r="Y1657"/>
    </row>
    <row r="1658" spans="2:25">
      <c r="B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R1658"/>
      <c r="S1658"/>
      <c r="T1658"/>
      <c r="U1658"/>
      <c r="V1658"/>
      <c r="W1658"/>
      <c r="X1658"/>
      <c r="Y1658"/>
    </row>
    <row r="1659" spans="2:25">
      <c r="B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R1659"/>
      <c r="S1659"/>
      <c r="T1659"/>
      <c r="U1659"/>
      <c r="V1659"/>
      <c r="W1659"/>
      <c r="X1659"/>
      <c r="Y1659"/>
    </row>
    <row r="1660" spans="2:25">
      <c r="B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R1660"/>
      <c r="S1660"/>
      <c r="T1660"/>
      <c r="U1660"/>
      <c r="V1660"/>
      <c r="W1660"/>
      <c r="X1660"/>
      <c r="Y1660"/>
    </row>
    <row r="1661" spans="2:25">
      <c r="B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R1661"/>
      <c r="S1661"/>
      <c r="T1661"/>
      <c r="U1661"/>
      <c r="V1661"/>
      <c r="W1661"/>
      <c r="X1661"/>
      <c r="Y1661"/>
    </row>
    <row r="1662" spans="2:25">
      <c r="B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R1662"/>
      <c r="S1662"/>
      <c r="T1662"/>
      <c r="U1662"/>
      <c r="V1662"/>
      <c r="W1662"/>
      <c r="X1662"/>
      <c r="Y1662"/>
    </row>
    <row r="1663" spans="2:25">
      <c r="B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R1663"/>
      <c r="S1663"/>
      <c r="T1663"/>
      <c r="U1663"/>
      <c r="V1663"/>
      <c r="W1663"/>
      <c r="X1663"/>
      <c r="Y1663"/>
    </row>
    <row r="1664" spans="2:25">
      <c r="B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R1664"/>
      <c r="S1664"/>
      <c r="T1664"/>
      <c r="U1664"/>
      <c r="V1664"/>
      <c r="W1664"/>
      <c r="X1664"/>
      <c r="Y1664"/>
    </row>
    <row r="1665" spans="2:25">
      <c r="B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R1665"/>
      <c r="S1665"/>
      <c r="T1665"/>
      <c r="U1665"/>
      <c r="V1665"/>
      <c r="W1665"/>
      <c r="X1665"/>
      <c r="Y1665"/>
    </row>
    <row r="1666" spans="2:25">
      <c r="B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R1666"/>
      <c r="S1666"/>
      <c r="T1666"/>
      <c r="U1666"/>
      <c r="V1666"/>
      <c r="W1666"/>
      <c r="X1666"/>
      <c r="Y1666"/>
    </row>
    <row r="1667" spans="2:25">
      <c r="B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R1667"/>
      <c r="S1667"/>
      <c r="T1667"/>
      <c r="U1667"/>
      <c r="V1667"/>
      <c r="W1667"/>
      <c r="X1667"/>
      <c r="Y1667"/>
    </row>
    <row r="1668" spans="2:25">
      <c r="B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R1668"/>
      <c r="S1668"/>
      <c r="T1668"/>
      <c r="U1668"/>
      <c r="V1668"/>
      <c r="W1668"/>
      <c r="X1668"/>
      <c r="Y1668"/>
    </row>
    <row r="1669" spans="2:25">
      <c r="B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R1669"/>
      <c r="S1669"/>
      <c r="T1669"/>
      <c r="U1669"/>
      <c r="V1669"/>
      <c r="W1669"/>
      <c r="X1669"/>
      <c r="Y1669"/>
    </row>
    <row r="1670" spans="2:25">
      <c r="B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R1670"/>
      <c r="S1670"/>
      <c r="T1670"/>
      <c r="U1670"/>
      <c r="V1670"/>
      <c r="W1670"/>
      <c r="X1670"/>
      <c r="Y1670"/>
    </row>
    <row r="1671" spans="2:25">
      <c r="B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R1671"/>
      <c r="S1671"/>
      <c r="T1671"/>
      <c r="U1671"/>
      <c r="V1671"/>
      <c r="W1671"/>
      <c r="X1671"/>
      <c r="Y1671"/>
    </row>
    <row r="1672" spans="2:25">
      <c r="B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R1672"/>
      <c r="S1672"/>
      <c r="T1672"/>
      <c r="U1672"/>
      <c r="V1672"/>
      <c r="W1672"/>
      <c r="X1672"/>
      <c r="Y1672"/>
    </row>
    <row r="1673" spans="2:25">
      <c r="B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R1673"/>
      <c r="S1673"/>
      <c r="T1673"/>
      <c r="U1673"/>
      <c r="V1673"/>
      <c r="W1673"/>
      <c r="X1673"/>
      <c r="Y1673"/>
    </row>
    <row r="1674" spans="2:25">
      <c r="B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R1674"/>
      <c r="S1674"/>
      <c r="T1674"/>
      <c r="U1674"/>
      <c r="V1674"/>
      <c r="W1674"/>
      <c r="X1674"/>
      <c r="Y1674"/>
    </row>
    <row r="1675" spans="2:25">
      <c r="B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R1675"/>
      <c r="S1675"/>
      <c r="T1675"/>
      <c r="U1675"/>
      <c r="V1675"/>
      <c r="W1675"/>
      <c r="X1675"/>
      <c r="Y1675"/>
    </row>
    <row r="1676" spans="2:25">
      <c r="B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R1676"/>
      <c r="S1676"/>
      <c r="T1676"/>
      <c r="U1676"/>
      <c r="V1676"/>
      <c r="W1676"/>
      <c r="X1676"/>
      <c r="Y1676"/>
    </row>
    <row r="1677" spans="2:25">
      <c r="B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R1677"/>
      <c r="S1677"/>
      <c r="T1677"/>
      <c r="U1677"/>
      <c r="V1677"/>
      <c r="W1677"/>
      <c r="X1677"/>
      <c r="Y1677"/>
    </row>
    <row r="1678" spans="2:25">
      <c r="B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R1678"/>
      <c r="S1678"/>
      <c r="T1678"/>
      <c r="U1678"/>
      <c r="V1678"/>
      <c r="W1678"/>
      <c r="X1678"/>
      <c r="Y1678"/>
    </row>
    <row r="1679" spans="2:25">
      <c r="B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R1679"/>
      <c r="S1679"/>
      <c r="T1679"/>
      <c r="U1679"/>
      <c r="V1679"/>
      <c r="W1679"/>
      <c r="X1679"/>
      <c r="Y1679"/>
    </row>
    <row r="1680" spans="2:25">
      <c r="B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R1680"/>
      <c r="S1680"/>
      <c r="T1680"/>
      <c r="U1680"/>
      <c r="V1680"/>
      <c r="W1680"/>
      <c r="X1680"/>
      <c r="Y1680"/>
    </row>
    <row r="1681" spans="2:25">
      <c r="B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R1681"/>
      <c r="S1681"/>
      <c r="T1681"/>
      <c r="U1681"/>
      <c r="V1681"/>
      <c r="W1681"/>
      <c r="X1681"/>
      <c r="Y1681"/>
    </row>
    <row r="1682" spans="2:25">
      <c r="B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R1682"/>
      <c r="S1682"/>
      <c r="T1682"/>
      <c r="U1682"/>
      <c r="V1682"/>
      <c r="W1682"/>
      <c r="X1682"/>
      <c r="Y1682"/>
    </row>
    <row r="1683" spans="2:25">
      <c r="B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R1683"/>
      <c r="S1683"/>
      <c r="T1683"/>
      <c r="U1683"/>
      <c r="V1683"/>
      <c r="W1683"/>
      <c r="X1683"/>
      <c r="Y1683"/>
    </row>
    <row r="1684" spans="2:25">
      <c r="B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R1684"/>
      <c r="S1684"/>
      <c r="T1684"/>
      <c r="U1684"/>
      <c r="V1684"/>
      <c r="W1684"/>
      <c r="X1684"/>
      <c r="Y1684"/>
    </row>
    <row r="1685" spans="2:25">
      <c r="B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R1685"/>
      <c r="S1685"/>
      <c r="T1685"/>
      <c r="U1685"/>
      <c r="V1685"/>
      <c r="W1685"/>
      <c r="X1685"/>
      <c r="Y1685"/>
    </row>
    <row r="1686" spans="2:25">
      <c r="B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R1686"/>
      <c r="S1686"/>
      <c r="T1686"/>
      <c r="U1686"/>
      <c r="V1686"/>
      <c r="W1686"/>
      <c r="X1686"/>
      <c r="Y1686"/>
    </row>
    <row r="1687" spans="2:25">
      <c r="B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R1687"/>
      <c r="S1687"/>
      <c r="T1687"/>
      <c r="U1687"/>
      <c r="V1687"/>
      <c r="W1687"/>
      <c r="X1687"/>
      <c r="Y1687"/>
    </row>
    <row r="1688" spans="2:25">
      <c r="B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R1688"/>
      <c r="S1688"/>
      <c r="T1688"/>
      <c r="U1688"/>
      <c r="V1688"/>
      <c r="W1688"/>
      <c r="X1688"/>
      <c r="Y1688"/>
    </row>
    <row r="1689" spans="2:25">
      <c r="B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R1689"/>
      <c r="S1689"/>
      <c r="T1689"/>
      <c r="U1689"/>
      <c r="V1689"/>
      <c r="W1689"/>
      <c r="X1689"/>
      <c r="Y1689"/>
    </row>
    <row r="1690" spans="2:25">
      <c r="B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R1690"/>
      <c r="S1690"/>
      <c r="T1690"/>
      <c r="U1690"/>
      <c r="V1690"/>
      <c r="W1690"/>
      <c r="X1690"/>
      <c r="Y1690"/>
    </row>
    <row r="1691" spans="2:25">
      <c r="B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R1691"/>
      <c r="S1691"/>
      <c r="T1691"/>
      <c r="U1691"/>
      <c r="V1691"/>
      <c r="W1691"/>
      <c r="X1691"/>
      <c r="Y1691"/>
    </row>
    <row r="1692" spans="2:25">
      <c r="B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R1692"/>
      <c r="S1692"/>
      <c r="T1692"/>
      <c r="U1692"/>
      <c r="V1692"/>
      <c r="W1692"/>
      <c r="X1692"/>
      <c r="Y1692"/>
    </row>
    <row r="1693" spans="2:25">
      <c r="B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R1693"/>
      <c r="S1693"/>
      <c r="T1693"/>
      <c r="U1693"/>
      <c r="V1693"/>
      <c r="W1693"/>
      <c r="X1693"/>
      <c r="Y1693"/>
    </row>
    <row r="1694" spans="2:25">
      <c r="B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R1694"/>
      <c r="S1694"/>
      <c r="T1694"/>
      <c r="U1694"/>
      <c r="V1694"/>
      <c r="W1694"/>
      <c r="X1694"/>
      <c r="Y1694"/>
    </row>
    <row r="1695" spans="2:25">
      <c r="B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R1695"/>
      <c r="S1695"/>
      <c r="T1695"/>
      <c r="U1695"/>
      <c r="V1695"/>
      <c r="W1695"/>
      <c r="X1695"/>
      <c r="Y1695"/>
    </row>
    <row r="1696" spans="2:25">
      <c r="B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R1696"/>
      <c r="S1696"/>
      <c r="T1696"/>
      <c r="U1696"/>
      <c r="V1696"/>
      <c r="W1696"/>
      <c r="X1696"/>
      <c r="Y1696"/>
    </row>
    <row r="1697" spans="2:25">
      <c r="B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R1697"/>
      <c r="S1697"/>
      <c r="T1697"/>
      <c r="U1697"/>
      <c r="V1697"/>
      <c r="W1697"/>
      <c r="X1697"/>
      <c r="Y1697"/>
    </row>
    <row r="1698" spans="2:25">
      <c r="B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R1698"/>
      <c r="S1698"/>
      <c r="T1698"/>
      <c r="U1698"/>
      <c r="V1698"/>
      <c r="W1698"/>
      <c r="X1698"/>
      <c r="Y1698"/>
    </row>
    <row r="1699" spans="2:25">
      <c r="B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R1699"/>
      <c r="S1699"/>
      <c r="T1699"/>
      <c r="U1699"/>
      <c r="V1699"/>
      <c r="W1699"/>
      <c r="X1699"/>
      <c r="Y1699"/>
    </row>
    <row r="1700" spans="2:25">
      <c r="B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R1700"/>
      <c r="S1700"/>
      <c r="T1700"/>
      <c r="U1700"/>
      <c r="V1700"/>
      <c r="W1700"/>
      <c r="X1700"/>
      <c r="Y1700"/>
    </row>
    <row r="1701" spans="2:25">
      <c r="B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R1701"/>
      <c r="S1701"/>
      <c r="T1701"/>
      <c r="U1701"/>
      <c r="V1701"/>
      <c r="W1701"/>
      <c r="X1701"/>
      <c r="Y1701"/>
    </row>
    <row r="1702" spans="2:25">
      <c r="B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R1702"/>
      <c r="S1702"/>
      <c r="T1702"/>
      <c r="U1702"/>
      <c r="V1702"/>
      <c r="W1702"/>
      <c r="X1702"/>
      <c r="Y1702"/>
    </row>
    <row r="1703" spans="2:25">
      <c r="B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R1703"/>
      <c r="S1703"/>
      <c r="T1703"/>
      <c r="U1703"/>
      <c r="V1703"/>
      <c r="W1703"/>
      <c r="X1703"/>
      <c r="Y1703"/>
    </row>
    <row r="1704" spans="2:25">
      <c r="B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R1704"/>
      <c r="S1704"/>
      <c r="T1704"/>
      <c r="U1704"/>
      <c r="V1704"/>
      <c r="W1704"/>
      <c r="X1704"/>
      <c r="Y1704"/>
    </row>
    <row r="1705" spans="2:25">
      <c r="B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R1705"/>
      <c r="S1705"/>
      <c r="T1705"/>
      <c r="U1705"/>
      <c r="V1705"/>
      <c r="W1705"/>
      <c r="X1705"/>
      <c r="Y1705"/>
    </row>
    <row r="1706" spans="2:25">
      <c r="B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R1706"/>
      <c r="S1706"/>
      <c r="T1706"/>
      <c r="U1706"/>
      <c r="V1706"/>
      <c r="W1706"/>
      <c r="X1706"/>
      <c r="Y1706"/>
    </row>
    <row r="1707" spans="2:25">
      <c r="B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R1707"/>
      <c r="S1707"/>
      <c r="T1707"/>
      <c r="U1707"/>
      <c r="V1707"/>
      <c r="W1707"/>
      <c r="X1707"/>
      <c r="Y1707"/>
    </row>
    <row r="1708" spans="2:25">
      <c r="B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R1708"/>
      <c r="S1708"/>
      <c r="T1708"/>
      <c r="U1708"/>
      <c r="V1708"/>
      <c r="W1708"/>
      <c r="X1708"/>
      <c r="Y1708"/>
    </row>
    <row r="1709" spans="2:25">
      <c r="B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R1709"/>
      <c r="S1709"/>
      <c r="T1709"/>
      <c r="U1709"/>
      <c r="V1709"/>
      <c r="W1709"/>
      <c r="X1709"/>
      <c r="Y1709"/>
    </row>
    <row r="1710" spans="2:25">
      <c r="B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R1710"/>
      <c r="S1710"/>
      <c r="T1710"/>
      <c r="U1710"/>
      <c r="V1710"/>
      <c r="W1710"/>
      <c r="X1710"/>
      <c r="Y1710"/>
    </row>
    <row r="1711" spans="2:25">
      <c r="B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R1711"/>
      <c r="S1711"/>
      <c r="T1711"/>
      <c r="U1711"/>
      <c r="V1711"/>
      <c r="W1711"/>
      <c r="X1711"/>
      <c r="Y1711"/>
    </row>
    <row r="1712" spans="2:25">
      <c r="B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R1712"/>
      <c r="S1712"/>
      <c r="T1712"/>
      <c r="U1712"/>
      <c r="V1712"/>
      <c r="W1712"/>
      <c r="X1712"/>
      <c r="Y1712"/>
    </row>
    <row r="1713" spans="2:25">
      <c r="B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R1713"/>
      <c r="S1713"/>
      <c r="T1713"/>
      <c r="U1713"/>
      <c r="V1713"/>
      <c r="W1713"/>
      <c r="X1713"/>
      <c r="Y1713"/>
    </row>
    <row r="1714" spans="2:25">
      <c r="B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R1714"/>
      <c r="S1714"/>
      <c r="T1714"/>
      <c r="U1714"/>
      <c r="V1714"/>
      <c r="W1714"/>
      <c r="X1714"/>
      <c r="Y1714"/>
    </row>
    <row r="1715" spans="2:25">
      <c r="B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R1715"/>
      <c r="S1715"/>
      <c r="T1715"/>
      <c r="U1715"/>
      <c r="V1715"/>
      <c r="W1715"/>
      <c r="X1715"/>
      <c r="Y1715"/>
    </row>
    <row r="1716" spans="2:25">
      <c r="B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R1716"/>
      <c r="S1716"/>
      <c r="T1716"/>
      <c r="U1716"/>
      <c r="V1716"/>
      <c r="W1716"/>
      <c r="X1716"/>
      <c r="Y1716"/>
    </row>
    <row r="1717" spans="2:25">
      <c r="B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R1717"/>
      <c r="S1717"/>
      <c r="T1717"/>
      <c r="U1717"/>
      <c r="V1717"/>
      <c r="W1717"/>
      <c r="X1717"/>
      <c r="Y1717"/>
    </row>
    <row r="1718" spans="2:25">
      <c r="B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R1718"/>
      <c r="S1718"/>
      <c r="T1718"/>
      <c r="U1718"/>
      <c r="V1718"/>
      <c r="W1718"/>
      <c r="X1718"/>
      <c r="Y1718"/>
    </row>
    <row r="1719" spans="2:25">
      <c r="B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R1719"/>
      <c r="S1719"/>
      <c r="T1719"/>
      <c r="U1719"/>
      <c r="V1719"/>
      <c r="W1719"/>
      <c r="X1719"/>
      <c r="Y1719"/>
    </row>
    <row r="1720" spans="2:25">
      <c r="B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R1720"/>
      <c r="S1720"/>
      <c r="T1720"/>
      <c r="U1720"/>
      <c r="V1720"/>
      <c r="W1720"/>
      <c r="X1720"/>
      <c r="Y1720"/>
    </row>
    <row r="1721" spans="2:25">
      <c r="B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R1721"/>
      <c r="S1721"/>
      <c r="T1721"/>
      <c r="U1721"/>
      <c r="V1721"/>
      <c r="W1721"/>
      <c r="X1721"/>
      <c r="Y1721"/>
    </row>
    <row r="1722" spans="2:25">
      <c r="B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R1722"/>
      <c r="S1722"/>
      <c r="T1722"/>
      <c r="U1722"/>
      <c r="V1722"/>
      <c r="W1722"/>
      <c r="X1722"/>
      <c r="Y1722"/>
    </row>
    <row r="1723" spans="2:25">
      <c r="B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R1723"/>
      <c r="S1723"/>
      <c r="T1723"/>
      <c r="U1723"/>
      <c r="V1723"/>
      <c r="W1723"/>
      <c r="X1723"/>
      <c r="Y1723"/>
    </row>
    <row r="1724" spans="2:25">
      <c r="B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R1724"/>
      <c r="S1724"/>
      <c r="T1724"/>
      <c r="U1724"/>
      <c r="V1724"/>
      <c r="W1724"/>
      <c r="X1724"/>
      <c r="Y1724"/>
    </row>
    <row r="1725" spans="2:25">
      <c r="B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R1725"/>
      <c r="S1725"/>
      <c r="T1725"/>
      <c r="U1725"/>
      <c r="V1725"/>
      <c r="W1725"/>
      <c r="X1725"/>
      <c r="Y1725"/>
    </row>
    <row r="1726" spans="2:25">
      <c r="B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R1726"/>
      <c r="S1726"/>
      <c r="T1726"/>
      <c r="U1726"/>
      <c r="V1726"/>
      <c r="W1726"/>
      <c r="X1726"/>
      <c r="Y1726"/>
    </row>
    <row r="1727" spans="2:25">
      <c r="B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R1727"/>
      <c r="S1727"/>
      <c r="T1727"/>
      <c r="U1727"/>
      <c r="V1727"/>
      <c r="W1727"/>
      <c r="X1727"/>
      <c r="Y1727"/>
    </row>
    <row r="1728" spans="2:25">
      <c r="B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R1728"/>
      <c r="S1728"/>
      <c r="T1728"/>
      <c r="U1728"/>
      <c r="V1728"/>
      <c r="W1728"/>
      <c r="X1728"/>
      <c r="Y1728"/>
    </row>
    <row r="1729" spans="2:25">
      <c r="B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R1729"/>
      <c r="S1729"/>
      <c r="T1729"/>
      <c r="U1729"/>
      <c r="V1729"/>
      <c r="W1729"/>
      <c r="X1729"/>
      <c r="Y1729"/>
    </row>
    <row r="1730" spans="2:25">
      <c r="B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R1730"/>
      <c r="S1730"/>
      <c r="T1730"/>
      <c r="U1730"/>
      <c r="V1730"/>
      <c r="W1730"/>
      <c r="X1730"/>
      <c r="Y1730"/>
    </row>
    <row r="1731" spans="2:25">
      <c r="B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R1731"/>
      <c r="S1731"/>
      <c r="T1731"/>
      <c r="U1731"/>
      <c r="V1731"/>
      <c r="W1731"/>
      <c r="X1731"/>
      <c r="Y1731"/>
    </row>
    <row r="1732" spans="2:25">
      <c r="B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R1732"/>
      <c r="S1732"/>
      <c r="T1732"/>
      <c r="U1732"/>
      <c r="V1732"/>
      <c r="W1732"/>
      <c r="X1732"/>
      <c r="Y1732"/>
    </row>
    <row r="1733" spans="2:25">
      <c r="B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R1733"/>
      <c r="S1733"/>
      <c r="T1733"/>
      <c r="U1733"/>
      <c r="V1733"/>
      <c r="W1733"/>
      <c r="X1733"/>
      <c r="Y1733"/>
    </row>
    <row r="1734" spans="2:25">
      <c r="B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R1734"/>
      <c r="S1734"/>
      <c r="T1734"/>
      <c r="U1734"/>
      <c r="V1734"/>
      <c r="W1734"/>
      <c r="X1734"/>
      <c r="Y1734"/>
    </row>
    <row r="1735" spans="2:25">
      <c r="B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R1735"/>
      <c r="S1735"/>
      <c r="T1735"/>
      <c r="U1735"/>
      <c r="V1735"/>
      <c r="W1735"/>
      <c r="X1735"/>
      <c r="Y1735"/>
    </row>
    <row r="1736" spans="2:25">
      <c r="B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R1736"/>
      <c r="S1736"/>
      <c r="T1736"/>
      <c r="U1736"/>
      <c r="V1736"/>
      <c r="W1736"/>
      <c r="X1736"/>
      <c r="Y1736"/>
    </row>
    <row r="1737" spans="2:25">
      <c r="B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R1737"/>
      <c r="S1737"/>
      <c r="T1737"/>
      <c r="U1737"/>
      <c r="V1737"/>
      <c r="W1737"/>
      <c r="X1737"/>
      <c r="Y1737"/>
    </row>
    <row r="1738" spans="2:25">
      <c r="B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R1738"/>
      <c r="S1738"/>
      <c r="T1738"/>
      <c r="U1738"/>
      <c r="V1738"/>
      <c r="W1738"/>
      <c r="X1738"/>
      <c r="Y1738"/>
    </row>
    <row r="1739" spans="2:25">
      <c r="B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R1739"/>
      <c r="S1739"/>
      <c r="T1739"/>
      <c r="U1739"/>
      <c r="V1739"/>
      <c r="W1739"/>
      <c r="X1739"/>
      <c r="Y1739"/>
    </row>
    <row r="1740" spans="2:25">
      <c r="B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R1740"/>
      <c r="S1740"/>
      <c r="T1740"/>
      <c r="U1740"/>
      <c r="V1740"/>
      <c r="W1740"/>
      <c r="X1740"/>
      <c r="Y1740"/>
    </row>
    <row r="1741" spans="2:25">
      <c r="B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R1741"/>
      <c r="S1741"/>
      <c r="T1741"/>
      <c r="U1741"/>
      <c r="V1741"/>
      <c r="W1741"/>
      <c r="X1741"/>
      <c r="Y1741"/>
    </row>
    <row r="1742" spans="2:25">
      <c r="B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R1742"/>
      <c r="S1742"/>
      <c r="T1742"/>
      <c r="U1742"/>
      <c r="V1742"/>
      <c r="W1742"/>
      <c r="X1742"/>
      <c r="Y1742"/>
    </row>
    <row r="1743" spans="2:25">
      <c r="B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R1743"/>
      <c r="S1743"/>
      <c r="T1743"/>
      <c r="U1743"/>
      <c r="V1743"/>
      <c r="W1743"/>
      <c r="X1743"/>
      <c r="Y1743"/>
    </row>
    <row r="1744" spans="2:25">
      <c r="B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R1744"/>
      <c r="S1744"/>
      <c r="T1744"/>
      <c r="U1744"/>
      <c r="V1744"/>
      <c r="W1744"/>
      <c r="X1744"/>
      <c r="Y1744"/>
    </row>
    <row r="1745" spans="2:25">
      <c r="B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R1745"/>
      <c r="S1745"/>
      <c r="T1745"/>
      <c r="U1745"/>
      <c r="V1745"/>
      <c r="W1745"/>
      <c r="X1745"/>
      <c r="Y1745"/>
    </row>
    <row r="1746" spans="2:25">
      <c r="B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R1746"/>
      <c r="S1746"/>
      <c r="T1746"/>
      <c r="U1746"/>
      <c r="V1746"/>
      <c r="W1746"/>
      <c r="X1746"/>
      <c r="Y1746"/>
    </row>
    <row r="1747" spans="2:25">
      <c r="B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R1747"/>
      <c r="S1747"/>
      <c r="T1747"/>
      <c r="U1747"/>
      <c r="V1747"/>
      <c r="W1747"/>
      <c r="X1747"/>
      <c r="Y1747"/>
    </row>
    <row r="1748" spans="2:25">
      <c r="B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R1748"/>
      <c r="S1748"/>
      <c r="T1748"/>
      <c r="U1748"/>
      <c r="V1748"/>
      <c r="W1748"/>
      <c r="X1748"/>
      <c r="Y1748"/>
    </row>
    <row r="1749" spans="2:25">
      <c r="B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R1749"/>
      <c r="S1749"/>
      <c r="T1749"/>
      <c r="U1749"/>
      <c r="V1749"/>
      <c r="W1749"/>
      <c r="X1749"/>
      <c r="Y1749"/>
    </row>
    <row r="1750" spans="2:25">
      <c r="B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R1750"/>
      <c r="S1750"/>
      <c r="T1750"/>
      <c r="U1750"/>
      <c r="V1750"/>
      <c r="W1750"/>
      <c r="X1750"/>
      <c r="Y1750"/>
    </row>
    <row r="1751" spans="2:25">
      <c r="B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R1751"/>
      <c r="S1751"/>
      <c r="T1751"/>
      <c r="U1751"/>
      <c r="V1751"/>
      <c r="W1751"/>
      <c r="X1751"/>
      <c r="Y1751"/>
    </row>
    <row r="1752" spans="2:25">
      <c r="B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R1752"/>
      <c r="S1752"/>
      <c r="T1752"/>
      <c r="U1752"/>
      <c r="V1752"/>
      <c r="W1752"/>
      <c r="X1752"/>
      <c r="Y1752"/>
    </row>
    <row r="1753" spans="2:25">
      <c r="B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R1753"/>
      <c r="S1753"/>
      <c r="T1753"/>
      <c r="U1753"/>
      <c r="V1753"/>
      <c r="W1753"/>
      <c r="X1753"/>
      <c r="Y1753"/>
    </row>
    <row r="1754" spans="2:25">
      <c r="B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R1754"/>
      <c r="S1754"/>
      <c r="T1754"/>
      <c r="U1754"/>
      <c r="V1754"/>
      <c r="W1754"/>
      <c r="X1754"/>
      <c r="Y1754"/>
    </row>
    <row r="1755" spans="2:25">
      <c r="B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R1755"/>
      <c r="S1755"/>
      <c r="T1755"/>
      <c r="U1755"/>
      <c r="V1755"/>
      <c r="W1755"/>
      <c r="X1755"/>
      <c r="Y1755"/>
    </row>
    <row r="1756" spans="2:25">
      <c r="B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R1756"/>
      <c r="S1756"/>
      <c r="T1756"/>
      <c r="U1756"/>
      <c r="V1756"/>
      <c r="W1756"/>
      <c r="X1756"/>
      <c r="Y1756"/>
    </row>
    <row r="1757" spans="2:25">
      <c r="B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R1757"/>
      <c r="S1757"/>
      <c r="T1757"/>
      <c r="U1757"/>
      <c r="V1757"/>
      <c r="W1757"/>
      <c r="X1757"/>
      <c r="Y1757"/>
    </row>
    <row r="1758" spans="2:25">
      <c r="B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R1758"/>
      <c r="S1758"/>
      <c r="T1758"/>
      <c r="U1758"/>
      <c r="V1758"/>
      <c r="W1758"/>
      <c r="X1758"/>
      <c r="Y1758"/>
    </row>
    <row r="1759" spans="2:25">
      <c r="B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R1759"/>
      <c r="S1759"/>
      <c r="T1759"/>
      <c r="U1759"/>
      <c r="V1759"/>
      <c r="W1759"/>
      <c r="X1759"/>
      <c r="Y1759"/>
    </row>
    <row r="1760" spans="2:25">
      <c r="B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R1760"/>
      <c r="S1760"/>
      <c r="T1760"/>
      <c r="U1760"/>
      <c r="V1760"/>
      <c r="W1760"/>
      <c r="X1760"/>
      <c r="Y1760"/>
    </row>
    <row r="1761" spans="2:25">
      <c r="B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R1761"/>
      <c r="S1761"/>
      <c r="T1761"/>
      <c r="U1761"/>
      <c r="V1761"/>
      <c r="W1761"/>
      <c r="X1761"/>
      <c r="Y1761"/>
    </row>
    <row r="1762" spans="2:25">
      <c r="B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R1762"/>
      <c r="S1762"/>
      <c r="T1762"/>
      <c r="U1762"/>
      <c r="V1762"/>
      <c r="W1762"/>
      <c r="X1762"/>
      <c r="Y1762"/>
    </row>
    <row r="1763" spans="2:25">
      <c r="B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R1763"/>
      <c r="S1763"/>
      <c r="T1763"/>
      <c r="U1763"/>
      <c r="V1763"/>
      <c r="W1763"/>
      <c r="X1763"/>
      <c r="Y1763"/>
    </row>
    <row r="1764" spans="2:25">
      <c r="B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R1764"/>
      <c r="S1764"/>
      <c r="T1764"/>
      <c r="U1764"/>
      <c r="V1764"/>
      <c r="W1764"/>
      <c r="X1764"/>
      <c r="Y1764"/>
    </row>
    <row r="1765" spans="2:25">
      <c r="B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R1765"/>
      <c r="S1765"/>
      <c r="T1765"/>
      <c r="U1765"/>
      <c r="V1765"/>
      <c r="W1765"/>
      <c r="X1765"/>
      <c r="Y1765"/>
    </row>
    <row r="1766" spans="2:25">
      <c r="B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R1766"/>
      <c r="S1766"/>
      <c r="T1766"/>
      <c r="U1766"/>
      <c r="V1766"/>
      <c r="W1766"/>
      <c r="X1766"/>
      <c r="Y1766"/>
    </row>
    <row r="1767" spans="2:25">
      <c r="B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R1767"/>
      <c r="S1767"/>
      <c r="T1767"/>
      <c r="U1767"/>
      <c r="V1767"/>
      <c r="W1767"/>
      <c r="X1767"/>
      <c r="Y1767"/>
    </row>
    <row r="1768" spans="2:25">
      <c r="B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R1768"/>
      <c r="S1768"/>
      <c r="T1768"/>
      <c r="U1768"/>
      <c r="V1768"/>
      <c r="W1768"/>
      <c r="X1768"/>
      <c r="Y1768"/>
    </row>
    <row r="1769" spans="2:25">
      <c r="B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R1769"/>
      <c r="S1769"/>
      <c r="T1769"/>
      <c r="U1769"/>
      <c r="V1769"/>
      <c r="W1769"/>
      <c r="X1769"/>
      <c r="Y1769"/>
    </row>
    <row r="1770" spans="2:25">
      <c r="B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R1770"/>
      <c r="S1770"/>
      <c r="T1770"/>
      <c r="U1770"/>
      <c r="V1770"/>
      <c r="W1770"/>
      <c r="X1770"/>
      <c r="Y1770"/>
    </row>
    <row r="1771" spans="2:25">
      <c r="B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R1771"/>
      <c r="S1771"/>
      <c r="T1771"/>
      <c r="U1771"/>
      <c r="V1771"/>
      <c r="W1771"/>
      <c r="X1771"/>
      <c r="Y1771"/>
    </row>
    <row r="1772" spans="2:25">
      <c r="B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R1772"/>
      <c r="S1772"/>
      <c r="T1772"/>
      <c r="U1772"/>
      <c r="V1772"/>
      <c r="W1772"/>
      <c r="X1772"/>
      <c r="Y1772"/>
    </row>
    <row r="1773" spans="2:25">
      <c r="B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R1773"/>
      <c r="S1773"/>
      <c r="T1773"/>
      <c r="U1773"/>
      <c r="V1773"/>
      <c r="W1773"/>
      <c r="X1773"/>
      <c r="Y1773"/>
    </row>
    <row r="1774" spans="2:25">
      <c r="B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R1774"/>
      <c r="S1774"/>
      <c r="T1774"/>
      <c r="U1774"/>
      <c r="V1774"/>
      <c r="W1774"/>
      <c r="X1774"/>
      <c r="Y1774"/>
    </row>
    <row r="1775" spans="2:25">
      <c r="B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R1775"/>
      <c r="S1775"/>
      <c r="T1775"/>
      <c r="U1775"/>
      <c r="V1775"/>
      <c r="W1775"/>
      <c r="X1775"/>
      <c r="Y1775"/>
    </row>
    <row r="1776" spans="2:25">
      <c r="B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R1776"/>
      <c r="S1776"/>
      <c r="T1776"/>
      <c r="U1776"/>
      <c r="V1776"/>
      <c r="W1776"/>
      <c r="X1776"/>
      <c r="Y1776"/>
    </row>
    <row r="1777" spans="2:25">
      <c r="B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R1777"/>
      <c r="S1777"/>
      <c r="T1777"/>
      <c r="U1777"/>
      <c r="V1777"/>
      <c r="W1777"/>
      <c r="X1777"/>
      <c r="Y1777"/>
    </row>
    <row r="1778" spans="2:25">
      <c r="B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R1778"/>
      <c r="S1778"/>
      <c r="T1778"/>
      <c r="U1778"/>
      <c r="V1778"/>
      <c r="W1778"/>
      <c r="X1778"/>
      <c r="Y1778"/>
    </row>
    <row r="1779" spans="2:25">
      <c r="B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R1779"/>
      <c r="S1779"/>
      <c r="T1779"/>
      <c r="U1779"/>
      <c r="V1779"/>
      <c r="W1779"/>
      <c r="X1779"/>
      <c r="Y1779"/>
    </row>
    <row r="1780" spans="2:25">
      <c r="B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R1780"/>
      <c r="S1780"/>
      <c r="T1780"/>
      <c r="U1780"/>
      <c r="V1780"/>
      <c r="W1780"/>
      <c r="X1780"/>
      <c r="Y1780"/>
    </row>
    <row r="1781" spans="2:25">
      <c r="B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R1781"/>
      <c r="S1781"/>
      <c r="T1781"/>
      <c r="U1781"/>
      <c r="V1781"/>
      <c r="W1781"/>
      <c r="X1781"/>
      <c r="Y1781"/>
    </row>
    <row r="1782" spans="2:25">
      <c r="B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R1782"/>
      <c r="S1782"/>
      <c r="T1782"/>
      <c r="U1782"/>
      <c r="V1782"/>
      <c r="W1782"/>
      <c r="X1782"/>
      <c r="Y1782"/>
    </row>
    <row r="1783" spans="2:25">
      <c r="B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R1783"/>
      <c r="S1783"/>
      <c r="T1783"/>
      <c r="U1783"/>
      <c r="V1783"/>
      <c r="W1783"/>
      <c r="X1783"/>
      <c r="Y1783"/>
    </row>
    <row r="1784" spans="2:25">
      <c r="B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R1784"/>
      <c r="S1784"/>
      <c r="T1784"/>
      <c r="U1784"/>
      <c r="V1784"/>
      <c r="W1784"/>
      <c r="X1784"/>
      <c r="Y1784"/>
    </row>
    <row r="1785" spans="2:25">
      <c r="B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R1785"/>
      <c r="S1785"/>
      <c r="T1785"/>
      <c r="U1785"/>
      <c r="V1785"/>
      <c r="W1785"/>
      <c r="X1785"/>
      <c r="Y1785"/>
    </row>
    <row r="1786" spans="2:25">
      <c r="B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R1786"/>
      <c r="S1786"/>
      <c r="T1786"/>
      <c r="U1786"/>
      <c r="V1786"/>
      <c r="W1786"/>
      <c r="X1786"/>
      <c r="Y1786"/>
    </row>
    <row r="1787" spans="2:25">
      <c r="B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R1787"/>
      <c r="S1787"/>
      <c r="T1787"/>
      <c r="U1787"/>
      <c r="V1787"/>
      <c r="W1787"/>
      <c r="X1787"/>
      <c r="Y1787"/>
    </row>
    <row r="1788" spans="2:25">
      <c r="B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R1788"/>
      <c r="S1788"/>
      <c r="T1788"/>
      <c r="U1788"/>
      <c r="V1788"/>
      <c r="W1788"/>
      <c r="X1788"/>
      <c r="Y1788"/>
    </row>
    <row r="1789" spans="2:25">
      <c r="B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R1789"/>
      <c r="S1789"/>
      <c r="T1789"/>
      <c r="U1789"/>
      <c r="V1789"/>
      <c r="W1789"/>
      <c r="X1789"/>
      <c r="Y1789"/>
    </row>
    <row r="1790" spans="2:25">
      <c r="B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R1790"/>
      <c r="S1790"/>
      <c r="T1790"/>
      <c r="U1790"/>
      <c r="V1790"/>
      <c r="W1790"/>
      <c r="X1790"/>
      <c r="Y1790"/>
    </row>
    <row r="1791" spans="2:25">
      <c r="B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R1791"/>
      <c r="S1791"/>
      <c r="T1791"/>
      <c r="U1791"/>
      <c r="V1791"/>
      <c r="W1791"/>
      <c r="X1791"/>
      <c r="Y1791"/>
    </row>
    <row r="1792" spans="2:25">
      <c r="B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R1792"/>
      <c r="S1792"/>
      <c r="T1792"/>
      <c r="U1792"/>
      <c r="V1792"/>
      <c r="W1792"/>
      <c r="X1792"/>
      <c r="Y1792"/>
    </row>
    <row r="1793" spans="2:25">
      <c r="B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R1793"/>
      <c r="S1793"/>
      <c r="T1793"/>
      <c r="U1793"/>
      <c r="V1793"/>
      <c r="W1793"/>
      <c r="X1793"/>
      <c r="Y1793"/>
    </row>
    <row r="1794" spans="2:25">
      <c r="B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R1794"/>
      <c r="S1794"/>
      <c r="T1794"/>
      <c r="U1794"/>
      <c r="V1794"/>
      <c r="W1794"/>
      <c r="X1794"/>
      <c r="Y1794"/>
    </row>
    <row r="1795" spans="2:25">
      <c r="B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R1795"/>
      <c r="S1795"/>
      <c r="T1795"/>
      <c r="U1795"/>
      <c r="V1795"/>
      <c r="W1795"/>
      <c r="X1795"/>
      <c r="Y1795"/>
    </row>
    <row r="1796" spans="2:25">
      <c r="B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R1796"/>
      <c r="S1796"/>
      <c r="T1796"/>
      <c r="U1796"/>
      <c r="V1796"/>
      <c r="W1796"/>
      <c r="X1796"/>
      <c r="Y1796"/>
    </row>
    <row r="1797" spans="2:25">
      <c r="B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R1797"/>
      <c r="S1797"/>
      <c r="T1797"/>
      <c r="U1797"/>
      <c r="V1797"/>
      <c r="W1797"/>
      <c r="X1797"/>
      <c r="Y1797"/>
    </row>
    <row r="1798" spans="2:25">
      <c r="B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R1798"/>
      <c r="S1798"/>
      <c r="T1798"/>
      <c r="U1798"/>
      <c r="V1798"/>
      <c r="W1798"/>
      <c r="X1798"/>
      <c r="Y1798"/>
    </row>
    <row r="1799" spans="2:25">
      <c r="B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R1799"/>
      <c r="S1799"/>
      <c r="T1799"/>
      <c r="U1799"/>
      <c r="V1799"/>
      <c r="W1799"/>
      <c r="X1799"/>
      <c r="Y1799"/>
    </row>
    <row r="1800" spans="2:25">
      <c r="B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R1800"/>
      <c r="S1800"/>
      <c r="T1800"/>
      <c r="U1800"/>
      <c r="V1800"/>
      <c r="W1800"/>
      <c r="X1800"/>
      <c r="Y1800"/>
    </row>
    <row r="1801" spans="2:25">
      <c r="B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R1801"/>
      <c r="S1801"/>
      <c r="T1801"/>
      <c r="U1801"/>
      <c r="V1801"/>
      <c r="W1801"/>
      <c r="X1801"/>
      <c r="Y1801"/>
    </row>
    <row r="1802" spans="2:25">
      <c r="B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R1802"/>
      <c r="S1802"/>
      <c r="T1802"/>
      <c r="U1802"/>
      <c r="V1802"/>
      <c r="W1802"/>
      <c r="X1802"/>
      <c r="Y1802"/>
    </row>
    <row r="1803" spans="2:25">
      <c r="B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R1803"/>
      <c r="S1803"/>
      <c r="T1803"/>
      <c r="U1803"/>
      <c r="V1803"/>
      <c r="W1803"/>
      <c r="X1803"/>
      <c r="Y1803"/>
    </row>
    <row r="1804" spans="2:25">
      <c r="B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R1804"/>
      <c r="S1804"/>
      <c r="T1804"/>
      <c r="U1804"/>
      <c r="V1804"/>
      <c r="W1804"/>
      <c r="X1804"/>
      <c r="Y1804"/>
    </row>
    <row r="1805" spans="2:25">
      <c r="B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R1805"/>
      <c r="S1805"/>
      <c r="T1805"/>
      <c r="U1805"/>
      <c r="V1805"/>
      <c r="W1805"/>
      <c r="X1805"/>
      <c r="Y1805"/>
    </row>
    <row r="1806" spans="2:25">
      <c r="B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R1806"/>
      <c r="S1806"/>
      <c r="T1806"/>
      <c r="U1806"/>
      <c r="V1806"/>
      <c r="W1806"/>
      <c r="X1806"/>
      <c r="Y1806"/>
    </row>
    <row r="1807" spans="2:25">
      <c r="B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R1807"/>
      <c r="S1807"/>
      <c r="T1807"/>
      <c r="U1807"/>
      <c r="V1807"/>
      <c r="W1807"/>
      <c r="X1807"/>
      <c r="Y1807"/>
    </row>
    <row r="1808" spans="2:25">
      <c r="B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R1808"/>
      <c r="S1808"/>
      <c r="T1808"/>
      <c r="U1808"/>
      <c r="V1808"/>
      <c r="W1808"/>
      <c r="X1808"/>
      <c r="Y1808"/>
    </row>
    <row r="1809" spans="2:25">
      <c r="B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R1809"/>
      <c r="S1809"/>
      <c r="T1809"/>
      <c r="U1809"/>
      <c r="V1809"/>
      <c r="W1809"/>
      <c r="X1809"/>
      <c r="Y1809"/>
    </row>
    <row r="1810" spans="2:25">
      <c r="B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R1810"/>
      <c r="S1810"/>
      <c r="T1810"/>
      <c r="U1810"/>
      <c r="V1810"/>
      <c r="W1810"/>
      <c r="X1810"/>
      <c r="Y1810"/>
    </row>
    <row r="1811" spans="2:25">
      <c r="B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R1811"/>
      <c r="S1811"/>
      <c r="T1811"/>
      <c r="U1811"/>
      <c r="V1811"/>
      <c r="W1811"/>
      <c r="X1811"/>
      <c r="Y1811"/>
    </row>
    <row r="1812" spans="2:25">
      <c r="B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R1812"/>
      <c r="S1812"/>
      <c r="T1812"/>
      <c r="U1812"/>
      <c r="V1812"/>
      <c r="W1812"/>
      <c r="X1812"/>
      <c r="Y1812"/>
    </row>
    <row r="1813" spans="2:25">
      <c r="B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R1813"/>
      <c r="S1813"/>
      <c r="T1813"/>
      <c r="U1813"/>
      <c r="V1813"/>
      <c r="W1813"/>
      <c r="X1813"/>
      <c r="Y1813"/>
    </row>
    <row r="1814" spans="2:25">
      <c r="B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R1814"/>
      <c r="S1814"/>
      <c r="T1814"/>
      <c r="U1814"/>
      <c r="V1814"/>
      <c r="W1814"/>
      <c r="X1814"/>
      <c r="Y1814"/>
    </row>
    <row r="1815" spans="2:25">
      <c r="B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R1815"/>
      <c r="S1815"/>
      <c r="T1815"/>
      <c r="U1815"/>
      <c r="V1815"/>
      <c r="W1815"/>
      <c r="X1815"/>
      <c r="Y1815"/>
    </row>
    <row r="1816" spans="2:25">
      <c r="B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R1816"/>
      <c r="S1816"/>
      <c r="T1816"/>
      <c r="U1816"/>
      <c r="V1816"/>
      <c r="W1816"/>
      <c r="X1816"/>
      <c r="Y1816"/>
    </row>
    <row r="1817" spans="2:25">
      <c r="B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R1817"/>
      <c r="S1817"/>
      <c r="T1817"/>
      <c r="U1817"/>
      <c r="V1817"/>
      <c r="W1817"/>
      <c r="X1817"/>
      <c r="Y1817"/>
    </row>
    <row r="1818" spans="2:25">
      <c r="B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R1818"/>
      <c r="S1818"/>
      <c r="T1818"/>
      <c r="U1818"/>
      <c r="V1818"/>
      <c r="W1818"/>
      <c r="X1818"/>
      <c r="Y1818"/>
    </row>
    <row r="1819" spans="2:25">
      <c r="B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R1819"/>
      <c r="S1819"/>
      <c r="T1819"/>
      <c r="U1819"/>
      <c r="V1819"/>
      <c r="W1819"/>
      <c r="X1819"/>
      <c r="Y1819"/>
    </row>
    <row r="1820" spans="2:25">
      <c r="B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R1820"/>
      <c r="S1820"/>
      <c r="T1820"/>
      <c r="U1820"/>
      <c r="V1820"/>
      <c r="W1820"/>
      <c r="X1820"/>
      <c r="Y1820"/>
    </row>
    <row r="1821" spans="2:25">
      <c r="B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R1821"/>
      <c r="S1821"/>
      <c r="T1821"/>
      <c r="U1821"/>
      <c r="V1821"/>
      <c r="W1821"/>
      <c r="X1821"/>
      <c r="Y1821"/>
    </row>
    <row r="1822" spans="2:25">
      <c r="B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R1822"/>
      <c r="S1822"/>
      <c r="T1822"/>
      <c r="U1822"/>
      <c r="V1822"/>
      <c r="W1822"/>
      <c r="X1822"/>
      <c r="Y1822"/>
    </row>
    <row r="1823" spans="2:25">
      <c r="B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R1823"/>
      <c r="S1823"/>
      <c r="T1823"/>
      <c r="U1823"/>
      <c r="V1823"/>
      <c r="W1823"/>
      <c r="X1823"/>
      <c r="Y1823"/>
    </row>
    <row r="1824" spans="2:25">
      <c r="B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R1824"/>
      <c r="S1824"/>
      <c r="T1824"/>
      <c r="U1824"/>
      <c r="V1824"/>
      <c r="W1824"/>
      <c r="X1824"/>
      <c r="Y1824"/>
    </row>
    <row r="1825" spans="2:25">
      <c r="B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R1825"/>
      <c r="S1825"/>
      <c r="T1825"/>
      <c r="U1825"/>
      <c r="V1825"/>
      <c r="W1825"/>
      <c r="X1825"/>
      <c r="Y1825"/>
    </row>
    <row r="1826" spans="2:25">
      <c r="B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R1826"/>
      <c r="S1826"/>
      <c r="T1826"/>
      <c r="U1826"/>
      <c r="V1826"/>
      <c r="W1826"/>
      <c r="X1826"/>
      <c r="Y1826"/>
    </row>
    <row r="1827" spans="2:25">
      <c r="B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R1827"/>
      <c r="S1827"/>
      <c r="T1827"/>
      <c r="U1827"/>
      <c r="V1827"/>
      <c r="W1827"/>
      <c r="X1827"/>
      <c r="Y1827"/>
    </row>
    <row r="1828" spans="2:25">
      <c r="B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R1828"/>
      <c r="S1828"/>
      <c r="T1828"/>
      <c r="U1828"/>
      <c r="V1828"/>
      <c r="W1828"/>
      <c r="X1828"/>
      <c r="Y1828"/>
    </row>
    <row r="1829" spans="2:25">
      <c r="B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R1829"/>
      <c r="S1829"/>
      <c r="T1829"/>
      <c r="U1829"/>
      <c r="V1829"/>
      <c r="W1829"/>
      <c r="X1829"/>
      <c r="Y1829"/>
    </row>
    <row r="1830" spans="2:25">
      <c r="B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R1830"/>
      <c r="S1830"/>
      <c r="T1830"/>
      <c r="U1830"/>
      <c r="V1830"/>
      <c r="W1830"/>
      <c r="X1830"/>
      <c r="Y1830"/>
    </row>
    <row r="1831" spans="2:25">
      <c r="B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R1831"/>
      <c r="S1831"/>
      <c r="T1831"/>
      <c r="U1831"/>
      <c r="V1831"/>
      <c r="W1831"/>
      <c r="X1831"/>
      <c r="Y1831"/>
    </row>
    <row r="1832" spans="2:25">
      <c r="B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R1832"/>
      <c r="S1832"/>
      <c r="T1832"/>
      <c r="U1832"/>
      <c r="V1832"/>
      <c r="W1832"/>
      <c r="X1832"/>
      <c r="Y1832"/>
    </row>
    <row r="1833" spans="2:25">
      <c r="B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R1833"/>
      <c r="S1833"/>
      <c r="T1833"/>
      <c r="U1833"/>
      <c r="V1833"/>
      <c r="W1833"/>
      <c r="X1833"/>
      <c r="Y1833"/>
    </row>
    <row r="1834" spans="2:25">
      <c r="B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R1834"/>
      <c r="S1834"/>
      <c r="T1834"/>
      <c r="U1834"/>
      <c r="V1834"/>
      <c r="W1834"/>
      <c r="X1834"/>
      <c r="Y1834"/>
    </row>
    <row r="1835" spans="2:25">
      <c r="B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R1835"/>
      <c r="S1835"/>
      <c r="T1835"/>
      <c r="U1835"/>
      <c r="V1835"/>
      <c r="W1835"/>
      <c r="X1835"/>
      <c r="Y1835"/>
    </row>
    <row r="1836" spans="2:25">
      <c r="B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R1836"/>
      <c r="S1836"/>
      <c r="T1836"/>
      <c r="U1836"/>
      <c r="V1836"/>
      <c r="W1836"/>
      <c r="X1836"/>
      <c r="Y1836"/>
    </row>
    <row r="1837" spans="2:25">
      <c r="B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R1837"/>
      <c r="S1837"/>
      <c r="T1837"/>
      <c r="U1837"/>
      <c r="V1837"/>
      <c r="W1837"/>
      <c r="X1837"/>
      <c r="Y1837"/>
    </row>
    <row r="1838" spans="2:25">
      <c r="B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R1838"/>
      <c r="S1838"/>
      <c r="T1838"/>
      <c r="U1838"/>
      <c r="V1838"/>
      <c r="W1838"/>
      <c r="X1838"/>
      <c r="Y1838"/>
    </row>
    <row r="1839" spans="2:25">
      <c r="B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R1839"/>
      <c r="S1839"/>
      <c r="T1839"/>
      <c r="U1839"/>
      <c r="V1839"/>
      <c r="W1839"/>
      <c r="X1839"/>
      <c r="Y1839"/>
    </row>
    <row r="1840" spans="2:25">
      <c r="B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R1840"/>
      <c r="S1840"/>
      <c r="T1840"/>
      <c r="U1840"/>
      <c r="V1840"/>
      <c r="W1840"/>
      <c r="X1840"/>
      <c r="Y1840"/>
    </row>
    <row r="1841" spans="2:25">
      <c r="B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R1841"/>
      <c r="S1841"/>
      <c r="T1841"/>
      <c r="U1841"/>
      <c r="V1841"/>
      <c r="W1841"/>
      <c r="X1841"/>
      <c r="Y1841"/>
    </row>
    <row r="1842" spans="2:25">
      <c r="B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R1842"/>
      <c r="S1842"/>
      <c r="T1842"/>
      <c r="U1842"/>
      <c r="V1842"/>
      <c r="W1842"/>
      <c r="X1842"/>
      <c r="Y1842"/>
    </row>
    <row r="1843" spans="2:25">
      <c r="B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R1843"/>
      <c r="S1843"/>
      <c r="T1843"/>
      <c r="U1843"/>
      <c r="V1843"/>
      <c r="W1843"/>
      <c r="X1843"/>
      <c r="Y1843"/>
    </row>
    <row r="1844" spans="2:25">
      <c r="B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R1844"/>
      <c r="S1844"/>
      <c r="T1844"/>
      <c r="U1844"/>
      <c r="V1844"/>
      <c r="W1844"/>
      <c r="X1844"/>
      <c r="Y1844"/>
    </row>
    <row r="1845" spans="2:25">
      <c r="B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R1845"/>
      <c r="S1845"/>
      <c r="T1845"/>
      <c r="U1845"/>
      <c r="V1845"/>
      <c r="W1845"/>
      <c r="X1845"/>
      <c r="Y1845"/>
    </row>
    <row r="1846" spans="2:25">
      <c r="B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R1846"/>
      <c r="S1846"/>
      <c r="T1846"/>
      <c r="U1846"/>
      <c r="V1846"/>
      <c r="W1846"/>
      <c r="X1846"/>
      <c r="Y1846"/>
    </row>
    <row r="1847" spans="2:25">
      <c r="B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R1847"/>
      <c r="S1847"/>
      <c r="T1847"/>
      <c r="U1847"/>
      <c r="V1847"/>
      <c r="W1847"/>
      <c r="X1847"/>
      <c r="Y1847"/>
    </row>
    <row r="1848" spans="2:25">
      <c r="B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R1848"/>
      <c r="S1848"/>
      <c r="T1848"/>
      <c r="U1848"/>
      <c r="V1848"/>
      <c r="W1848"/>
      <c r="X1848"/>
      <c r="Y1848"/>
    </row>
    <row r="1849" spans="2:25">
      <c r="B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R1849"/>
      <c r="S1849"/>
      <c r="T1849"/>
      <c r="U1849"/>
      <c r="V1849"/>
      <c r="W1849"/>
      <c r="X1849"/>
      <c r="Y1849"/>
    </row>
    <row r="1850" spans="2:25">
      <c r="B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R1850"/>
      <c r="S1850"/>
      <c r="T1850"/>
      <c r="U1850"/>
      <c r="V1850"/>
      <c r="W1850"/>
      <c r="X1850"/>
      <c r="Y1850"/>
    </row>
    <row r="1851" spans="2:25">
      <c r="B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R1851"/>
      <c r="S1851"/>
      <c r="T1851"/>
      <c r="U1851"/>
      <c r="V1851"/>
      <c r="W1851"/>
      <c r="X1851"/>
      <c r="Y1851"/>
    </row>
    <row r="1852" spans="2:25">
      <c r="B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R1852"/>
      <c r="S1852"/>
      <c r="T1852"/>
      <c r="U1852"/>
      <c r="V1852"/>
      <c r="W1852"/>
      <c r="X1852"/>
      <c r="Y1852"/>
    </row>
    <row r="1853" spans="2:25">
      <c r="B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R1853"/>
      <c r="S1853"/>
      <c r="T1853"/>
      <c r="U1853"/>
      <c r="V1853"/>
      <c r="W1853"/>
      <c r="X1853"/>
      <c r="Y1853"/>
    </row>
    <row r="1854" spans="2:25">
      <c r="B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R1854"/>
      <c r="S1854"/>
      <c r="T1854"/>
      <c r="U1854"/>
      <c r="V1854"/>
      <c r="W1854"/>
      <c r="X1854"/>
      <c r="Y1854"/>
    </row>
    <row r="1855" spans="2:25">
      <c r="B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R1855"/>
      <c r="S1855"/>
      <c r="T1855"/>
      <c r="U1855"/>
      <c r="V1855"/>
      <c r="W1855"/>
      <c r="X1855"/>
      <c r="Y1855"/>
    </row>
    <row r="1856" spans="2:25">
      <c r="B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R1856"/>
      <c r="S1856"/>
      <c r="T1856"/>
      <c r="U1856"/>
      <c r="V1856"/>
      <c r="W1856"/>
      <c r="X1856"/>
      <c r="Y1856"/>
    </row>
    <row r="1857" spans="2:25">
      <c r="B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R1857"/>
      <c r="S1857"/>
      <c r="T1857"/>
      <c r="U1857"/>
      <c r="V1857"/>
      <c r="W1857"/>
      <c r="X1857"/>
      <c r="Y1857"/>
    </row>
    <row r="1858" spans="2:25">
      <c r="B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R1858"/>
      <c r="S1858"/>
      <c r="T1858"/>
      <c r="U1858"/>
      <c r="V1858"/>
      <c r="W1858"/>
      <c r="X1858"/>
      <c r="Y1858"/>
    </row>
    <row r="1859" spans="2:25">
      <c r="B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R1859"/>
      <c r="S1859"/>
      <c r="T1859"/>
      <c r="U1859"/>
      <c r="V1859"/>
      <c r="W1859"/>
      <c r="X1859"/>
      <c r="Y1859"/>
    </row>
    <row r="1860" spans="2:25">
      <c r="B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R1860"/>
      <c r="S1860"/>
      <c r="T1860"/>
      <c r="U1860"/>
      <c r="V1860"/>
      <c r="W1860"/>
      <c r="X1860"/>
      <c r="Y1860"/>
    </row>
    <row r="1861" spans="2:25">
      <c r="B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R1861"/>
      <c r="S1861"/>
      <c r="T1861"/>
      <c r="U1861"/>
      <c r="V1861"/>
      <c r="W1861"/>
      <c r="X1861"/>
      <c r="Y1861"/>
    </row>
    <row r="1862" spans="2:25">
      <c r="B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R1862"/>
      <c r="S1862"/>
      <c r="T1862"/>
      <c r="U1862"/>
      <c r="V1862"/>
      <c r="W1862"/>
      <c r="X1862"/>
      <c r="Y1862"/>
    </row>
    <row r="1863" spans="2:25">
      <c r="B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R1863"/>
      <c r="S1863"/>
      <c r="T1863"/>
      <c r="U1863"/>
      <c r="V1863"/>
      <c r="W1863"/>
      <c r="X1863"/>
      <c r="Y1863"/>
    </row>
    <row r="1864" spans="2:25">
      <c r="B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R1864"/>
      <c r="S1864"/>
      <c r="T1864"/>
      <c r="U1864"/>
      <c r="V1864"/>
      <c r="W1864"/>
      <c r="X1864"/>
      <c r="Y1864"/>
    </row>
    <row r="1865" spans="2:25">
      <c r="B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R1865"/>
      <c r="S1865"/>
      <c r="T1865"/>
      <c r="U1865"/>
      <c r="V1865"/>
      <c r="W1865"/>
      <c r="X1865"/>
      <c r="Y1865"/>
    </row>
    <row r="1866" spans="2:25">
      <c r="B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R1866"/>
      <c r="S1866"/>
      <c r="T1866"/>
      <c r="U1866"/>
      <c r="V1866"/>
      <c r="W1866"/>
      <c r="X1866"/>
      <c r="Y1866"/>
    </row>
    <row r="1867" spans="2:25">
      <c r="B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R1867"/>
      <c r="S1867"/>
      <c r="T1867"/>
      <c r="U1867"/>
      <c r="V1867"/>
      <c r="W1867"/>
      <c r="X1867"/>
      <c r="Y1867"/>
    </row>
    <row r="1868" spans="2:25">
      <c r="B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R1868"/>
      <c r="S1868"/>
      <c r="T1868"/>
      <c r="U1868"/>
      <c r="V1868"/>
      <c r="W1868"/>
      <c r="X1868"/>
      <c r="Y1868"/>
    </row>
    <row r="1869" spans="2:25">
      <c r="B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R1869"/>
      <c r="S1869"/>
      <c r="T1869"/>
      <c r="U1869"/>
      <c r="V1869"/>
      <c r="W1869"/>
      <c r="X1869"/>
      <c r="Y1869"/>
    </row>
    <row r="1870" spans="2:25">
      <c r="B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R1870"/>
      <c r="S1870"/>
      <c r="T1870"/>
      <c r="U1870"/>
      <c r="V1870"/>
      <c r="W1870"/>
      <c r="X1870"/>
      <c r="Y1870"/>
    </row>
    <row r="1871" spans="2:25">
      <c r="B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R1871"/>
      <c r="S1871"/>
      <c r="T1871"/>
      <c r="U1871"/>
      <c r="V1871"/>
      <c r="W1871"/>
      <c r="X1871"/>
      <c r="Y1871"/>
    </row>
    <row r="1872" spans="2:25">
      <c r="B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R1872"/>
      <c r="S1872"/>
      <c r="T1872"/>
      <c r="U1872"/>
      <c r="V1872"/>
      <c r="W1872"/>
      <c r="X1872"/>
      <c r="Y1872"/>
    </row>
    <row r="1873" spans="2:25">
      <c r="B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R1873"/>
      <c r="S1873"/>
      <c r="T1873"/>
      <c r="U1873"/>
      <c r="V1873"/>
      <c r="W1873"/>
      <c r="X1873"/>
      <c r="Y1873"/>
    </row>
    <row r="1874" spans="2:25">
      <c r="B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R1874"/>
      <c r="S1874"/>
      <c r="T1874"/>
      <c r="U1874"/>
      <c r="V1874"/>
      <c r="W1874"/>
      <c r="X1874"/>
      <c r="Y1874"/>
    </row>
    <row r="1875" spans="2:25">
      <c r="B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R1875"/>
      <c r="S1875"/>
      <c r="T1875"/>
      <c r="U1875"/>
      <c r="V1875"/>
      <c r="W1875"/>
      <c r="X1875"/>
      <c r="Y1875"/>
    </row>
    <row r="1876" spans="2:25">
      <c r="B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R1876"/>
      <c r="S1876"/>
      <c r="T1876"/>
      <c r="U1876"/>
      <c r="V1876"/>
      <c r="W1876"/>
      <c r="X1876"/>
      <c r="Y1876"/>
    </row>
    <row r="1877" spans="2:25">
      <c r="B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R1877"/>
      <c r="S1877"/>
      <c r="T1877"/>
      <c r="U1877"/>
      <c r="V1877"/>
      <c r="W1877"/>
      <c r="X1877"/>
      <c r="Y1877"/>
    </row>
    <row r="1878" spans="2:25">
      <c r="B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R1878"/>
      <c r="S1878"/>
      <c r="T1878"/>
      <c r="U1878"/>
      <c r="V1878"/>
      <c r="W1878"/>
      <c r="X1878"/>
      <c r="Y1878"/>
    </row>
    <row r="1879" spans="2:25">
      <c r="B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R1879"/>
      <c r="S1879"/>
      <c r="T1879"/>
      <c r="U1879"/>
      <c r="V1879"/>
      <c r="W1879"/>
      <c r="X1879"/>
      <c r="Y1879"/>
    </row>
    <row r="1880" spans="2:25">
      <c r="B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R1880"/>
      <c r="S1880"/>
      <c r="T1880"/>
      <c r="U1880"/>
      <c r="V1880"/>
      <c r="W1880"/>
      <c r="X1880"/>
      <c r="Y1880"/>
    </row>
    <row r="1881" spans="2:25">
      <c r="B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R1881"/>
      <c r="S1881"/>
      <c r="T1881"/>
      <c r="U1881"/>
      <c r="V1881"/>
      <c r="W1881"/>
      <c r="X1881"/>
      <c r="Y1881"/>
    </row>
    <row r="1882" spans="2:25">
      <c r="B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R1882"/>
      <c r="S1882"/>
      <c r="T1882"/>
      <c r="U1882"/>
      <c r="V1882"/>
      <c r="W1882"/>
      <c r="X1882"/>
      <c r="Y1882"/>
    </row>
    <row r="1883" spans="2:25">
      <c r="B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R1883"/>
      <c r="S1883"/>
      <c r="T1883"/>
      <c r="U1883"/>
      <c r="V1883"/>
      <c r="W1883"/>
      <c r="X1883"/>
      <c r="Y1883"/>
    </row>
    <row r="1884" spans="2:25">
      <c r="B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R1884"/>
      <c r="S1884"/>
      <c r="T1884"/>
      <c r="U1884"/>
      <c r="V1884"/>
      <c r="W1884"/>
      <c r="X1884"/>
      <c r="Y1884"/>
    </row>
    <row r="1885" spans="2:25">
      <c r="B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R1885"/>
      <c r="S1885"/>
      <c r="T1885"/>
      <c r="U1885"/>
      <c r="V1885"/>
      <c r="W1885"/>
      <c r="X1885"/>
      <c r="Y1885"/>
    </row>
    <row r="1886" spans="2:25">
      <c r="B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R1886"/>
      <c r="S1886"/>
      <c r="T1886"/>
      <c r="U1886"/>
      <c r="V1886"/>
      <c r="W1886"/>
      <c r="X1886"/>
      <c r="Y1886"/>
    </row>
    <row r="1887" spans="2:25">
      <c r="B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R1887"/>
      <c r="S1887"/>
      <c r="T1887"/>
      <c r="U1887"/>
      <c r="V1887"/>
      <c r="W1887"/>
      <c r="X1887"/>
      <c r="Y1887"/>
    </row>
    <row r="1888" spans="2:25">
      <c r="B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R1888"/>
      <c r="S1888"/>
      <c r="T1888"/>
      <c r="U1888"/>
      <c r="V1888"/>
      <c r="W1888"/>
      <c r="X1888"/>
      <c r="Y1888"/>
    </row>
    <row r="1889" spans="2:25">
      <c r="B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R1889"/>
      <c r="S1889"/>
      <c r="T1889"/>
      <c r="U1889"/>
      <c r="V1889"/>
      <c r="W1889"/>
      <c r="X1889"/>
      <c r="Y1889"/>
    </row>
    <row r="1890" spans="2:25">
      <c r="B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R1890"/>
      <c r="S1890"/>
      <c r="T1890"/>
      <c r="U1890"/>
      <c r="V1890"/>
      <c r="W1890"/>
      <c r="X1890"/>
      <c r="Y1890"/>
    </row>
    <row r="1891" spans="2:25">
      <c r="B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R1891"/>
      <c r="S1891"/>
      <c r="T1891"/>
      <c r="U1891"/>
      <c r="V1891"/>
      <c r="W1891"/>
      <c r="X1891"/>
      <c r="Y1891"/>
    </row>
    <row r="1892" spans="2:25">
      <c r="B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R1892"/>
      <c r="S1892"/>
      <c r="T1892"/>
      <c r="U1892"/>
      <c r="V1892"/>
      <c r="W1892"/>
      <c r="X1892"/>
      <c r="Y1892"/>
    </row>
    <row r="1893" spans="2:25">
      <c r="B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R1893"/>
      <c r="S1893"/>
      <c r="T1893"/>
      <c r="U1893"/>
      <c r="V1893"/>
      <c r="W1893"/>
      <c r="X1893"/>
      <c r="Y1893"/>
    </row>
    <row r="1894" spans="2:25">
      <c r="B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R1894"/>
      <c r="S1894"/>
      <c r="T1894"/>
      <c r="U1894"/>
      <c r="V1894"/>
      <c r="W1894"/>
      <c r="X1894"/>
      <c r="Y1894"/>
    </row>
    <row r="1895" spans="2:25">
      <c r="B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R1895"/>
      <c r="S1895"/>
      <c r="T1895"/>
      <c r="U1895"/>
      <c r="V1895"/>
      <c r="W1895"/>
      <c r="X1895"/>
      <c r="Y1895"/>
    </row>
    <row r="1896" spans="2:25">
      <c r="B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R1896"/>
      <c r="S1896"/>
      <c r="T1896"/>
      <c r="U1896"/>
      <c r="V1896"/>
      <c r="W1896"/>
      <c r="X1896"/>
      <c r="Y1896"/>
    </row>
    <row r="1897" spans="2:25">
      <c r="B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R1897"/>
      <c r="S1897"/>
      <c r="T1897"/>
      <c r="U1897"/>
      <c r="V1897"/>
      <c r="W1897"/>
      <c r="X1897"/>
      <c r="Y1897"/>
    </row>
    <row r="1898" spans="2:25">
      <c r="B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R1898"/>
      <c r="S1898"/>
      <c r="T1898"/>
      <c r="U1898"/>
      <c r="V1898"/>
      <c r="W1898"/>
      <c r="X1898"/>
      <c r="Y1898"/>
    </row>
    <row r="1899" spans="2:25">
      <c r="B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R1899"/>
      <c r="S1899"/>
      <c r="T1899"/>
      <c r="U1899"/>
      <c r="V1899"/>
      <c r="W1899"/>
      <c r="X1899"/>
      <c r="Y1899"/>
    </row>
    <row r="1900" spans="2:25">
      <c r="B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R1900"/>
      <c r="S1900"/>
      <c r="T1900"/>
      <c r="U1900"/>
      <c r="V1900"/>
      <c r="W1900"/>
      <c r="X1900"/>
      <c r="Y1900"/>
    </row>
    <row r="1901" spans="2:25">
      <c r="B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R1901"/>
      <c r="S1901"/>
      <c r="T1901"/>
      <c r="U1901"/>
      <c r="V1901"/>
      <c r="W1901"/>
      <c r="X1901"/>
      <c r="Y1901"/>
    </row>
    <row r="1902" spans="2:25">
      <c r="B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R1902"/>
      <c r="S1902"/>
      <c r="T1902"/>
      <c r="U1902"/>
      <c r="V1902"/>
      <c r="W1902"/>
      <c r="X1902"/>
      <c r="Y1902"/>
    </row>
    <row r="1903" spans="2:25">
      <c r="B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R1903"/>
      <c r="S1903"/>
      <c r="T1903"/>
      <c r="U1903"/>
      <c r="V1903"/>
      <c r="W1903"/>
      <c r="X1903"/>
      <c r="Y1903"/>
    </row>
    <row r="1904" spans="2:25">
      <c r="B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R1904"/>
      <c r="S1904"/>
      <c r="T1904"/>
      <c r="U1904"/>
      <c r="V1904"/>
      <c r="W1904"/>
      <c r="X1904"/>
      <c r="Y1904"/>
    </row>
    <row r="1905" spans="2:25">
      <c r="B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R1905"/>
      <c r="S1905"/>
      <c r="T1905"/>
      <c r="U1905"/>
      <c r="V1905"/>
      <c r="W1905"/>
      <c r="X1905"/>
      <c r="Y1905"/>
    </row>
    <row r="1906" spans="2:25">
      <c r="B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R1906"/>
      <c r="S1906"/>
      <c r="T1906"/>
      <c r="U1906"/>
      <c r="V1906"/>
      <c r="W1906"/>
      <c r="X1906"/>
      <c r="Y1906"/>
    </row>
    <row r="1907" spans="2:25">
      <c r="B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R1907"/>
      <c r="S1907"/>
      <c r="T1907"/>
      <c r="U1907"/>
      <c r="V1907"/>
      <c r="W1907"/>
      <c r="X1907"/>
      <c r="Y1907"/>
    </row>
    <row r="1908" spans="2:25">
      <c r="B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R1908"/>
      <c r="S1908"/>
      <c r="T1908"/>
      <c r="U1908"/>
      <c r="V1908"/>
      <c r="W1908"/>
      <c r="X1908"/>
      <c r="Y1908"/>
    </row>
    <row r="1909" spans="2:25">
      <c r="B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R1909"/>
      <c r="S1909"/>
      <c r="T1909"/>
      <c r="U1909"/>
      <c r="V1909"/>
      <c r="W1909"/>
      <c r="X1909"/>
      <c r="Y1909"/>
    </row>
    <row r="1910" spans="2:25">
      <c r="B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R1910"/>
      <c r="S1910"/>
      <c r="T1910"/>
      <c r="U1910"/>
      <c r="V1910"/>
      <c r="W1910"/>
      <c r="X1910"/>
      <c r="Y1910"/>
    </row>
    <row r="1911" spans="2:25">
      <c r="B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R1911"/>
      <c r="S1911"/>
      <c r="T1911"/>
      <c r="U1911"/>
      <c r="V1911"/>
      <c r="W1911"/>
      <c r="X1911"/>
      <c r="Y1911"/>
    </row>
    <row r="1912" spans="2:25">
      <c r="B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R1912"/>
      <c r="S1912"/>
      <c r="T1912"/>
      <c r="U1912"/>
      <c r="V1912"/>
      <c r="W1912"/>
      <c r="X1912"/>
      <c r="Y1912"/>
    </row>
    <row r="1913" spans="2:25">
      <c r="B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R1913"/>
      <c r="S1913"/>
      <c r="T1913"/>
      <c r="U1913"/>
      <c r="V1913"/>
      <c r="W1913"/>
      <c r="X1913"/>
      <c r="Y1913"/>
    </row>
    <row r="1914" spans="2:25">
      <c r="B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R1914"/>
      <c r="S1914"/>
      <c r="T1914"/>
      <c r="U1914"/>
      <c r="V1914"/>
      <c r="W1914"/>
      <c r="X1914"/>
      <c r="Y1914"/>
    </row>
    <row r="1915" spans="2:25">
      <c r="B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R1915"/>
      <c r="S1915"/>
      <c r="T1915"/>
      <c r="U1915"/>
      <c r="V1915"/>
      <c r="W1915"/>
      <c r="X1915"/>
      <c r="Y1915"/>
    </row>
    <row r="1916" spans="2:25">
      <c r="B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R1916"/>
      <c r="S1916"/>
      <c r="T1916"/>
      <c r="U1916"/>
      <c r="V1916"/>
      <c r="W1916"/>
      <c r="X1916"/>
      <c r="Y1916"/>
    </row>
    <row r="1917" spans="2:25">
      <c r="B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R1917"/>
      <c r="S1917"/>
      <c r="T1917"/>
      <c r="U1917"/>
      <c r="V1917"/>
      <c r="W1917"/>
      <c r="X1917"/>
      <c r="Y1917"/>
    </row>
    <row r="1918" spans="2:25">
      <c r="B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R1918"/>
      <c r="S1918"/>
      <c r="T1918"/>
      <c r="U1918"/>
      <c r="V1918"/>
      <c r="W1918"/>
      <c r="X1918"/>
      <c r="Y1918"/>
    </row>
    <row r="1919" spans="2:25">
      <c r="B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R1919"/>
      <c r="S1919"/>
      <c r="T1919"/>
      <c r="U1919"/>
      <c r="V1919"/>
      <c r="W1919"/>
      <c r="X1919"/>
      <c r="Y1919"/>
    </row>
    <row r="1920" spans="2:25">
      <c r="B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R1920"/>
      <c r="S1920"/>
      <c r="T1920"/>
      <c r="U1920"/>
      <c r="V1920"/>
      <c r="W1920"/>
      <c r="X1920"/>
      <c r="Y1920"/>
    </row>
    <row r="1921" spans="2:25">
      <c r="B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R1921"/>
      <c r="S1921"/>
      <c r="T1921"/>
      <c r="U1921"/>
      <c r="V1921"/>
      <c r="W1921"/>
      <c r="X1921"/>
      <c r="Y1921"/>
    </row>
    <row r="1922" spans="2:25">
      <c r="B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R1922"/>
      <c r="S1922"/>
      <c r="T1922"/>
      <c r="U1922"/>
      <c r="V1922"/>
      <c r="W1922"/>
      <c r="X1922"/>
      <c r="Y1922"/>
    </row>
    <row r="1923" spans="2:25">
      <c r="B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R1923"/>
      <c r="S1923"/>
      <c r="T1923"/>
      <c r="U1923"/>
      <c r="V1923"/>
      <c r="W1923"/>
      <c r="X1923"/>
      <c r="Y1923"/>
    </row>
    <row r="1924" spans="2:25">
      <c r="B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R1924"/>
      <c r="S1924"/>
      <c r="T1924"/>
      <c r="U1924"/>
      <c r="V1924"/>
      <c r="W1924"/>
      <c r="X1924"/>
      <c r="Y1924"/>
    </row>
    <row r="1925" spans="2:25">
      <c r="B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R1925"/>
      <c r="S1925"/>
      <c r="T1925"/>
      <c r="U1925"/>
      <c r="V1925"/>
      <c r="W1925"/>
      <c r="X1925"/>
      <c r="Y1925"/>
    </row>
    <row r="1926" spans="2:25">
      <c r="B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R1926"/>
      <c r="S1926"/>
      <c r="T1926"/>
      <c r="U1926"/>
      <c r="V1926"/>
      <c r="W1926"/>
      <c r="X1926"/>
      <c r="Y1926"/>
    </row>
    <row r="1927" spans="2:25">
      <c r="B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R1927"/>
      <c r="S1927"/>
      <c r="T1927"/>
      <c r="U1927"/>
      <c r="V1927"/>
      <c r="W1927"/>
      <c r="X1927"/>
      <c r="Y1927"/>
    </row>
    <row r="1928" spans="2:25">
      <c r="B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R1928"/>
      <c r="S1928"/>
      <c r="T1928"/>
      <c r="U1928"/>
      <c r="V1928"/>
      <c r="W1928"/>
      <c r="X1928"/>
      <c r="Y1928"/>
    </row>
    <row r="1929" spans="2:25">
      <c r="B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R1929"/>
      <c r="S1929"/>
      <c r="T1929"/>
      <c r="U1929"/>
      <c r="V1929"/>
      <c r="W1929"/>
      <c r="X1929"/>
      <c r="Y1929"/>
    </row>
    <row r="1930" spans="2:25">
      <c r="B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R1930"/>
      <c r="S1930"/>
      <c r="T1930"/>
      <c r="U1930"/>
      <c r="V1930"/>
      <c r="W1930"/>
      <c r="X1930"/>
      <c r="Y1930"/>
    </row>
    <row r="1931" spans="2:25">
      <c r="B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R1931"/>
      <c r="S1931"/>
      <c r="T1931"/>
      <c r="U1931"/>
      <c r="V1931"/>
      <c r="W1931"/>
      <c r="X1931"/>
      <c r="Y1931"/>
    </row>
    <row r="1932" spans="2:25">
      <c r="B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R1932"/>
      <c r="S1932"/>
      <c r="T1932"/>
      <c r="U1932"/>
      <c r="V1932"/>
      <c r="W1932"/>
      <c r="X1932"/>
      <c r="Y1932"/>
    </row>
    <row r="1933" spans="2:25">
      <c r="B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R1933"/>
      <c r="S1933"/>
      <c r="T1933"/>
      <c r="U1933"/>
      <c r="V1933"/>
      <c r="W1933"/>
      <c r="X1933"/>
      <c r="Y1933"/>
    </row>
    <row r="1934" spans="2:25">
      <c r="B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R1934"/>
      <c r="S1934"/>
      <c r="T1934"/>
      <c r="U1934"/>
      <c r="V1934"/>
      <c r="W1934"/>
      <c r="X1934"/>
      <c r="Y1934"/>
    </row>
    <row r="1935" spans="2:25">
      <c r="B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R1935"/>
      <c r="S1935"/>
      <c r="T1935"/>
      <c r="U1935"/>
      <c r="V1935"/>
      <c r="W1935"/>
      <c r="X1935"/>
      <c r="Y1935"/>
    </row>
    <row r="1936" spans="2:25">
      <c r="B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R1936"/>
      <c r="S1936"/>
      <c r="T1936"/>
      <c r="U1936"/>
      <c r="V1936"/>
      <c r="W1936"/>
      <c r="X1936"/>
      <c r="Y1936"/>
    </row>
    <row r="1937" spans="2:25">
      <c r="B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R1937"/>
      <c r="S1937"/>
      <c r="T1937"/>
      <c r="U1937"/>
      <c r="V1937"/>
      <c r="W1937"/>
      <c r="X1937"/>
      <c r="Y1937"/>
    </row>
    <row r="1938" spans="2:25">
      <c r="B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R1938"/>
      <c r="S1938"/>
      <c r="T1938"/>
      <c r="U1938"/>
      <c r="V1938"/>
      <c r="W1938"/>
      <c r="X1938"/>
      <c r="Y1938"/>
    </row>
    <row r="1939" spans="2:25">
      <c r="B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R1939"/>
      <c r="S1939"/>
      <c r="T1939"/>
      <c r="U1939"/>
      <c r="V1939"/>
      <c r="W1939"/>
      <c r="X1939"/>
      <c r="Y1939"/>
    </row>
    <row r="1940" spans="2:25">
      <c r="B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R1940"/>
      <c r="S1940"/>
      <c r="T1940"/>
      <c r="U1940"/>
      <c r="V1940"/>
      <c r="W1940"/>
      <c r="X1940"/>
      <c r="Y1940"/>
    </row>
    <row r="1941" spans="2:25">
      <c r="B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R1941"/>
      <c r="S1941"/>
      <c r="T1941"/>
      <c r="U1941"/>
      <c r="V1941"/>
      <c r="W1941"/>
      <c r="X1941"/>
      <c r="Y1941"/>
    </row>
    <row r="1942" spans="2:25">
      <c r="B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R1942"/>
      <c r="S1942"/>
      <c r="T1942"/>
      <c r="U1942"/>
      <c r="V1942"/>
      <c r="W1942"/>
      <c r="X1942"/>
      <c r="Y1942"/>
    </row>
    <row r="1943" spans="2:25">
      <c r="B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R1943"/>
      <c r="S1943"/>
      <c r="T1943"/>
      <c r="U1943"/>
      <c r="V1943"/>
      <c r="W1943"/>
      <c r="X1943"/>
      <c r="Y1943"/>
    </row>
    <row r="1944" spans="2:25">
      <c r="B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R1944"/>
      <c r="S1944"/>
      <c r="T1944"/>
      <c r="U1944"/>
      <c r="V1944"/>
      <c r="W1944"/>
      <c r="X1944"/>
      <c r="Y1944"/>
    </row>
    <row r="1945" spans="2:25">
      <c r="B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R1945"/>
      <c r="S1945"/>
      <c r="T1945"/>
      <c r="U1945"/>
      <c r="V1945"/>
      <c r="W1945"/>
      <c r="X1945"/>
      <c r="Y1945"/>
    </row>
    <row r="1946" spans="2:25">
      <c r="B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R1946"/>
      <c r="S1946"/>
      <c r="T1946"/>
      <c r="U1946"/>
      <c r="V1946"/>
      <c r="W1946"/>
      <c r="X1946"/>
      <c r="Y1946"/>
    </row>
    <row r="1947" spans="2:25">
      <c r="B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R1947"/>
      <c r="S1947"/>
      <c r="T1947"/>
      <c r="U1947"/>
      <c r="V1947"/>
      <c r="W1947"/>
      <c r="X1947"/>
      <c r="Y1947"/>
    </row>
    <row r="1948" spans="2:25">
      <c r="B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R1948"/>
      <c r="S1948"/>
      <c r="T1948"/>
      <c r="U1948"/>
      <c r="V1948"/>
      <c r="W1948"/>
      <c r="X1948"/>
      <c r="Y1948"/>
    </row>
    <row r="1949" spans="2:25">
      <c r="B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R1949"/>
      <c r="S1949"/>
      <c r="T1949"/>
      <c r="U1949"/>
      <c r="V1949"/>
      <c r="W1949"/>
      <c r="X1949"/>
      <c r="Y1949"/>
    </row>
    <row r="1950" spans="2:25">
      <c r="B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R1950"/>
      <c r="S1950"/>
      <c r="T1950"/>
      <c r="U1950"/>
      <c r="V1950"/>
      <c r="W1950"/>
      <c r="X1950"/>
      <c r="Y1950"/>
    </row>
    <row r="1951" spans="2:25">
      <c r="B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R1951"/>
      <c r="S1951"/>
      <c r="T1951"/>
      <c r="U1951"/>
      <c r="V1951"/>
      <c r="W1951"/>
      <c r="X1951"/>
      <c r="Y1951"/>
    </row>
    <row r="1952" spans="2:25">
      <c r="B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R1952"/>
      <c r="S1952"/>
      <c r="T1952"/>
      <c r="U1952"/>
      <c r="V1952"/>
      <c r="W1952"/>
      <c r="X1952"/>
      <c r="Y1952"/>
    </row>
    <row r="1953" spans="2:25">
      <c r="B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R1953"/>
      <c r="S1953"/>
      <c r="T1953"/>
      <c r="U1953"/>
      <c r="V1953"/>
      <c r="W1953"/>
      <c r="X1953"/>
      <c r="Y1953"/>
    </row>
    <row r="1954" spans="2:25">
      <c r="B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R1954"/>
      <c r="S1954"/>
      <c r="T1954"/>
      <c r="U1954"/>
      <c r="V1954"/>
      <c r="W1954"/>
      <c r="X1954"/>
      <c r="Y1954"/>
    </row>
    <row r="1955" spans="2:25">
      <c r="B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R1955"/>
      <c r="S1955"/>
      <c r="T1955"/>
      <c r="U1955"/>
      <c r="V1955"/>
      <c r="W1955"/>
      <c r="X1955"/>
      <c r="Y1955"/>
    </row>
    <row r="1956" spans="2:25">
      <c r="B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R1956"/>
      <c r="S1956"/>
      <c r="T1956"/>
      <c r="U1956"/>
      <c r="V1956"/>
      <c r="W1956"/>
      <c r="X1956"/>
      <c r="Y1956"/>
    </row>
    <row r="1957" spans="2:25">
      <c r="B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R1957"/>
      <c r="S1957"/>
      <c r="T1957"/>
      <c r="U1957"/>
      <c r="V1957"/>
      <c r="W1957"/>
      <c r="X1957"/>
      <c r="Y1957"/>
    </row>
    <row r="1958" spans="2:25">
      <c r="B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R1958"/>
      <c r="S1958"/>
      <c r="T1958"/>
      <c r="U1958"/>
      <c r="V1958"/>
      <c r="W1958"/>
      <c r="X1958"/>
      <c r="Y1958"/>
    </row>
    <row r="1959" spans="2:25">
      <c r="B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R1959"/>
      <c r="S1959"/>
      <c r="T1959"/>
      <c r="U1959"/>
      <c r="V1959"/>
      <c r="W1959"/>
      <c r="X1959"/>
      <c r="Y1959"/>
    </row>
    <row r="1960" spans="2:25">
      <c r="B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R1960"/>
      <c r="S1960"/>
      <c r="T1960"/>
      <c r="U1960"/>
      <c r="V1960"/>
      <c r="W1960"/>
      <c r="X1960"/>
      <c r="Y1960"/>
    </row>
    <row r="1961" spans="2:25">
      <c r="B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R1961"/>
      <c r="S1961"/>
      <c r="T1961"/>
      <c r="U1961"/>
      <c r="V1961"/>
      <c r="W1961"/>
      <c r="X1961"/>
      <c r="Y1961"/>
    </row>
    <row r="1962" spans="2:25">
      <c r="B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R1962"/>
      <c r="S1962"/>
      <c r="T1962"/>
      <c r="U1962"/>
      <c r="V1962"/>
      <c r="W1962"/>
      <c r="X1962"/>
      <c r="Y1962"/>
    </row>
    <row r="1963" spans="2:25">
      <c r="B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R1963"/>
      <c r="S1963"/>
      <c r="T1963"/>
      <c r="U1963"/>
      <c r="V1963"/>
      <c r="W1963"/>
      <c r="X1963"/>
      <c r="Y1963"/>
    </row>
    <row r="1964" spans="2:25">
      <c r="B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R1964"/>
      <c r="S1964"/>
      <c r="T1964"/>
      <c r="U1964"/>
      <c r="V1964"/>
      <c r="W1964"/>
      <c r="X1964"/>
      <c r="Y1964"/>
    </row>
    <row r="1965" spans="2:25">
      <c r="B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R1965"/>
      <c r="S1965"/>
      <c r="T1965"/>
      <c r="U1965"/>
      <c r="V1965"/>
      <c r="W1965"/>
      <c r="X1965"/>
      <c r="Y1965"/>
    </row>
    <row r="1966" spans="2:25">
      <c r="B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R1966"/>
      <c r="S1966"/>
      <c r="T1966"/>
      <c r="U1966"/>
      <c r="V1966"/>
      <c r="W1966"/>
      <c r="X1966"/>
      <c r="Y1966"/>
    </row>
    <row r="1967" spans="2:25">
      <c r="B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R1967"/>
      <c r="S1967"/>
      <c r="T1967"/>
      <c r="U1967"/>
      <c r="V1967"/>
      <c r="W1967"/>
      <c r="X1967"/>
      <c r="Y1967"/>
    </row>
    <row r="1968" spans="2:25">
      <c r="B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R1968"/>
      <c r="S1968"/>
      <c r="T1968"/>
      <c r="U1968"/>
      <c r="V1968"/>
      <c r="W1968"/>
      <c r="X1968"/>
      <c r="Y1968"/>
    </row>
    <row r="1969" spans="2:25">
      <c r="B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R1969"/>
      <c r="S1969"/>
      <c r="T1969"/>
      <c r="U1969"/>
      <c r="V1969"/>
      <c r="W1969"/>
      <c r="X1969"/>
      <c r="Y1969"/>
    </row>
    <row r="1970" spans="2:25">
      <c r="B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R1970"/>
      <c r="S1970"/>
      <c r="T1970"/>
      <c r="U1970"/>
      <c r="V1970"/>
      <c r="W1970"/>
      <c r="X1970"/>
      <c r="Y1970"/>
    </row>
    <row r="1971" spans="2:25">
      <c r="B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R1971"/>
      <c r="S1971"/>
      <c r="T1971"/>
      <c r="U1971"/>
      <c r="V1971"/>
      <c r="W1971"/>
      <c r="X1971"/>
      <c r="Y1971"/>
    </row>
    <row r="1972" spans="2:25">
      <c r="B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R1972"/>
      <c r="S1972"/>
      <c r="T1972"/>
      <c r="U1972"/>
      <c r="V1972"/>
      <c r="W1972"/>
      <c r="X1972"/>
      <c r="Y1972"/>
    </row>
    <row r="1973" spans="2:25">
      <c r="B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R1973"/>
      <c r="S1973"/>
      <c r="T1973"/>
      <c r="U1973"/>
      <c r="V1973"/>
      <c r="W1973"/>
      <c r="X1973"/>
      <c r="Y1973"/>
    </row>
    <row r="1974" spans="2:25">
      <c r="B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R1974"/>
      <c r="S1974"/>
      <c r="T1974"/>
      <c r="U1974"/>
      <c r="V1974"/>
      <c r="W1974"/>
      <c r="X1974"/>
      <c r="Y1974"/>
    </row>
    <row r="1975" spans="2:25">
      <c r="B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R1975"/>
      <c r="S1975"/>
      <c r="T1975"/>
      <c r="U1975"/>
      <c r="V1975"/>
      <c r="W1975"/>
      <c r="X1975"/>
      <c r="Y1975"/>
    </row>
    <row r="1976" spans="2:25">
      <c r="B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R1976"/>
      <c r="S1976"/>
      <c r="T1976"/>
      <c r="U1976"/>
      <c r="V1976"/>
      <c r="W1976"/>
      <c r="X1976"/>
      <c r="Y1976"/>
    </row>
    <row r="1977" spans="2:25">
      <c r="B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R1977"/>
      <c r="S1977"/>
      <c r="T1977"/>
      <c r="U1977"/>
      <c r="V1977"/>
      <c r="W1977"/>
      <c r="X1977"/>
      <c r="Y1977"/>
    </row>
    <row r="1978" spans="2:25">
      <c r="B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R1978"/>
      <c r="S1978"/>
      <c r="T1978"/>
      <c r="U1978"/>
      <c r="V1978"/>
      <c r="W1978"/>
      <c r="X1978"/>
      <c r="Y1978"/>
    </row>
    <row r="1979" spans="2:25">
      <c r="B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R1979"/>
      <c r="S1979"/>
      <c r="T1979"/>
      <c r="U1979"/>
      <c r="V1979"/>
      <c r="W1979"/>
      <c r="X1979"/>
      <c r="Y1979"/>
    </row>
    <row r="1980" spans="2:25">
      <c r="B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R1980"/>
      <c r="S1980"/>
      <c r="T1980"/>
      <c r="U1980"/>
      <c r="V1980"/>
      <c r="W1980"/>
      <c r="X1980"/>
      <c r="Y1980"/>
    </row>
    <row r="1981" spans="2:25">
      <c r="B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R1981"/>
      <c r="S1981"/>
      <c r="T1981"/>
      <c r="U1981"/>
      <c r="V1981"/>
      <c r="W1981"/>
      <c r="X1981"/>
      <c r="Y1981"/>
    </row>
    <row r="1982" spans="2:25">
      <c r="B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R1982"/>
      <c r="S1982"/>
      <c r="T1982"/>
      <c r="U1982"/>
      <c r="V1982"/>
      <c r="W1982"/>
      <c r="X1982"/>
      <c r="Y1982"/>
    </row>
    <row r="1983" spans="2:25">
      <c r="B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R1983"/>
      <c r="S1983"/>
      <c r="T1983"/>
      <c r="U1983"/>
      <c r="V1983"/>
      <c r="W1983"/>
      <c r="X1983"/>
      <c r="Y1983"/>
    </row>
    <row r="1984" spans="2:25">
      <c r="B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R1984"/>
      <c r="S1984"/>
      <c r="T1984"/>
      <c r="U1984"/>
      <c r="V1984"/>
      <c r="W1984"/>
      <c r="X1984"/>
      <c r="Y1984"/>
    </row>
    <row r="1985" spans="2:25">
      <c r="B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R1985"/>
      <c r="S1985"/>
      <c r="T1985"/>
      <c r="U1985"/>
      <c r="V1985"/>
      <c r="W1985"/>
      <c r="X1985"/>
      <c r="Y1985"/>
    </row>
    <row r="1986" spans="2:25">
      <c r="B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R1986"/>
      <c r="S1986"/>
      <c r="T1986"/>
      <c r="U1986"/>
      <c r="V1986"/>
      <c r="W1986"/>
      <c r="X1986"/>
      <c r="Y1986"/>
    </row>
    <row r="1987" spans="2:25">
      <c r="B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R1987"/>
      <c r="S1987"/>
      <c r="T1987"/>
      <c r="U1987"/>
      <c r="V1987"/>
      <c r="W1987"/>
      <c r="X1987"/>
      <c r="Y1987"/>
    </row>
    <row r="1988" spans="2:25">
      <c r="B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R1988"/>
      <c r="S1988"/>
      <c r="T1988"/>
      <c r="U1988"/>
      <c r="V1988"/>
      <c r="W1988"/>
      <c r="X1988"/>
      <c r="Y1988"/>
    </row>
    <row r="1989" spans="2:25">
      <c r="B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R1989"/>
      <c r="S1989"/>
      <c r="T1989"/>
      <c r="U1989"/>
      <c r="V1989"/>
      <c r="W1989"/>
      <c r="X1989"/>
      <c r="Y1989"/>
    </row>
    <row r="1990" spans="2:25">
      <c r="B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R1990"/>
      <c r="S1990"/>
      <c r="T1990"/>
      <c r="U1990"/>
      <c r="V1990"/>
      <c r="W1990"/>
      <c r="X1990"/>
      <c r="Y1990"/>
    </row>
    <row r="1991" spans="2:25">
      <c r="B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R1991"/>
      <c r="S1991"/>
      <c r="T1991"/>
      <c r="U1991"/>
      <c r="V1991"/>
      <c r="W1991"/>
      <c r="X1991"/>
      <c r="Y1991"/>
    </row>
    <row r="1992" spans="2:25">
      <c r="B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R1992"/>
      <c r="S1992"/>
      <c r="T1992"/>
      <c r="U1992"/>
      <c r="V1992"/>
      <c r="W1992"/>
      <c r="X1992"/>
      <c r="Y1992"/>
    </row>
    <row r="1993" spans="2:25">
      <c r="B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R1993"/>
      <c r="S1993"/>
      <c r="T1993"/>
      <c r="U1993"/>
      <c r="V1993"/>
      <c r="W1993"/>
      <c r="X1993"/>
      <c r="Y1993"/>
    </row>
    <row r="1994" spans="2:25">
      <c r="B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R1994"/>
      <c r="S1994"/>
      <c r="T1994"/>
      <c r="U1994"/>
      <c r="V1994"/>
      <c r="W1994"/>
      <c r="X1994"/>
      <c r="Y1994"/>
    </row>
    <row r="1995" spans="2:25">
      <c r="B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R1995"/>
      <c r="S1995"/>
      <c r="T1995"/>
      <c r="U1995"/>
      <c r="V1995"/>
      <c r="W1995"/>
      <c r="X1995"/>
      <c r="Y1995"/>
    </row>
    <row r="1996" spans="2:25">
      <c r="B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R1996"/>
      <c r="S1996"/>
      <c r="T1996"/>
      <c r="U1996"/>
      <c r="V1996"/>
      <c r="W1996"/>
      <c r="X1996"/>
      <c r="Y1996"/>
    </row>
    <row r="1997" spans="2:25">
      <c r="B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R1997"/>
      <c r="S1997"/>
      <c r="T1997"/>
      <c r="U1997"/>
      <c r="V1997"/>
      <c r="W1997"/>
      <c r="X1997"/>
      <c r="Y1997"/>
    </row>
  </sheetData>
  <mergeCells count="9">
    <mergeCell ref="H2:H3"/>
    <mergeCell ref="I2:P2"/>
    <mergeCell ref="R2:Y2"/>
    <mergeCell ref="B2:B3"/>
    <mergeCell ref="C2:C3"/>
    <mergeCell ref="D2:D3"/>
    <mergeCell ref="E2:E3"/>
    <mergeCell ref="F2:F3"/>
    <mergeCell ref="G2:G3"/>
  </mergeCells>
  <phoneticPr fontId="1" type="noConversion"/>
  <conditionalFormatting sqref="I4:P44">
    <cfRule type="expression" dxfId="5" priority="4">
      <formula>AND($G4&gt;0, VALUE($G4)-1=VALUE(I$3))</formula>
    </cfRule>
    <cfRule type="expression" dxfId="4" priority="5">
      <formula>AND($G4&gt;0, VALUE(I$3)&lt;VALUE($G4))</formula>
    </cfRule>
    <cfRule type="expression" dxfId="3" priority="6">
      <formula>AND($G4&gt;0, VALUE($G4)=VALUE(I$3))</formula>
    </cfRule>
  </conditionalFormatting>
  <conditionalFormatting sqref="R4:Y44">
    <cfRule type="expression" dxfId="2" priority="1">
      <formula>AND($G4&gt;0, VALUE($G4)-1=VALUE(R$3))</formula>
    </cfRule>
    <cfRule type="expression" dxfId="1" priority="2">
      <formula>AND($G4&gt;0, VALUE(R$3)&lt;VALUE($G4))</formula>
    </cfRule>
    <cfRule type="expression" dxfId="0" priority="3">
      <formula>AND($G4&gt;0, VALUE($G4)=VALUE(R$3))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0CEA-7808-4D8C-85F8-8DA59719D722}">
  <dimension ref="B1:Z45"/>
  <sheetViews>
    <sheetView showGridLines="0" zoomScaleNormal="100" workbookViewId="0">
      <selection activeCell="D3" sqref="D3:D4"/>
    </sheetView>
  </sheetViews>
  <sheetFormatPr defaultRowHeight="114" outlineLevelCol="1"/>
  <cols>
    <col min="1" max="1" width="4.25" style="1" customWidth="1"/>
    <col min="2" max="3" width="17" style="64" customWidth="1"/>
    <col min="4" max="4" width="21.125" style="111" customWidth="1"/>
    <col min="5" max="5" width="9" style="1" customWidth="1" outlineLevel="1"/>
    <col min="6" max="14" width="18.125" style="1" customWidth="1" outlineLevel="1"/>
    <col min="15" max="15" width="2" style="110" customWidth="1" outlineLevel="1"/>
    <col min="16" max="24" width="12.625" style="1" customWidth="1"/>
    <col min="25" max="36" width="15.625" style="1" customWidth="1"/>
    <col min="37" max="16384" width="9" style="1"/>
  </cols>
  <sheetData>
    <row r="1" spans="2:26" ht="39">
      <c r="B1" s="108" t="s">
        <v>478</v>
      </c>
      <c r="C1" s="108"/>
      <c r="D1" s="109" t="s">
        <v>459</v>
      </c>
    </row>
    <row r="2" spans="2:26" ht="15.75" customHeight="1">
      <c r="B2" s="63"/>
      <c r="C2" s="63"/>
    </row>
    <row r="3" spans="2:26" ht="39" customHeight="1">
      <c r="B3" s="216" t="s">
        <v>4</v>
      </c>
      <c r="C3" s="216" t="s">
        <v>285</v>
      </c>
      <c r="D3" s="216" t="s">
        <v>479</v>
      </c>
      <c r="E3" s="216" t="s">
        <v>8</v>
      </c>
      <c r="F3" s="216" t="s">
        <v>34</v>
      </c>
      <c r="G3" s="216"/>
      <c r="H3" s="216"/>
      <c r="I3" s="216"/>
      <c r="J3" s="216"/>
      <c r="K3" s="216"/>
      <c r="L3" s="216"/>
      <c r="M3" s="216"/>
      <c r="N3" s="216"/>
      <c r="O3" s="113"/>
      <c r="P3" s="216" t="s">
        <v>34</v>
      </c>
      <c r="Q3" s="216"/>
      <c r="R3" s="216"/>
      <c r="S3" s="216"/>
      <c r="T3" s="216"/>
      <c r="U3" s="216"/>
      <c r="V3" s="216"/>
      <c r="W3" s="216"/>
      <c r="X3" s="216"/>
    </row>
    <row r="4" spans="2:26" s="2" customFormat="1" ht="30" customHeight="1">
      <c r="B4" s="216"/>
      <c r="C4" s="216"/>
      <c r="D4" s="216"/>
      <c r="E4" s="216"/>
      <c r="F4" s="112">
        <v>1</v>
      </c>
      <c r="G4" s="112">
        <v>2</v>
      </c>
      <c r="H4" s="112">
        <v>3</v>
      </c>
      <c r="I4" s="112">
        <v>4</v>
      </c>
      <c r="J4" s="112">
        <v>5</v>
      </c>
      <c r="K4" s="112">
        <v>6</v>
      </c>
      <c r="L4" s="112">
        <v>7</v>
      </c>
      <c r="M4" s="112">
        <v>8</v>
      </c>
      <c r="N4" s="112">
        <v>9</v>
      </c>
      <c r="O4" s="114"/>
      <c r="P4" s="112">
        <v>1</v>
      </c>
      <c r="Q4" s="112">
        <v>2</v>
      </c>
      <c r="R4" s="112">
        <v>3</v>
      </c>
      <c r="S4" s="112">
        <v>4</v>
      </c>
      <c r="T4" s="112">
        <v>5</v>
      </c>
      <c r="U4" s="112">
        <v>6</v>
      </c>
      <c r="V4" s="112">
        <v>7</v>
      </c>
      <c r="W4" s="112">
        <v>8</v>
      </c>
      <c r="X4" s="112">
        <v>9</v>
      </c>
    </row>
    <row r="5" spans="2:26" ht="75" customHeight="1">
      <c r="B5" s="115" t="s">
        <v>0</v>
      </c>
      <c r="C5" s="116" t="s">
        <v>286</v>
      </c>
      <c r="D5" s="117" t="s">
        <v>5</v>
      </c>
      <c r="E5" s="118">
        <f>IF( LEN(D5)&gt;0, LEN(D5), "")</f>
        <v>6</v>
      </c>
      <c r="F5" s="119" t="s">
        <v>326</v>
      </c>
      <c r="G5" s="119" t="s">
        <v>378</v>
      </c>
      <c r="H5" s="119" t="s">
        <v>358</v>
      </c>
      <c r="I5" s="119" t="s">
        <v>327</v>
      </c>
      <c r="J5" s="119" t="s">
        <v>332</v>
      </c>
      <c r="K5" s="119" t="e">
        <v>#REF!</v>
      </c>
      <c r="L5" s="119" t="s">
        <v>284</v>
      </c>
      <c r="M5" s="119" t="s">
        <v>284</v>
      </c>
      <c r="N5" s="119" t="s">
        <v>284</v>
      </c>
      <c r="O5" s="113"/>
      <c r="P5" s="120" t="e" vm="45">
        <f t="shared" ref="P5:Y20" si="0" xml:space="preserve"> IFERROR( _xlfn.IMAGE(_xlfn.CONCAT($D$1,F5,".png")), "")</f>
        <v>#VALUE!</v>
      </c>
      <c r="Q5" s="120" t="e" vm="46">
        <f t="shared" si="0"/>
        <v>#VALUE!</v>
      </c>
      <c r="R5" s="120" t="e" vm="47">
        <f t="shared" si="0"/>
        <v>#VALUE!</v>
      </c>
      <c r="S5" s="120" t="e" vm="48">
        <f t="shared" si="0"/>
        <v>#VALUE!</v>
      </c>
      <c r="T5" s="120" t="e" vm="49">
        <f t="shared" si="0"/>
        <v>#VALUE!</v>
      </c>
      <c r="U5" s="120" t="str">
        <f t="shared" si="0"/>
        <v/>
      </c>
      <c r="V5" s="120" t="str">
        <f t="shared" ca="1" si="0"/>
        <v/>
      </c>
      <c r="W5" s="120" t="str">
        <f t="shared" ca="1" si="0"/>
        <v/>
      </c>
      <c r="X5" s="120" t="str">
        <f t="shared" ca="1" si="0"/>
        <v/>
      </c>
      <c r="Y5" s="2" t="str">
        <f t="shared" ca="1" si="0"/>
        <v/>
      </c>
      <c r="Z5" s="2" t="str">
        <f xml:space="preserve"> IFERROR( _xlfn.IMAGE(_xlfn.CONCAT($D$1,#REF!,".png")), "")</f>
        <v/>
      </c>
    </row>
    <row r="6" spans="2:26" ht="75" customHeight="1">
      <c r="B6" s="115" t="s">
        <v>1</v>
      </c>
      <c r="C6" s="121" t="s">
        <v>287</v>
      </c>
      <c r="D6" s="117" t="s">
        <v>480</v>
      </c>
      <c r="E6" s="118">
        <f t="shared" ref="E6:E45" si="1">IF( LEN(D6)&gt;0, LEN(D6), "")</f>
        <v>5</v>
      </c>
      <c r="F6" s="119" t="s">
        <v>334</v>
      </c>
      <c r="G6" s="119" t="s">
        <v>344</v>
      </c>
      <c r="H6" s="119" t="s">
        <v>378</v>
      </c>
      <c r="I6" s="119" t="s">
        <v>379</v>
      </c>
      <c r="J6" s="119" t="e">
        <v>#REF!</v>
      </c>
      <c r="K6" s="119" t="s">
        <v>284</v>
      </c>
      <c r="L6" s="119" t="s">
        <v>284</v>
      </c>
      <c r="M6" s="119" t="s">
        <v>284</v>
      </c>
      <c r="N6" s="119" t="s">
        <v>284</v>
      </c>
      <c r="O6" s="113"/>
      <c r="P6" s="120" t="e" vm="50">
        <f t="shared" si="0"/>
        <v>#VALUE!</v>
      </c>
      <c r="Q6" s="120" t="e" vm="51">
        <f t="shared" si="0"/>
        <v>#VALUE!</v>
      </c>
      <c r="R6" s="120" t="e" vm="46">
        <f t="shared" si="0"/>
        <v>#VALUE!</v>
      </c>
      <c r="S6" s="120" t="e" vm="52">
        <f t="shared" si="0"/>
        <v>#VALUE!</v>
      </c>
      <c r="T6" s="120" t="str">
        <f t="shared" si="0"/>
        <v/>
      </c>
      <c r="U6" s="120" t="str">
        <f t="shared" ca="1" si="0"/>
        <v/>
      </c>
      <c r="V6" s="120" t="str">
        <f t="shared" ca="1" si="0"/>
        <v/>
      </c>
      <c r="W6" s="120" t="str">
        <f t="shared" ca="1" si="0"/>
        <v/>
      </c>
      <c r="X6" s="120" t="str">
        <f t="shared" ca="1" si="0"/>
        <v/>
      </c>
    </row>
    <row r="7" spans="2:26" ht="75" customHeight="1">
      <c r="B7" s="115" t="s">
        <v>2</v>
      </c>
      <c r="C7" s="121" t="s">
        <v>288</v>
      </c>
      <c r="D7" s="117" t="s">
        <v>7</v>
      </c>
      <c r="E7" s="118">
        <f t="shared" si="1"/>
        <v>3</v>
      </c>
      <c r="F7" s="119" t="s">
        <v>344</v>
      </c>
      <c r="G7" s="119" t="s">
        <v>379</v>
      </c>
      <c r="H7" s="119" t="e">
        <v>#REF!</v>
      </c>
      <c r="I7" s="119" t="s">
        <v>284</v>
      </c>
      <c r="J7" s="119" t="s">
        <v>284</v>
      </c>
      <c r="K7" s="119" t="s">
        <v>284</v>
      </c>
      <c r="L7" s="119" t="s">
        <v>284</v>
      </c>
      <c r="M7" s="119" t="s">
        <v>284</v>
      </c>
      <c r="N7" s="119" t="s">
        <v>284</v>
      </c>
      <c r="O7" s="113"/>
      <c r="P7" s="120" t="e" vm="51">
        <f t="shared" si="0"/>
        <v>#VALUE!</v>
      </c>
      <c r="Q7" s="120" t="e" vm="52">
        <f t="shared" si="0"/>
        <v>#VALUE!</v>
      </c>
      <c r="R7" s="120" t="str">
        <f t="shared" si="0"/>
        <v/>
      </c>
      <c r="S7" s="120" t="str">
        <f t="shared" ca="1" si="0"/>
        <v/>
      </c>
      <c r="T7" s="120" t="str">
        <f t="shared" ca="1" si="0"/>
        <v/>
      </c>
      <c r="U7" s="120" t="str">
        <f t="shared" ca="1" si="0"/>
        <v/>
      </c>
      <c r="V7" s="120" t="str">
        <f t="shared" ca="1" si="0"/>
        <v/>
      </c>
      <c r="W7" s="120" t="str">
        <f t="shared" ca="1" si="0"/>
        <v/>
      </c>
      <c r="X7" s="120" t="str">
        <f t="shared" ca="1" si="0"/>
        <v/>
      </c>
    </row>
    <row r="8" spans="2:26" ht="75" customHeight="1">
      <c r="B8" s="115"/>
      <c r="C8" s="116"/>
      <c r="D8" s="117"/>
      <c r="E8" s="118" t="str">
        <f t="shared" si="1"/>
        <v/>
      </c>
      <c r="F8" s="119" t="s">
        <v>284</v>
      </c>
      <c r="G8" s="119" t="s">
        <v>284</v>
      </c>
      <c r="H8" s="119" t="s">
        <v>284</v>
      </c>
      <c r="I8" s="119" t="s">
        <v>284</v>
      </c>
      <c r="J8" s="119" t="s">
        <v>284</v>
      </c>
      <c r="K8" s="119" t="s">
        <v>284</v>
      </c>
      <c r="L8" s="119" t="s">
        <v>284</v>
      </c>
      <c r="M8" s="119" t="s">
        <v>284</v>
      </c>
      <c r="N8" s="119" t="s">
        <v>284</v>
      </c>
      <c r="O8" s="113"/>
      <c r="P8" s="120" t="str">
        <f t="shared" ca="1" si="0"/>
        <v/>
      </c>
      <c r="Q8" s="120" t="str">
        <f t="shared" ca="1" si="0"/>
        <v/>
      </c>
      <c r="R8" s="120" t="str">
        <f t="shared" ca="1" si="0"/>
        <v/>
      </c>
      <c r="S8" s="120" t="str">
        <f t="shared" ca="1" si="0"/>
        <v/>
      </c>
      <c r="T8" s="120" t="str">
        <f t="shared" ca="1" si="0"/>
        <v/>
      </c>
      <c r="U8" s="120" t="str">
        <f t="shared" ca="1" si="0"/>
        <v/>
      </c>
      <c r="V8" s="120" t="str">
        <f t="shared" ca="1" si="0"/>
        <v/>
      </c>
      <c r="W8" s="120" t="str">
        <f t="shared" ca="1" si="0"/>
        <v/>
      </c>
      <c r="X8" s="120" t="str">
        <f t="shared" ca="1" si="0"/>
        <v/>
      </c>
    </row>
    <row r="9" spans="2:26" ht="75" customHeight="1">
      <c r="B9" s="115" t="s">
        <v>40</v>
      </c>
      <c r="C9" s="116" t="s">
        <v>289</v>
      </c>
      <c r="D9" s="117" t="s">
        <v>73</v>
      </c>
      <c r="E9" s="118">
        <f t="shared" si="1"/>
        <v>4</v>
      </c>
      <c r="F9" s="119" t="s">
        <v>386</v>
      </c>
      <c r="G9" s="119" t="s">
        <v>327</v>
      </c>
      <c r="H9" s="119" t="s">
        <v>332</v>
      </c>
      <c r="I9" s="119" t="e">
        <v>#REF!</v>
      </c>
      <c r="J9" s="119" t="s">
        <v>284</v>
      </c>
      <c r="K9" s="119" t="s">
        <v>284</v>
      </c>
      <c r="L9" s="119" t="s">
        <v>284</v>
      </c>
      <c r="M9" s="119" t="s">
        <v>284</v>
      </c>
      <c r="N9" s="119" t="s">
        <v>284</v>
      </c>
      <c r="O9" s="113"/>
      <c r="P9" s="120" t="e" vm="53">
        <f t="shared" si="0"/>
        <v>#VALUE!</v>
      </c>
      <c r="Q9" s="120" t="e" vm="48">
        <f t="shared" si="0"/>
        <v>#VALUE!</v>
      </c>
      <c r="R9" s="120" t="e" vm="49">
        <f t="shared" si="0"/>
        <v>#VALUE!</v>
      </c>
      <c r="S9" s="120" t="str">
        <f t="shared" si="0"/>
        <v/>
      </c>
      <c r="T9" s="120" t="str">
        <f t="shared" ca="1" si="0"/>
        <v/>
      </c>
      <c r="U9" s="120" t="str">
        <f t="shared" ca="1" si="0"/>
        <v/>
      </c>
      <c r="V9" s="120" t="str">
        <f t="shared" ca="1" si="0"/>
        <v/>
      </c>
      <c r="W9" s="120" t="str">
        <f t="shared" ca="1" si="0"/>
        <v/>
      </c>
      <c r="X9" s="120" t="str">
        <f t="shared" ca="1" si="0"/>
        <v/>
      </c>
    </row>
    <row r="10" spans="2:26" ht="75" customHeight="1">
      <c r="B10" s="115" t="s">
        <v>41</v>
      </c>
      <c r="C10" s="116" t="s">
        <v>290</v>
      </c>
      <c r="D10" s="117" t="s">
        <v>481</v>
      </c>
      <c r="E10" s="118">
        <f t="shared" si="1"/>
        <v>4</v>
      </c>
      <c r="F10" s="119" t="s">
        <v>334</v>
      </c>
      <c r="G10" s="119" t="s">
        <v>344</v>
      </c>
      <c r="H10" s="119" t="s">
        <v>378</v>
      </c>
      <c r="I10" s="119" t="e">
        <v>#REF!</v>
      </c>
      <c r="J10" s="119" t="s">
        <v>284</v>
      </c>
      <c r="K10" s="119" t="s">
        <v>284</v>
      </c>
      <c r="L10" s="119" t="s">
        <v>284</v>
      </c>
      <c r="M10" s="119" t="s">
        <v>284</v>
      </c>
      <c r="N10" s="119" t="s">
        <v>284</v>
      </c>
      <c r="O10" s="113"/>
      <c r="P10" s="120" t="e" vm="50">
        <f t="shared" si="0"/>
        <v>#VALUE!</v>
      </c>
      <c r="Q10" s="120" t="e" vm="51">
        <f t="shared" si="0"/>
        <v>#VALUE!</v>
      </c>
      <c r="R10" s="120" t="e" vm="46">
        <f t="shared" si="0"/>
        <v>#VALUE!</v>
      </c>
      <c r="S10" s="120" t="str">
        <f t="shared" si="0"/>
        <v/>
      </c>
      <c r="T10" s="120" t="str">
        <f t="shared" ca="1" si="0"/>
        <v/>
      </c>
      <c r="U10" s="120" t="str">
        <f t="shared" ca="1" si="0"/>
        <v/>
      </c>
      <c r="V10" s="120" t="str">
        <f t="shared" ca="1" si="0"/>
        <v/>
      </c>
      <c r="W10" s="120" t="str">
        <f t="shared" ca="1" si="0"/>
        <v/>
      </c>
      <c r="X10" s="120" t="str">
        <f t="shared" ca="1" si="0"/>
        <v/>
      </c>
    </row>
    <row r="11" spans="2:26" ht="75" customHeight="1">
      <c r="B11" s="115" t="s">
        <v>42</v>
      </c>
      <c r="C11" s="116" t="s">
        <v>291</v>
      </c>
      <c r="D11" s="117" t="s">
        <v>75</v>
      </c>
      <c r="E11" s="118">
        <f t="shared" si="1"/>
        <v>5</v>
      </c>
      <c r="F11" s="119" t="s">
        <v>352</v>
      </c>
      <c r="G11" s="119" t="s">
        <v>379</v>
      </c>
      <c r="H11" s="119" t="s">
        <v>358</v>
      </c>
      <c r="I11" s="119" t="s">
        <v>327</v>
      </c>
      <c r="J11" s="119" t="e">
        <v>#REF!</v>
      </c>
      <c r="K11" s="119" t="s">
        <v>284</v>
      </c>
      <c r="L11" s="119" t="s">
        <v>284</v>
      </c>
      <c r="M11" s="119" t="s">
        <v>284</v>
      </c>
      <c r="N11" s="119" t="s">
        <v>284</v>
      </c>
      <c r="O11" s="113"/>
      <c r="P11" s="120" t="e" vm="54">
        <f t="shared" si="0"/>
        <v>#VALUE!</v>
      </c>
      <c r="Q11" s="120" t="e" vm="52">
        <f t="shared" si="0"/>
        <v>#VALUE!</v>
      </c>
      <c r="R11" s="120" t="e" vm="47">
        <f t="shared" si="0"/>
        <v>#VALUE!</v>
      </c>
      <c r="S11" s="120" t="e" vm="48">
        <f t="shared" si="0"/>
        <v>#VALUE!</v>
      </c>
      <c r="T11" s="120" t="str">
        <f t="shared" si="0"/>
        <v/>
      </c>
      <c r="U11" s="120" t="str">
        <f t="shared" ca="1" si="0"/>
        <v/>
      </c>
      <c r="V11" s="120" t="str">
        <f t="shared" ca="1" si="0"/>
        <v/>
      </c>
      <c r="W11" s="120" t="str">
        <f t="shared" ca="1" si="0"/>
        <v/>
      </c>
      <c r="X11" s="120" t="str">
        <f t="shared" ca="1" si="0"/>
        <v/>
      </c>
    </row>
    <row r="12" spans="2:26" ht="75" customHeight="1">
      <c r="B12" s="115"/>
      <c r="C12" s="116"/>
      <c r="D12" s="117"/>
      <c r="E12" s="118" t="str">
        <f t="shared" si="1"/>
        <v/>
      </c>
      <c r="F12" s="119" t="s">
        <v>284</v>
      </c>
      <c r="G12" s="119" t="s">
        <v>284</v>
      </c>
      <c r="H12" s="119" t="s">
        <v>284</v>
      </c>
      <c r="I12" s="119" t="s">
        <v>284</v>
      </c>
      <c r="J12" s="119" t="s">
        <v>284</v>
      </c>
      <c r="K12" s="119" t="s">
        <v>284</v>
      </c>
      <c r="L12" s="119" t="s">
        <v>284</v>
      </c>
      <c r="M12" s="119" t="s">
        <v>284</v>
      </c>
      <c r="N12" s="119" t="s">
        <v>284</v>
      </c>
      <c r="O12" s="113"/>
      <c r="P12" s="120" t="str">
        <f t="shared" ca="1" si="0"/>
        <v/>
      </c>
      <c r="Q12" s="120" t="str">
        <f t="shared" ca="1" si="0"/>
        <v/>
      </c>
      <c r="R12" s="120" t="str">
        <f t="shared" ca="1" si="0"/>
        <v/>
      </c>
      <c r="S12" s="120" t="str">
        <f t="shared" ca="1" si="0"/>
        <v/>
      </c>
      <c r="T12" s="120" t="str">
        <f t="shared" ca="1" si="0"/>
        <v/>
      </c>
      <c r="U12" s="120" t="str">
        <f t="shared" ca="1" si="0"/>
        <v/>
      </c>
      <c r="V12" s="120" t="str">
        <f t="shared" ca="1" si="0"/>
        <v/>
      </c>
      <c r="W12" s="120" t="str">
        <f t="shared" ca="1" si="0"/>
        <v/>
      </c>
      <c r="X12" s="120" t="str">
        <f t="shared" ca="1" si="0"/>
        <v/>
      </c>
    </row>
    <row r="13" spans="2:26" ht="75" customHeight="1">
      <c r="B13" s="115" t="s">
        <v>43</v>
      </c>
      <c r="C13" s="116" t="s">
        <v>292</v>
      </c>
      <c r="D13" s="117" t="s">
        <v>76</v>
      </c>
      <c r="E13" s="118">
        <f t="shared" si="1"/>
        <v>5</v>
      </c>
      <c r="F13" s="119" t="s">
        <v>352</v>
      </c>
      <c r="G13" s="119" t="s">
        <v>386</v>
      </c>
      <c r="H13" s="119" t="s">
        <v>327</v>
      </c>
      <c r="I13" s="119" t="s">
        <v>332</v>
      </c>
      <c r="J13" s="119" t="e">
        <v>#REF!</v>
      </c>
      <c r="K13" s="119" t="s">
        <v>284</v>
      </c>
      <c r="L13" s="119" t="s">
        <v>284</v>
      </c>
      <c r="M13" s="119" t="s">
        <v>284</v>
      </c>
      <c r="N13" s="119" t="s">
        <v>284</v>
      </c>
      <c r="O13" s="113"/>
      <c r="P13" s="120" t="e" vm="54">
        <f t="shared" si="0"/>
        <v>#VALUE!</v>
      </c>
      <c r="Q13" s="120" t="e" vm="53">
        <f t="shared" si="0"/>
        <v>#VALUE!</v>
      </c>
      <c r="R13" s="120" t="e" vm="48">
        <f t="shared" si="0"/>
        <v>#VALUE!</v>
      </c>
      <c r="S13" s="120" t="e" vm="49">
        <f t="shared" si="0"/>
        <v>#VALUE!</v>
      </c>
      <c r="T13" s="120" t="str">
        <f t="shared" si="0"/>
        <v/>
      </c>
      <c r="U13" s="120" t="str">
        <f t="shared" ca="1" si="0"/>
        <v/>
      </c>
      <c r="V13" s="120" t="str">
        <f t="shared" ca="1" si="0"/>
        <v/>
      </c>
      <c r="W13" s="120" t="str">
        <f t="shared" ca="1" si="0"/>
        <v/>
      </c>
      <c r="X13" s="120" t="str">
        <f t="shared" ca="1" si="0"/>
        <v/>
      </c>
    </row>
    <row r="14" spans="2:26" ht="75" customHeight="1">
      <c r="B14" s="115" t="s">
        <v>44</v>
      </c>
      <c r="C14" s="116" t="s">
        <v>293</v>
      </c>
      <c r="D14" s="117" t="s">
        <v>77</v>
      </c>
      <c r="E14" s="118">
        <f t="shared" si="1"/>
        <v>3</v>
      </c>
      <c r="F14" s="119" t="s">
        <v>352</v>
      </c>
      <c r="G14" s="119" t="s">
        <v>386</v>
      </c>
      <c r="H14" s="119" t="e">
        <v>#REF!</v>
      </c>
      <c r="I14" s="119" t="s">
        <v>284</v>
      </c>
      <c r="J14" s="119" t="s">
        <v>284</v>
      </c>
      <c r="K14" s="119" t="s">
        <v>284</v>
      </c>
      <c r="L14" s="119" t="s">
        <v>284</v>
      </c>
      <c r="M14" s="119" t="s">
        <v>284</v>
      </c>
      <c r="N14" s="119" t="s">
        <v>284</v>
      </c>
      <c r="O14" s="113"/>
      <c r="P14" s="120" t="e" vm="54">
        <f t="shared" si="0"/>
        <v>#VALUE!</v>
      </c>
      <c r="Q14" s="120" t="e" vm="53">
        <f t="shared" si="0"/>
        <v>#VALUE!</v>
      </c>
      <c r="R14" s="120" t="str">
        <f t="shared" si="0"/>
        <v/>
      </c>
      <c r="S14" s="120" t="str">
        <f t="shared" ca="1" si="0"/>
        <v/>
      </c>
      <c r="T14" s="120" t="str">
        <f t="shared" ca="1" si="0"/>
        <v/>
      </c>
      <c r="U14" s="120" t="str">
        <f t="shared" ca="1" si="0"/>
        <v/>
      </c>
      <c r="V14" s="120" t="str">
        <f t="shared" ca="1" si="0"/>
        <v/>
      </c>
      <c r="W14" s="120" t="str">
        <f t="shared" ca="1" si="0"/>
        <v/>
      </c>
      <c r="X14" s="120" t="str">
        <f t="shared" ca="1" si="0"/>
        <v/>
      </c>
    </row>
    <row r="15" spans="2:26" ht="75" customHeight="1">
      <c r="B15" s="115" t="s">
        <v>45</v>
      </c>
      <c r="C15" s="116" t="s">
        <v>294</v>
      </c>
      <c r="D15" s="117" t="s">
        <v>78</v>
      </c>
      <c r="E15" s="118">
        <f t="shared" si="1"/>
        <v>4</v>
      </c>
      <c r="F15" s="119" t="s">
        <v>379</v>
      </c>
      <c r="G15" s="119" t="s">
        <v>358</v>
      </c>
      <c r="H15" s="119" t="s">
        <v>327</v>
      </c>
      <c r="I15" s="119" t="e">
        <v>#REF!</v>
      </c>
      <c r="J15" s="119" t="s">
        <v>284</v>
      </c>
      <c r="K15" s="119" t="s">
        <v>284</v>
      </c>
      <c r="L15" s="119" t="s">
        <v>284</v>
      </c>
      <c r="M15" s="119" t="s">
        <v>284</v>
      </c>
      <c r="N15" s="119" t="s">
        <v>284</v>
      </c>
      <c r="O15" s="113"/>
      <c r="P15" s="120" t="e" vm="52">
        <f t="shared" si="0"/>
        <v>#VALUE!</v>
      </c>
      <c r="Q15" s="120" t="e" vm="47">
        <f t="shared" si="0"/>
        <v>#VALUE!</v>
      </c>
      <c r="R15" s="120" t="e" vm="48">
        <f t="shared" si="0"/>
        <v>#VALUE!</v>
      </c>
      <c r="S15" s="120" t="str">
        <f t="shared" si="0"/>
        <v/>
      </c>
      <c r="T15" s="120" t="str">
        <f t="shared" ca="1" si="0"/>
        <v/>
      </c>
      <c r="U15" s="120" t="str">
        <f t="shared" ca="1" si="0"/>
        <v/>
      </c>
      <c r="V15" s="120" t="str">
        <f t="shared" ca="1" si="0"/>
        <v/>
      </c>
      <c r="W15" s="120" t="str">
        <f t="shared" ca="1" si="0"/>
        <v/>
      </c>
      <c r="X15" s="120" t="str">
        <f t="shared" ca="1" si="0"/>
        <v/>
      </c>
    </row>
    <row r="16" spans="2:26" ht="75" customHeight="1">
      <c r="B16" s="115" t="s">
        <v>46</v>
      </c>
      <c r="C16" s="116" t="s">
        <v>295</v>
      </c>
      <c r="D16" s="117" t="s">
        <v>79</v>
      </c>
      <c r="E16" s="118">
        <f t="shared" si="1"/>
        <v>6</v>
      </c>
      <c r="F16" s="119" t="s">
        <v>344</v>
      </c>
      <c r="G16" s="119" t="s">
        <v>378</v>
      </c>
      <c r="H16" s="119" t="s">
        <v>386</v>
      </c>
      <c r="I16" s="119" t="s">
        <v>327</v>
      </c>
      <c r="J16" s="119" t="s">
        <v>332</v>
      </c>
      <c r="K16" s="119" t="e">
        <v>#REF!</v>
      </c>
      <c r="L16" s="119" t="s">
        <v>284</v>
      </c>
      <c r="M16" s="119" t="s">
        <v>284</v>
      </c>
      <c r="N16" s="119" t="s">
        <v>284</v>
      </c>
      <c r="O16" s="113"/>
      <c r="P16" s="120" t="e" vm="51">
        <f t="shared" si="0"/>
        <v>#VALUE!</v>
      </c>
      <c r="Q16" s="120" t="e" vm="46">
        <f t="shared" si="0"/>
        <v>#VALUE!</v>
      </c>
      <c r="R16" s="120" t="e" vm="53">
        <f t="shared" si="0"/>
        <v>#VALUE!</v>
      </c>
      <c r="S16" s="120" t="e" vm="48">
        <f t="shared" si="0"/>
        <v>#VALUE!</v>
      </c>
      <c r="T16" s="120" t="e" vm="49">
        <f t="shared" si="0"/>
        <v>#VALUE!</v>
      </c>
      <c r="U16" s="120" t="str">
        <f t="shared" si="0"/>
        <v/>
      </c>
      <c r="V16" s="120" t="str">
        <f t="shared" ca="1" si="0"/>
        <v/>
      </c>
      <c r="W16" s="120" t="str">
        <f t="shared" ca="1" si="0"/>
        <v/>
      </c>
      <c r="X16" s="120" t="str">
        <f t="shared" ca="1" si="0"/>
        <v/>
      </c>
    </row>
    <row r="17" spans="2:24" ht="75" customHeight="1">
      <c r="B17" s="115" t="s">
        <v>47</v>
      </c>
      <c r="C17" s="116" t="s">
        <v>296</v>
      </c>
      <c r="D17" s="117" t="s">
        <v>80</v>
      </c>
      <c r="E17" s="118">
        <f t="shared" si="1"/>
        <v>4</v>
      </c>
      <c r="F17" s="119" t="s">
        <v>329</v>
      </c>
      <c r="G17" s="119" t="s">
        <v>378</v>
      </c>
      <c r="H17" s="119" t="s">
        <v>331</v>
      </c>
      <c r="I17" s="119" t="e">
        <v>#REF!</v>
      </c>
      <c r="J17" s="119" t="s">
        <v>284</v>
      </c>
      <c r="K17" s="119" t="s">
        <v>284</v>
      </c>
      <c r="L17" s="119" t="s">
        <v>284</v>
      </c>
      <c r="M17" s="119" t="s">
        <v>284</v>
      </c>
      <c r="N17" s="119" t="s">
        <v>284</v>
      </c>
      <c r="O17" s="113"/>
      <c r="P17" s="120" t="e" vm="55">
        <f t="shared" si="0"/>
        <v>#VALUE!</v>
      </c>
      <c r="Q17" s="120" t="e" vm="46">
        <f t="shared" si="0"/>
        <v>#VALUE!</v>
      </c>
      <c r="R17" s="120" t="e" vm="56">
        <f t="shared" si="0"/>
        <v>#VALUE!</v>
      </c>
      <c r="S17" s="120" t="str">
        <f t="shared" si="0"/>
        <v/>
      </c>
      <c r="T17" s="120" t="str">
        <f t="shared" ca="1" si="0"/>
        <v/>
      </c>
      <c r="U17" s="120" t="str">
        <f t="shared" ca="1" si="0"/>
        <v/>
      </c>
      <c r="V17" s="120" t="str">
        <f t="shared" ca="1" si="0"/>
        <v/>
      </c>
      <c r="W17" s="120" t="str">
        <f t="shared" ca="1" si="0"/>
        <v/>
      </c>
      <c r="X17" s="120" t="str">
        <f t="shared" ca="1" si="0"/>
        <v/>
      </c>
    </row>
    <row r="18" spans="2:24" ht="75" customHeight="1">
      <c r="B18" s="115" t="s">
        <v>48</v>
      </c>
      <c r="C18" s="116" t="s">
        <v>297</v>
      </c>
      <c r="D18" s="117" t="s">
        <v>81</v>
      </c>
      <c r="E18" s="118">
        <f t="shared" si="1"/>
        <v>4</v>
      </c>
      <c r="F18" s="119" t="s">
        <v>352</v>
      </c>
      <c r="G18" s="119" t="s">
        <v>379</v>
      </c>
      <c r="H18" s="119" t="s">
        <v>327</v>
      </c>
      <c r="I18" s="119" t="e">
        <v>#REF!</v>
      </c>
      <c r="J18" s="119" t="s">
        <v>284</v>
      </c>
      <c r="K18" s="119" t="s">
        <v>284</v>
      </c>
      <c r="L18" s="119" t="s">
        <v>284</v>
      </c>
      <c r="M18" s="119" t="s">
        <v>284</v>
      </c>
      <c r="N18" s="119" t="s">
        <v>284</v>
      </c>
      <c r="O18" s="113"/>
      <c r="P18" s="120" t="e" vm="54">
        <f t="shared" si="0"/>
        <v>#VALUE!</v>
      </c>
      <c r="Q18" s="120" t="e" vm="52">
        <f t="shared" si="0"/>
        <v>#VALUE!</v>
      </c>
      <c r="R18" s="120" t="e" vm="48">
        <f t="shared" si="0"/>
        <v>#VALUE!</v>
      </c>
      <c r="S18" s="120" t="str">
        <f t="shared" si="0"/>
        <v/>
      </c>
      <c r="T18" s="120" t="str">
        <f t="shared" ca="1" si="0"/>
        <v/>
      </c>
      <c r="U18" s="120" t="str">
        <f t="shared" ca="1" si="0"/>
        <v/>
      </c>
      <c r="V18" s="120" t="str">
        <f t="shared" ca="1" si="0"/>
        <v/>
      </c>
      <c r="W18" s="120" t="str">
        <f t="shared" ca="1" si="0"/>
        <v/>
      </c>
      <c r="X18" s="120" t="str">
        <f t="shared" ca="1" si="0"/>
        <v/>
      </c>
    </row>
    <row r="19" spans="2:24" ht="75" customHeight="1">
      <c r="B19" s="115" t="s">
        <v>49</v>
      </c>
      <c r="C19" s="116" t="s">
        <v>298</v>
      </c>
      <c r="D19" s="117" t="s">
        <v>82</v>
      </c>
      <c r="E19" s="118">
        <f t="shared" si="1"/>
        <v>4</v>
      </c>
      <c r="F19" s="119" t="s">
        <v>331</v>
      </c>
      <c r="G19" s="119" t="s">
        <v>358</v>
      </c>
      <c r="H19" s="119" t="s">
        <v>327</v>
      </c>
      <c r="I19" s="119" t="e">
        <v>#REF!</v>
      </c>
      <c r="J19" s="119" t="s">
        <v>284</v>
      </c>
      <c r="K19" s="119" t="s">
        <v>284</v>
      </c>
      <c r="L19" s="119" t="s">
        <v>284</v>
      </c>
      <c r="M19" s="119" t="s">
        <v>284</v>
      </c>
      <c r="N19" s="119" t="s">
        <v>284</v>
      </c>
      <c r="O19" s="113"/>
      <c r="P19" s="120" t="e" vm="56">
        <f t="shared" si="0"/>
        <v>#VALUE!</v>
      </c>
      <c r="Q19" s="120" t="e" vm="47">
        <f t="shared" si="0"/>
        <v>#VALUE!</v>
      </c>
      <c r="R19" s="120" t="e" vm="48">
        <f t="shared" si="0"/>
        <v>#VALUE!</v>
      </c>
      <c r="S19" s="120" t="str">
        <f t="shared" si="0"/>
        <v/>
      </c>
      <c r="T19" s="120" t="str">
        <f t="shared" ca="1" si="0"/>
        <v/>
      </c>
      <c r="U19" s="120" t="str">
        <f t="shared" ca="1" si="0"/>
        <v/>
      </c>
      <c r="V19" s="120" t="str">
        <f t="shared" ca="1" si="0"/>
        <v/>
      </c>
      <c r="W19" s="120" t="str">
        <f t="shared" ca="1" si="0"/>
        <v/>
      </c>
      <c r="X19" s="120" t="str">
        <f t="shared" ca="1" si="0"/>
        <v/>
      </c>
    </row>
    <row r="20" spans="2:24" ht="75" customHeight="1">
      <c r="B20" s="115" t="s">
        <v>50</v>
      </c>
      <c r="C20" s="116"/>
      <c r="D20" s="117"/>
      <c r="E20" s="118" t="str">
        <f t="shared" si="1"/>
        <v/>
      </c>
      <c r="F20" s="119" t="s">
        <v>284</v>
      </c>
      <c r="G20" s="119" t="s">
        <v>284</v>
      </c>
      <c r="H20" s="119" t="s">
        <v>284</v>
      </c>
      <c r="I20" s="119" t="s">
        <v>284</v>
      </c>
      <c r="J20" s="119" t="s">
        <v>284</v>
      </c>
      <c r="K20" s="119" t="s">
        <v>284</v>
      </c>
      <c r="L20" s="119" t="s">
        <v>284</v>
      </c>
      <c r="M20" s="119" t="s">
        <v>284</v>
      </c>
      <c r="N20" s="119" t="s">
        <v>284</v>
      </c>
      <c r="O20" s="113"/>
      <c r="P20" s="120" t="str">
        <f t="shared" ca="1" si="0"/>
        <v/>
      </c>
      <c r="Q20" s="120" t="str">
        <f t="shared" ca="1" si="0"/>
        <v/>
      </c>
      <c r="R20" s="120" t="str">
        <f t="shared" ca="1" si="0"/>
        <v/>
      </c>
      <c r="S20" s="120" t="str">
        <f t="shared" ca="1" si="0"/>
        <v/>
      </c>
      <c r="T20" s="120" t="str">
        <f t="shared" ca="1" si="0"/>
        <v/>
      </c>
      <c r="U20" s="120" t="str">
        <f t="shared" ca="1" si="0"/>
        <v/>
      </c>
      <c r="V20" s="120" t="str">
        <f t="shared" ca="1" si="0"/>
        <v/>
      </c>
      <c r="W20" s="120" t="str">
        <f t="shared" ca="1" si="0"/>
        <v/>
      </c>
      <c r="X20" s="120" t="str">
        <f t="shared" ca="1" si="0"/>
        <v/>
      </c>
    </row>
    <row r="21" spans="2:24" ht="75" customHeight="1">
      <c r="B21" s="115" t="s">
        <v>51</v>
      </c>
      <c r="C21" s="116" t="s">
        <v>299</v>
      </c>
      <c r="D21" s="117" t="s">
        <v>87</v>
      </c>
      <c r="E21" s="118">
        <f t="shared" si="1"/>
        <v>3</v>
      </c>
      <c r="F21" s="119" t="s">
        <v>378</v>
      </c>
      <c r="G21" s="119" t="s">
        <v>334</v>
      </c>
      <c r="H21" s="119" t="e">
        <v>#REF!</v>
      </c>
      <c r="I21" s="119" t="s">
        <v>284</v>
      </c>
      <c r="J21" s="119" t="s">
        <v>284</v>
      </c>
      <c r="K21" s="119" t="s">
        <v>284</v>
      </c>
      <c r="L21" s="119" t="s">
        <v>284</v>
      </c>
      <c r="M21" s="119" t="s">
        <v>284</v>
      </c>
      <c r="N21" s="119" t="s">
        <v>284</v>
      </c>
      <c r="O21" s="113"/>
      <c r="P21" s="120" t="e" vm="46">
        <f t="shared" ref="P21:X45" si="2" xml:space="preserve"> IFERROR( _xlfn.IMAGE(_xlfn.CONCAT($D$1,F21,".png")), "")</f>
        <v>#VALUE!</v>
      </c>
      <c r="Q21" s="120" t="e" vm="50">
        <f t="shared" si="2"/>
        <v>#VALUE!</v>
      </c>
      <c r="R21" s="120" t="str">
        <f t="shared" si="2"/>
        <v/>
      </c>
      <c r="S21" s="120" t="str">
        <f t="shared" ca="1" si="2"/>
        <v/>
      </c>
      <c r="T21" s="120" t="str">
        <f t="shared" ca="1" si="2"/>
        <v/>
      </c>
      <c r="U21" s="120" t="str">
        <f t="shared" ca="1" si="2"/>
        <v/>
      </c>
      <c r="V21" s="120" t="str">
        <f t="shared" ca="1" si="2"/>
        <v/>
      </c>
      <c r="W21" s="120" t="str">
        <f t="shared" ca="1" si="2"/>
        <v/>
      </c>
      <c r="X21" s="120" t="str">
        <f t="shared" ca="1" si="2"/>
        <v/>
      </c>
    </row>
    <row r="22" spans="2:24" ht="75" customHeight="1">
      <c r="B22" s="115" t="s">
        <v>52</v>
      </c>
      <c r="C22" s="116" t="s">
        <v>300</v>
      </c>
      <c r="D22" s="117" t="s">
        <v>88</v>
      </c>
      <c r="E22" s="118">
        <f t="shared" si="1"/>
        <v>6</v>
      </c>
      <c r="F22" s="119" t="s">
        <v>329</v>
      </c>
      <c r="G22" s="119" t="s">
        <v>352</v>
      </c>
      <c r="H22" s="119" t="s">
        <v>378</v>
      </c>
      <c r="I22" s="119" t="s">
        <v>358</v>
      </c>
      <c r="J22" s="119" t="s">
        <v>327</v>
      </c>
      <c r="K22" s="119" t="e">
        <v>#REF!</v>
      </c>
      <c r="L22" s="119" t="s">
        <v>284</v>
      </c>
      <c r="M22" s="119" t="s">
        <v>284</v>
      </c>
      <c r="N22" s="119" t="s">
        <v>284</v>
      </c>
      <c r="O22" s="113"/>
      <c r="P22" s="120" t="e" vm="55">
        <f t="shared" si="2"/>
        <v>#VALUE!</v>
      </c>
      <c r="Q22" s="120" t="e" vm="54">
        <f t="shared" si="2"/>
        <v>#VALUE!</v>
      </c>
      <c r="R22" s="120" t="e" vm="46">
        <f t="shared" si="2"/>
        <v>#VALUE!</v>
      </c>
      <c r="S22" s="120" t="e" vm="47">
        <f t="shared" si="2"/>
        <v>#VALUE!</v>
      </c>
      <c r="T22" s="120" t="e" vm="48">
        <f t="shared" si="2"/>
        <v>#VALUE!</v>
      </c>
      <c r="U22" s="120" t="str">
        <f t="shared" si="2"/>
        <v/>
      </c>
      <c r="V22" s="120" t="str">
        <f t="shared" ca="1" si="2"/>
        <v/>
      </c>
      <c r="W22" s="120" t="str">
        <f t="shared" ca="1" si="2"/>
        <v/>
      </c>
      <c r="X22" s="120" t="str">
        <f t="shared" ca="1" si="2"/>
        <v/>
      </c>
    </row>
    <row r="23" spans="2:24" ht="75" customHeight="1">
      <c r="B23" s="115" t="s">
        <v>53</v>
      </c>
      <c r="C23" s="116" t="s">
        <v>301</v>
      </c>
      <c r="D23" s="117" t="s">
        <v>89</v>
      </c>
      <c r="E23" s="118">
        <f t="shared" si="1"/>
        <v>4</v>
      </c>
      <c r="F23" s="119" t="s">
        <v>331</v>
      </c>
      <c r="G23" s="119" t="s">
        <v>386</v>
      </c>
      <c r="H23" s="119" t="s">
        <v>386</v>
      </c>
      <c r="I23" s="119" t="e">
        <v>#REF!</v>
      </c>
      <c r="J23" s="119" t="s">
        <v>284</v>
      </c>
      <c r="K23" s="119" t="s">
        <v>284</v>
      </c>
      <c r="L23" s="119" t="s">
        <v>284</v>
      </c>
      <c r="M23" s="119" t="s">
        <v>284</v>
      </c>
      <c r="N23" s="119" t="s">
        <v>284</v>
      </c>
      <c r="O23" s="113"/>
      <c r="P23" s="120" t="e" vm="56">
        <f t="shared" si="2"/>
        <v>#VALUE!</v>
      </c>
      <c r="Q23" s="120" t="e" vm="53">
        <f t="shared" si="2"/>
        <v>#VALUE!</v>
      </c>
      <c r="R23" s="120" t="e" vm="53">
        <f t="shared" si="2"/>
        <v>#VALUE!</v>
      </c>
      <c r="S23" s="120" t="str">
        <f t="shared" si="2"/>
        <v/>
      </c>
      <c r="T23" s="120" t="str">
        <f t="shared" ca="1" si="2"/>
        <v/>
      </c>
      <c r="U23" s="120" t="str">
        <f t="shared" ca="1" si="2"/>
        <v/>
      </c>
      <c r="V23" s="120" t="str">
        <f t="shared" ca="1" si="2"/>
        <v/>
      </c>
      <c r="W23" s="120" t="str">
        <f t="shared" ca="1" si="2"/>
        <v/>
      </c>
      <c r="X23" s="120" t="str">
        <f t="shared" ca="1" si="2"/>
        <v/>
      </c>
    </row>
    <row r="24" spans="2:24" ht="75" customHeight="1">
      <c r="B24" s="115" t="s">
        <v>54</v>
      </c>
      <c r="C24" s="116" t="s">
        <v>302</v>
      </c>
      <c r="D24" s="117" t="s">
        <v>90</v>
      </c>
      <c r="E24" s="118">
        <f t="shared" si="1"/>
        <v>5</v>
      </c>
      <c r="F24" s="119" t="s">
        <v>344</v>
      </c>
      <c r="G24" s="119" t="s">
        <v>378</v>
      </c>
      <c r="H24" s="119" t="s">
        <v>327</v>
      </c>
      <c r="I24" s="119" t="s">
        <v>332</v>
      </c>
      <c r="J24" s="119" t="e">
        <v>#REF!</v>
      </c>
      <c r="K24" s="119" t="s">
        <v>284</v>
      </c>
      <c r="L24" s="119" t="s">
        <v>284</v>
      </c>
      <c r="M24" s="119" t="s">
        <v>284</v>
      </c>
      <c r="N24" s="119" t="s">
        <v>284</v>
      </c>
      <c r="O24" s="113"/>
      <c r="P24" s="120" t="e" vm="51">
        <f t="shared" si="2"/>
        <v>#VALUE!</v>
      </c>
      <c r="Q24" s="120" t="e" vm="46">
        <f t="shared" si="2"/>
        <v>#VALUE!</v>
      </c>
      <c r="R24" s="120" t="e" vm="48">
        <f t="shared" si="2"/>
        <v>#VALUE!</v>
      </c>
      <c r="S24" s="120" t="e" vm="49">
        <f t="shared" si="2"/>
        <v>#VALUE!</v>
      </c>
      <c r="T24" s="120" t="str">
        <f t="shared" si="2"/>
        <v/>
      </c>
      <c r="U24" s="120" t="str">
        <f t="shared" ca="1" si="2"/>
        <v/>
      </c>
      <c r="V24" s="120" t="str">
        <f t="shared" ca="1" si="2"/>
        <v/>
      </c>
      <c r="W24" s="120" t="str">
        <f t="shared" ca="1" si="2"/>
        <v/>
      </c>
      <c r="X24" s="120" t="str">
        <f t="shared" ca="1" si="2"/>
        <v/>
      </c>
    </row>
    <row r="25" spans="2:24" ht="75" customHeight="1">
      <c r="B25" s="115" t="s">
        <v>55</v>
      </c>
      <c r="C25" s="116" t="s">
        <v>303</v>
      </c>
      <c r="D25" s="117" t="s">
        <v>91</v>
      </c>
      <c r="E25" s="118">
        <f t="shared" si="1"/>
        <v>4</v>
      </c>
      <c r="F25" s="119" t="s">
        <v>330</v>
      </c>
      <c r="G25" s="119" t="s">
        <v>358</v>
      </c>
      <c r="H25" s="119" t="s">
        <v>327</v>
      </c>
      <c r="I25" s="119" t="e">
        <v>#REF!</v>
      </c>
      <c r="J25" s="119" t="s">
        <v>284</v>
      </c>
      <c r="K25" s="119" t="s">
        <v>284</v>
      </c>
      <c r="L25" s="119" t="s">
        <v>284</v>
      </c>
      <c r="M25" s="119" t="s">
        <v>284</v>
      </c>
      <c r="N25" s="119" t="s">
        <v>284</v>
      </c>
      <c r="O25" s="113"/>
      <c r="P25" s="120" t="e" vm="57">
        <f t="shared" si="2"/>
        <v>#VALUE!</v>
      </c>
      <c r="Q25" s="120" t="e" vm="47">
        <f t="shared" si="2"/>
        <v>#VALUE!</v>
      </c>
      <c r="R25" s="120" t="e" vm="48">
        <f t="shared" si="2"/>
        <v>#VALUE!</v>
      </c>
      <c r="S25" s="120" t="str">
        <f t="shared" si="2"/>
        <v/>
      </c>
      <c r="T25" s="120" t="str">
        <f t="shared" ca="1" si="2"/>
        <v/>
      </c>
      <c r="U25" s="120" t="str">
        <f t="shared" ca="1" si="2"/>
        <v/>
      </c>
      <c r="V25" s="120" t="str">
        <f t="shared" ca="1" si="2"/>
        <v/>
      </c>
      <c r="W25" s="120" t="str">
        <f t="shared" ca="1" si="2"/>
        <v/>
      </c>
      <c r="X25" s="120" t="str">
        <f t="shared" ca="1" si="2"/>
        <v/>
      </c>
    </row>
    <row r="26" spans="2:24" ht="75" customHeight="1">
      <c r="B26" s="115" t="s">
        <v>56</v>
      </c>
      <c r="C26" s="116" t="s">
        <v>304</v>
      </c>
      <c r="D26" s="117" t="s">
        <v>482</v>
      </c>
      <c r="E26" s="118">
        <f t="shared" si="1"/>
        <v>4</v>
      </c>
      <c r="F26" s="119" t="s">
        <v>341</v>
      </c>
      <c r="G26" s="119" t="s">
        <v>378</v>
      </c>
      <c r="H26" s="119" t="s">
        <v>345</v>
      </c>
      <c r="I26" s="119" t="e">
        <v>#REF!</v>
      </c>
      <c r="J26" s="119" t="s">
        <v>284</v>
      </c>
      <c r="K26" s="119" t="s">
        <v>284</v>
      </c>
      <c r="L26" s="119" t="s">
        <v>284</v>
      </c>
      <c r="M26" s="119" t="s">
        <v>284</v>
      </c>
      <c r="N26" s="119" t="s">
        <v>284</v>
      </c>
      <c r="O26" s="113"/>
      <c r="P26" s="120" t="e" vm="58">
        <f t="shared" si="2"/>
        <v>#VALUE!</v>
      </c>
      <c r="Q26" s="120" t="e" vm="46">
        <f t="shared" si="2"/>
        <v>#VALUE!</v>
      </c>
      <c r="R26" s="120" t="e" vm="59">
        <f t="shared" si="2"/>
        <v>#VALUE!</v>
      </c>
      <c r="S26" s="120" t="str">
        <f t="shared" si="2"/>
        <v/>
      </c>
      <c r="T26" s="120" t="str">
        <f t="shared" ca="1" si="2"/>
        <v/>
      </c>
      <c r="U26" s="120" t="str">
        <f t="shared" ca="1" si="2"/>
        <v/>
      </c>
      <c r="V26" s="120" t="str">
        <f t="shared" ca="1" si="2"/>
        <v/>
      </c>
      <c r="W26" s="120" t="str">
        <f t="shared" ca="1" si="2"/>
        <v/>
      </c>
      <c r="X26" s="120" t="str">
        <f t="shared" ca="1" si="2"/>
        <v/>
      </c>
    </row>
    <row r="27" spans="2:24" ht="75" customHeight="1">
      <c r="B27" s="115" t="s">
        <v>57</v>
      </c>
      <c r="C27" s="116" t="s">
        <v>305</v>
      </c>
      <c r="D27" s="117" t="s">
        <v>93</v>
      </c>
      <c r="E27" s="118">
        <f t="shared" si="1"/>
        <v>4</v>
      </c>
      <c r="F27" s="119" t="s">
        <v>344</v>
      </c>
      <c r="G27" s="119" t="s">
        <v>358</v>
      </c>
      <c r="H27" s="119" t="s">
        <v>327</v>
      </c>
      <c r="I27" s="119" t="e">
        <v>#REF!</v>
      </c>
      <c r="J27" s="119" t="s">
        <v>284</v>
      </c>
      <c r="K27" s="119" t="s">
        <v>284</v>
      </c>
      <c r="L27" s="119" t="s">
        <v>284</v>
      </c>
      <c r="M27" s="119" t="s">
        <v>284</v>
      </c>
      <c r="N27" s="119" t="s">
        <v>284</v>
      </c>
      <c r="O27" s="113"/>
      <c r="P27" s="120" t="e" vm="51">
        <f t="shared" si="2"/>
        <v>#VALUE!</v>
      </c>
      <c r="Q27" s="120" t="e" vm="47">
        <f t="shared" si="2"/>
        <v>#VALUE!</v>
      </c>
      <c r="R27" s="120" t="e" vm="48">
        <f t="shared" si="2"/>
        <v>#VALUE!</v>
      </c>
      <c r="S27" s="120" t="str">
        <f t="shared" si="2"/>
        <v/>
      </c>
      <c r="T27" s="120" t="str">
        <f t="shared" ca="1" si="2"/>
        <v/>
      </c>
      <c r="U27" s="120" t="str">
        <f t="shared" ca="1" si="2"/>
        <v/>
      </c>
      <c r="V27" s="120" t="str">
        <f t="shared" ca="1" si="2"/>
        <v/>
      </c>
      <c r="W27" s="120" t="str">
        <f t="shared" ca="1" si="2"/>
        <v/>
      </c>
      <c r="X27" s="120" t="str">
        <f t="shared" ca="1" si="2"/>
        <v/>
      </c>
    </row>
    <row r="28" spans="2:24" ht="75" customHeight="1">
      <c r="B28" s="115" t="s">
        <v>58</v>
      </c>
      <c r="C28" s="116"/>
      <c r="D28" s="117"/>
      <c r="E28" s="118" t="str">
        <f t="shared" si="1"/>
        <v/>
      </c>
      <c r="F28" s="119" t="s">
        <v>284</v>
      </c>
      <c r="G28" s="119" t="s">
        <v>284</v>
      </c>
      <c r="H28" s="119" t="s">
        <v>284</v>
      </c>
      <c r="I28" s="119" t="s">
        <v>284</v>
      </c>
      <c r="J28" s="119" t="s">
        <v>284</v>
      </c>
      <c r="K28" s="119" t="s">
        <v>284</v>
      </c>
      <c r="L28" s="119" t="s">
        <v>284</v>
      </c>
      <c r="M28" s="119" t="s">
        <v>284</v>
      </c>
      <c r="N28" s="119" t="s">
        <v>284</v>
      </c>
      <c r="O28" s="113"/>
      <c r="P28" s="120" t="str">
        <f t="shared" ca="1" si="2"/>
        <v/>
      </c>
      <c r="Q28" s="120" t="str">
        <f t="shared" ca="1" si="2"/>
        <v/>
      </c>
      <c r="R28" s="120" t="str">
        <f t="shared" ca="1" si="2"/>
        <v/>
      </c>
      <c r="S28" s="120" t="str">
        <f t="shared" ca="1" si="2"/>
        <v/>
      </c>
      <c r="T28" s="120" t="str">
        <f t="shared" ca="1" si="2"/>
        <v/>
      </c>
      <c r="U28" s="120" t="str">
        <f t="shared" ca="1" si="2"/>
        <v/>
      </c>
      <c r="V28" s="120" t="str">
        <f t="shared" ca="1" si="2"/>
        <v/>
      </c>
      <c r="W28" s="120" t="str">
        <f t="shared" ca="1" si="2"/>
        <v/>
      </c>
      <c r="X28" s="120" t="str">
        <f t="shared" ca="1" si="2"/>
        <v/>
      </c>
    </row>
    <row r="29" spans="2:24" ht="75" customHeight="1">
      <c r="B29" s="115"/>
      <c r="C29" s="116"/>
      <c r="D29" s="117"/>
      <c r="E29" s="118" t="str">
        <f t="shared" si="1"/>
        <v/>
      </c>
      <c r="F29" s="119" t="s">
        <v>284</v>
      </c>
      <c r="G29" s="119" t="s">
        <v>284</v>
      </c>
      <c r="H29" s="119" t="s">
        <v>284</v>
      </c>
      <c r="I29" s="119" t="s">
        <v>284</v>
      </c>
      <c r="J29" s="119" t="s">
        <v>284</v>
      </c>
      <c r="K29" s="119" t="s">
        <v>284</v>
      </c>
      <c r="L29" s="119" t="s">
        <v>284</v>
      </c>
      <c r="M29" s="119" t="s">
        <v>284</v>
      </c>
      <c r="N29" s="119" t="s">
        <v>284</v>
      </c>
      <c r="O29" s="113"/>
      <c r="P29" s="120" t="str">
        <f t="shared" ca="1" si="2"/>
        <v/>
      </c>
      <c r="Q29" s="120" t="str">
        <f t="shared" ca="1" si="2"/>
        <v/>
      </c>
      <c r="R29" s="120" t="str">
        <f t="shared" ca="1" si="2"/>
        <v/>
      </c>
      <c r="S29" s="120" t="str">
        <f t="shared" ca="1" si="2"/>
        <v/>
      </c>
      <c r="T29" s="120" t="str">
        <f t="shared" ca="1" si="2"/>
        <v/>
      </c>
      <c r="U29" s="120" t="str">
        <f t="shared" ca="1" si="2"/>
        <v/>
      </c>
      <c r="V29" s="120" t="str">
        <f t="shared" ca="1" si="2"/>
        <v/>
      </c>
      <c r="W29" s="120" t="str">
        <f t="shared" ca="1" si="2"/>
        <v/>
      </c>
      <c r="X29" s="120" t="str">
        <f t="shared" ca="1" si="2"/>
        <v/>
      </c>
    </row>
    <row r="30" spans="2:24" ht="75" customHeight="1">
      <c r="B30" s="115" t="s">
        <v>59</v>
      </c>
      <c r="C30" s="116" t="s">
        <v>306</v>
      </c>
      <c r="D30" s="117" t="s">
        <v>94</v>
      </c>
      <c r="E30" s="118">
        <f t="shared" si="1"/>
        <v>7</v>
      </c>
      <c r="F30" s="119" t="s">
        <v>331</v>
      </c>
      <c r="G30" s="119" t="s">
        <v>352</v>
      </c>
      <c r="H30" s="119" t="s">
        <v>378</v>
      </c>
      <c r="I30" s="119" t="s">
        <v>358</v>
      </c>
      <c r="J30" s="119" t="s">
        <v>327</v>
      </c>
      <c r="K30" s="119" t="s">
        <v>332</v>
      </c>
      <c r="L30" s="119" t="e">
        <v>#REF!</v>
      </c>
      <c r="M30" s="119" t="s">
        <v>284</v>
      </c>
      <c r="N30" s="119" t="s">
        <v>284</v>
      </c>
      <c r="O30" s="113"/>
      <c r="P30" s="120" t="e" vm="56">
        <f t="shared" si="2"/>
        <v>#VALUE!</v>
      </c>
      <c r="Q30" s="120" t="e" vm="54">
        <f t="shared" si="2"/>
        <v>#VALUE!</v>
      </c>
      <c r="R30" s="120" t="e" vm="46">
        <f t="shared" si="2"/>
        <v>#VALUE!</v>
      </c>
      <c r="S30" s="120" t="e" vm="47">
        <f t="shared" si="2"/>
        <v>#VALUE!</v>
      </c>
      <c r="T30" s="120" t="e" vm="48">
        <f t="shared" si="2"/>
        <v>#VALUE!</v>
      </c>
      <c r="U30" s="120" t="e" vm="49">
        <f t="shared" si="2"/>
        <v>#VALUE!</v>
      </c>
      <c r="V30" s="120" t="str">
        <f t="shared" si="2"/>
        <v/>
      </c>
      <c r="W30" s="120" t="str">
        <f t="shared" ca="1" si="2"/>
        <v/>
      </c>
      <c r="X30" s="120" t="str">
        <f t="shared" ca="1" si="2"/>
        <v/>
      </c>
    </row>
    <row r="31" spans="2:24" ht="75" customHeight="1">
      <c r="B31" s="115" t="s">
        <v>60</v>
      </c>
      <c r="C31" s="116" t="s">
        <v>307</v>
      </c>
      <c r="D31" s="117" t="s">
        <v>95</v>
      </c>
      <c r="E31" s="118">
        <f t="shared" si="1"/>
        <v>4</v>
      </c>
      <c r="F31" s="119" t="s">
        <v>334</v>
      </c>
      <c r="G31" s="119" t="s">
        <v>378</v>
      </c>
      <c r="H31" s="119" t="s">
        <v>331</v>
      </c>
      <c r="I31" s="119" t="e">
        <v>#REF!</v>
      </c>
      <c r="J31" s="119" t="s">
        <v>284</v>
      </c>
      <c r="K31" s="119" t="s">
        <v>284</v>
      </c>
      <c r="L31" s="119" t="s">
        <v>284</v>
      </c>
      <c r="M31" s="119" t="s">
        <v>284</v>
      </c>
      <c r="N31" s="119" t="s">
        <v>284</v>
      </c>
      <c r="O31" s="113"/>
      <c r="P31" s="120" t="e" vm="50">
        <f t="shared" si="2"/>
        <v>#VALUE!</v>
      </c>
      <c r="Q31" s="120" t="e" vm="46">
        <f t="shared" si="2"/>
        <v>#VALUE!</v>
      </c>
      <c r="R31" s="120" t="e" vm="56">
        <f t="shared" si="2"/>
        <v>#VALUE!</v>
      </c>
      <c r="S31" s="120" t="str">
        <f t="shared" si="2"/>
        <v/>
      </c>
      <c r="T31" s="120" t="str">
        <f t="shared" ca="1" si="2"/>
        <v/>
      </c>
      <c r="U31" s="120" t="str">
        <f t="shared" ca="1" si="2"/>
        <v/>
      </c>
      <c r="V31" s="120" t="str">
        <f t="shared" ca="1" si="2"/>
        <v/>
      </c>
      <c r="W31" s="120" t="str">
        <f t="shared" ca="1" si="2"/>
        <v/>
      </c>
      <c r="X31" s="120" t="str">
        <f t="shared" ca="1" si="2"/>
        <v/>
      </c>
    </row>
    <row r="32" spans="2:24" ht="75" customHeight="1">
      <c r="B32" s="115" t="s">
        <v>61</v>
      </c>
      <c r="C32" s="116" t="s">
        <v>293</v>
      </c>
      <c r="D32" s="117" t="s">
        <v>77</v>
      </c>
      <c r="E32" s="118">
        <f t="shared" si="1"/>
        <v>3</v>
      </c>
      <c r="F32" s="119" t="s">
        <v>352</v>
      </c>
      <c r="G32" s="119" t="s">
        <v>386</v>
      </c>
      <c r="H32" s="119" t="e">
        <v>#REF!</v>
      </c>
      <c r="I32" s="119" t="s">
        <v>284</v>
      </c>
      <c r="J32" s="119" t="s">
        <v>284</v>
      </c>
      <c r="K32" s="119" t="s">
        <v>284</v>
      </c>
      <c r="L32" s="119" t="s">
        <v>284</v>
      </c>
      <c r="M32" s="119" t="s">
        <v>284</v>
      </c>
      <c r="N32" s="119" t="s">
        <v>284</v>
      </c>
      <c r="O32" s="113"/>
      <c r="P32" s="120" t="e" vm="54">
        <f t="shared" si="2"/>
        <v>#VALUE!</v>
      </c>
      <c r="Q32" s="120" t="e" vm="53">
        <f t="shared" si="2"/>
        <v>#VALUE!</v>
      </c>
      <c r="R32" s="120" t="str">
        <f t="shared" si="2"/>
        <v/>
      </c>
      <c r="S32" s="120" t="str">
        <f t="shared" ca="1" si="2"/>
        <v/>
      </c>
      <c r="T32" s="120" t="str">
        <f t="shared" ca="1" si="2"/>
        <v/>
      </c>
      <c r="U32" s="120" t="str">
        <f t="shared" ca="1" si="2"/>
        <v/>
      </c>
      <c r="V32" s="120" t="str">
        <f t="shared" ca="1" si="2"/>
        <v/>
      </c>
      <c r="W32" s="120" t="str">
        <f t="shared" ca="1" si="2"/>
        <v/>
      </c>
      <c r="X32" s="120" t="str">
        <f t="shared" ca="1" si="2"/>
        <v/>
      </c>
    </row>
    <row r="33" spans="2:24" ht="75" customHeight="1">
      <c r="B33" s="115" t="s">
        <v>62</v>
      </c>
      <c r="C33" s="121" t="s">
        <v>308</v>
      </c>
      <c r="D33" s="117" t="s">
        <v>96</v>
      </c>
      <c r="E33" s="118">
        <f t="shared" si="1"/>
        <v>3</v>
      </c>
      <c r="F33" s="119" t="s">
        <v>344</v>
      </c>
      <c r="G33" s="119" t="s">
        <v>379</v>
      </c>
      <c r="H33" s="119" t="e">
        <v>#REF!</v>
      </c>
      <c r="I33" s="119" t="s">
        <v>284</v>
      </c>
      <c r="J33" s="119" t="s">
        <v>284</v>
      </c>
      <c r="K33" s="119" t="s">
        <v>284</v>
      </c>
      <c r="L33" s="119" t="s">
        <v>284</v>
      </c>
      <c r="M33" s="119" t="s">
        <v>284</v>
      </c>
      <c r="N33" s="119" t="s">
        <v>284</v>
      </c>
      <c r="O33" s="113"/>
      <c r="P33" s="120" t="e" vm="51">
        <f t="shared" si="2"/>
        <v>#VALUE!</v>
      </c>
      <c r="Q33" s="120" t="e" vm="52">
        <f t="shared" si="2"/>
        <v>#VALUE!</v>
      </c>
      <c r="R33" s="120" t="str">
        <f t="shared" si="2"/>
        <v/>
      </c>
      <c r="S33" s="120" t="str">
        <f t="shared" ca="1" si="2"/>
        <v/>
      </c>
      <c r="T33" s="120" t="str">
        <f t="shared" ca="1" si="2"/>
        <v/>
      </c>
      <c r="U33" s="120" t="str">
        <f t="shared" ca="1" si="2"/>
        <v/>
      </c>
      <c r="V33" s="120" t="str">
        <f t="shared" ca="1" si="2"/>
        <v/>
      </c>
      <c r="W33" s="120" t="str">
        <f t="shared" ca="1" si="2"/>
        <v/>
      </c>
      <c r="X33" s="120" t="str">
        <f t="shared" ca="1" si="2"/>
        <v/>
      </c>
    </row>
    <row r="34" spans="2:24" ht="75" customHeight="1">
      <c r="B34" s="115" t="s">
        <v>63</v>
      </c>
      <c r="C34" s="116" t="s">
        <v>309</v>
      </c>
      <c r="D34" s="117" t="s">
        <v>97</v>
      </c>
      <c r="E34" s="118">
        <f t="shared" si="1"/>
        <v>4</v>
      </c>
      <c r="F34" s="119" t="s">
        <v>379</v>
      </c>
      <c r="G34" s="119" t="s">
        <v>358</v>
      </c>
      <c r="H34" s="119" t="s">
        <v>327</v>
      </c>
      <c r="I34" s="119" t="e">
        <v>#REF!</v>
      </c>
      <c r="J34" s="119" t="s">
        <v>284</v>
      </c>
      <c r="K34" s="119" t="s">
        <v>284</v>
      </c>
      <c r="L34" s="119" t="s">
        <v>284</v>
      </c>
      <c r="M34" s="119" t="s">
        <v>284</v>
      </c>
      <c r="N34" s="119" t="s">
        <v>284</v>
      </c>
      <c r="O34" s="113"/>
      <c r="P34" s="120" t="e" vm="52">
        <f t="shared" si="2"/>
        <v>#VALUE!</v>
      </c>
      <c r="Q34" s="120" t="e" vm="47">
        <f t="shared" si="2"/>
        <v>#VALUE!</v>
      </c>
      <c r="R34" s="120" t="e" vm="48">
        <f t="shared" si="2"/>
        <v>#VALUE!</v>
      </c>
      <c r="S34" s="120" t="str">
        <f t="shared" si="2"/>
        <v/>
      </c>
      <c r="T34" s="120" t="str">
        <f t="shared" ca="1" si="2"/>
        <v/>
      </c>
      <c r="U34" s="120" t="str">
        <f t="shared" ca="1" si="2"/>
        <v/>
      </c>
      <c r="V34" s="120" t="str">
        <f t="shared" ca="1" si="2"/>
        <v/>
      </c>
      <c r="W34" s="120" t="str">
        <f t="shared" ca="1" si="2"/>
        <v/>
      </c>
      <c r="X34" s="120" t="str">
        <f t="shared" ca="1" si="2"/>
        <v/>
      </c>
    </row>
    <row r="35" spans="2:24" ht="75" customHeight="1">
      <c r="B35" s="115" t="s">
        <v>64</v>
      </c>
      <c r="C35" s="116" t="s">
        <v>310</v>
      </c>
      <c r="D35" s="117" t="s">
        <v>98</v>
      </c>
      <c r="E35" s="118">
        <f t="shared" si="1"/>
        <v>5</v>
      </c>
      <c r="F35" s="119" t="s">
        <v>378</v>
      </c>
      <c r="G35" s="119" t="s">
        <v>386</v>
      </c>
      <c r="H35" s="119" t="s">
        <v>327</v>
      </c>
      <c r="I35" s="119" t="s">
        <v>332</v>
      </c>
      <c r="J35" s="119" t="e">
        <v>#REF!</v>
      </c>
      <c r="K35" s="119" t="s">
        <v>284</v>
      </c>
      <c r="L35" s="119" t="s">
        <v>284</v>
      </c>
      <c r="M35" s="119" t="s">
        <v>284</v>
      </c>
      <c r="N35" s="119" t="s">
        <v>284</v>
      </c>
      <c r="O35" s="113"/>
      <c r="P35" s="120" t="e" vm="46">
        <f t="shared" si="2"/>
        <v>#VALUE!</v>
      </c>
      <c r="Q35" s="120" t="e" vm="53">
        <f t="shared" si="2"/>
        <v>#VALUE!</v>
      </c>
      <c r="R35" s="120" t="e" vm="48">
        <f t="shared" si="2"/>
        <v>#VALUE!</v>
      </c>
      <c r="S35" s="120" t="e" vm="49">
        <f t="shared" si="2"/>
        <v>#VALUE!</v>
      </c>
      <c r="T35" s="120" t="str">
        <f t="shared" si="2"/>
        <v/>
      </c>
      <c r="U35" s="120" t="str">
        <f t="shared" ca="1" si="2"/>
        <v/>
      </c>
      <c r="V35" s="120" t="str">
        <f t="shared" ca="1" si="2"/>
        <v/>
      </c>
      <c r="W35" s="120" t="str">
        <f t="shared" ca="1" si="2"/>
        <v/>
      </c>
      <c r="X35" s="120" t="str">
        <f t="shared" ca="1" si="2"/>
        <v/>
      </c>
    </row>
    <row r="36" spans="2:24" ht="75" customHeight="1">
      <c r="B36" s="115" t="s">
        <v>65</v>
      </c>
      <c r="C36" s="121" t="s">
        <v>311</v>
      </c>
      <c r="D36" s="117" t="s">
        <v>99</v>
      </c>
      <c r="E36" s="118">
        <f t="shared" si="1"/>
        <v>4</v>
      </c>
      <c r="F36" s="119" t="s">
        <v>326</v>
      </c>
      <c r="G36" s="119" t="s">
        <v>378</v>
      </c>
      <c r="H36" s="119" t="s">
        <v>379</v>
      </c>
      <c r="I36" s="119" t="e">
        <v>#REF!</v>
      </c>
      <c r="J36" s="119" t="s">
        <v>284</v>
      </c>
      <c r="K36" s="119" t="s">
        <v>284</v>
      </c>
      <c r="L36" s="119" t="s">
        <v>284</v>
      </c>
      <c r="M36" s="119" t="s">
        <v>284</v>
      </c>
      <c r="N36" s="119" t="s">
        <v>284</v>
      </c>
      <c r="O36" s="113"/>
      <c r="P36" s="120" t="e" vm="45">
        <f t="shared" si="2"/>
        <v>#VALUE!</v>
      </c>
      <c r="Q36" s="120" t="e" vm="46">
        <f t="shared" si="2"/>
        <v>#VALUE!</v>
      </c>
      <c r="R36" s="120" t="e" vm="52">
        <f t="shared" si="2"/>
        <v>#VALUE!</v>
      </c>
      <c r="S36" s="120" t="str">
        <f t="shared" si="2"/>
        <v/>
      </c>
      <c r="T36" s="120" t="str">
        <f t="shared" ca="1" si="2"/>
        <v/>
      </c>
      <c r="U36" s="120" t="str">
        <f t="shared" ca="1" si="2"/>
        <v/>
      </c>
      <c r="V36" s="120" t="str">
        <f t="shared" ca="1" si="2"/>
        <v/>
      </c>
      <c r="W36" s="120" t="str">
        <f t="shared" ca="1" si="2"/>
        <v/>
      </c>
      <c r="X36" s="120" t="str">
        <f t="shared" ca="1" si="2"/>
        <v/>
      </c>
    </row>
    <row r="37" spans="2:24" ht="75" customHeight="1">
      <c r="B37" s="115" t="s">
        <v>50</v>
      </c>
      <c r="C37" s="116"/>
      <c r="D37" s="117"/>
      <c r="E37" s="118" t="str">
        <f t="shared" si="1"/>
        <v/>
      </c>
      <c r="F37" s="119" t="s">
        <v>284</v>
      </c>
      <c r="G37" s="119" t="s">
        <v>284</v>
      </c>
      <c r="H37" s="119" t="s">
        <v>284</v>
      </c>
      <c r="I37" s="119" t="s">
        <v>284</v>
      </c>
      <c r="J37" s="119" t="s">
        <v>284</v>
      </c>
      <c r="K37" s="119" t="s">
        <v>284</v>
      </c>
      <c r="L37" s="119" t="s">
        <v>284</v>
      </c>
      <c r="M37" s="119" t="s">
        <v>284</v>
      </c>
      <c r="N37" s="119" t="s">
        <v>284</v>
      </c>
      <c r="O37" s="113"/>
      <c r="P37" s="120" t="str">
        <f t="shared" ca="1" si="2"/>
        <v/>
      </c>
      <c r="Q37" s="120" t="str">
        <f t="shared" ca="1" si="2"/>
        <v/>
      </c>
      <c r="R37" s="120" t="str">
        <f t="shared" ca="1" si="2"/>
        <v/>
      </c>
      <c r="S37" s="120" t="str">
        <f t="shared" ca="1" si="2"/>
        <v/>
      </c>
      <c r="T37" s="120" t="str">
        <f t="shared" ca="1" si="2"/>
        <v/>
      </c>
      <c r="U37" s="120" t="str">
        <f t="shared" ca="1" si="2"/>
        <v/>
      </c>
      <c r="V37" s="120" t="str">
        <f t="shared" ca="1" si="2"/>
        <v/>
      </c>
      <c r="W37" s="120" t="str">
        <f t="shared" ca="1" si="2"/>
        <v/>
      </c>
      <c r="X37" s="120" t="str">
        <f t="shared" ca="1" si="2"/>
        <v/>
      </c>
    </row>
    <row r="38" spans="2:24" ht="75" customHeight="1">
      <c r="B38" s="115" t="s">
        <v>66</v>
      </c>
      <c r="C38" s="116" t="s">
        <v>312</v>
      </c>
      <c r="D38" s="117" t="s">
        <v>483</v>
      </c>
      <c r="E38" s="118">
        <f t="shared" si="1"/>
        <v>6</v>
      </c>
      <c r="F38" s="119" t="s">
        <v>334</v>
      </c>
      <c r="G38" s="119" t="s">
        <v>344</v>
      </c>
      <c r="H38" s="119" t="s">
        <v>352</v>
      </c>
      <c r="I38" s="119" t="s">
        <v>379</v>
      </c>
      <c r="J38" s="119" t="s">
        <v>327</v>
      </c>
      <c r="K38" s="119" t="e">
        <v>#REF!</v>
      </c>
      <c r="L38" s="119" t="s">
        <v>284</v>
      </c>
      <c r="M38" s="119" t="s">
        <v>284</v>
      </c>
      <c r="N38" s="119" t="s">
        <v>284</v>
      </c>
      <c r="O38" s="113"/>
      <c r="P38" s="120" t="e" vm="50">
        <f t="shared" si="2"/>
        <v>#VALUE!</v>
      </c>
      <c r="Q38" s="120" t="e" vm="51">
        <f t="shared" si="2"/>
        <v>#VALUE!</v>
      </c>
      <c r="R38" s="120" t="e" vm="54">
        <f t="shared" si="2"/>
        <v>#VALUE!</v>
      </c>
      <c r="S38" s="120" t="e" vm="52">
        <f t="shared" si="2"/>
        <v>#VALUE!</v>
      </c>
      <c r="T38" s="120" t="e" vm="48">
        <f t="shared" si="2"/>
        <v>#VALUE!</v>
      </c>
      <c r="U38" s="120" t="str">
        <f t="shared" si="2"/>
        <v/>
      </c>
      <c r="V38" s="120" t="str">
        <f t="shared" ca="1" si="2"/>
        <v/>
      </c>
      <c r="W38" s="120" t="str">
        <f t="shared" ca="1" si="2"/>
        <v/>
      </c>
      <c r="X38" s="120" t="str">
        <f t="shared" ca="1" si="2"/>
        <v/>
      </c>
    </row>
    <row r="39" spans="2:24" ht="75" customHeight="1">
      <c r="B39" s="115" t="s">
        <v>67</v>
      </c>
      <c r="C39" s="116" t="s">
        <v>313</v>
      </c>
      <c r="D39" s="117" t="s">
        <v>101</v>
      </c>
      <c r="E39" s="118">
        <f t="shared" si="1"/>
        <v>5</v>
      </c>
      <c r="F39" s="119" t="s">
        <v>352</v>
      </c>
      <c r="G39" s="119" t="s">
        <v>386</v>
      </c>
      <c r="H39" s="119" t="s">
        <v>327</v>
      </c>
      <c r="I39" s="119" t="s">
        <v>332</v>
      </c>
      <c r="J39" s="119" t="e">
        <v>#REF!</v>
      </c>
      <c r="K39" s="119" t="s">
        <v>284</v>
      </c>
      <c r="L39" s="119" t="s">
        <v>284</v>
      </c>
      <c r="M39" s="119" t="s">
        <v>284</v>
      </c>
      <c r="N39" s="119" t="s">
        <v>284</v>
      </c>
      <c r="O39" s="113"/>
      <c r="P39" s="120" t="e" vm="54">
        <f t="shared" si="2"/>
        <v>#VALUE!</v>
      </c>
      <c r="Q39" s="120" t="e" vm="53">
        <f t="shared" si="2"/>
        <v>#VALUE!</v>
      </c>
      <c r="R39" s="120" t="e" vm="48">
        <f t="shared" si="2"/>
        <v>#VALUE!</v>
      </c>
      <c r="S39" s="120" t="e" vm="49">
        <f t="shared" si="2"/>
        <v>#VALUE!</v>
      </c>
      <c r="T39" s="120" t="str">
        <f t="shared" si="2"/>
        <v/>
      </c>
      <c r="U39" s="120" t="str">
        <f t="shared" ca="1" si="2"/>
        <v/>
      </c>
      <c r="V39" s="120" t="str">
        <f t="shared" ca="1" si="2"/>
        <v/>
      </c>
      <c r="W39" s="120" t="str">
        <f t="shared" ca="1" si="2"/>
        <v/>
      </c>
      <c r="X39" s="120" t="str">
        <f t="shared" ca="1" si="2"/>
        <v/>
      </c>
    </row>
    <row r="40" spans="2:24" ht="75" customHeight="1">
      <c r="B40" s="115" t="s">
        <v>68</v>
      </c>
      <c r="C40" s="116" t="s">
        <v>314</v>
      </c>
      <c r="D40" s="117" t="s">
        <v>102</v>
      </c>
      <c r="E40" s="118">
        <f t="shared" si="1"/>
        <v>4</v>
      </c>
      <c r="F40" s="119" t="s">
        <v>329</v>
      </c>
      <c r="G40" s="119" t="s">
        <v>379</v>
      </c>
      <c r="H40" s="119" t="s">
        <v>334</v>
      </c>
      <c r="I40" s="119" t="e">
        <v>#REF!</v>
      </c>
      <c r="J40" s="119" t="s">
        <v>284</v>
      </c>
      <c r="K40" s="119" t="s">
        <v>284</v>
      </c>
      <c r="L40" s="119" t="s">
        <v>284</v>
      </c>
      <c r="M40" s="119" t="s">
        <v>284</v>
      </c>
      <c r="N40" s="119" t="s">
        <v>284</v>
      </c>
      <c r="O40" s="113"/>
      <c r="P40" s="120" t="e" vm="55">
        <f t="shared" si="2"/>
        <v>#VALUE!</v>
      </c>
      <c r="Q40" s="120" t="e" vm="52">
        <f t="shared" si="2"/>
        <v>#VALUE!</v>
      </c>
      <c r="R40" s="120" t="e" vm="50">
        <f t="shared" si="2"/>
        <v>#VALUE!</v>
      </c>
      <c r="S40" s="120" t="str">
        <f t="shared" si="2"/>
        <v/>
      </c>
      <c r="T40" s="120" t="str">
        <f t="shared" ca="1" si="2"/>
        <v/>
      </c>
      <c r="U40" s="120" t="str">
        <f t="shared" ca="1" si="2"/>
        <v/>
      </c>
      <c r="V40" s="120" t="str">
        <f t="shared" ca="1" si="2"/>
        <v/>
      </c>
      <c r="W40" s="120" t="str">
        <f t="shared" ca="1" si="2"/>
        <v/>
      </c>
      <c r="X40" s="120" t="str">
        <f t="shared" ca="1" si="2"/>
        <v/>
      </c>
    </row>
    <row r="41" spans="2:24" ht="75" customHeight="1">
      <c r="B41" s="115" t="s">
        <v>69</v>
      </c>
      <c r="C41" s="116" t="s">
        <v>315</v>
      </c>
      <c r="D41" s="117" t="s">
        <v>103</v>
      </c>
      <c r="E41" s="118">
        <f t="shared" si="1"/>
        <v>4</v>
      </c>
      <c r="F41" s="119" t="s">
        <v>334</v>
      </c>
      <c r="G41" s="119" t="s">
        <v>386</v>
      </c>
      <c r="H41" s="119" t="s">
        <v>386</v>
      </c>
      <c r="I41" s="119" t="e">
        <v>#REF!</v>
      </c>
      <c r="J41" s="119" t="s">
        <v>284</v>
      </c>
      <c r="K41" s="119" t="s">
        <v>284</v>
      </c>
      <c r="L41" s="119" t="s">
        <v>284</v>
      </c>
      <c r="M41" s="119" t="s">
        <v>284</v>
      </c>
      <c r="N41" s="119" t="s">
        <v>284</v>
      </c>
      <c r="O41" s="113"/>
      <c r="P41" s="120" t="e" vm="50">
        <f t="shared" si="2"/>
        <v>#VALUE!</v>
      </c>
      <c r="Q41" s="120" t="e" vm="53">
        <f t="shared" si="2"/>
        <v>#VALUE!</v>
      </c>
      <c r="R41" s="120" t="e" vm="53">
        <f t="shared" si="2"/>
        <v>#VALUE!</v>
      </c>
      <c r="S41" s="120" t="str">
        <f t="shared" si="2"/>
        <v/>
      </c>
      <c r="T41" s="120" t="str">
        <f t="shared" ca="1" si="2"/>
        <v/>
      </c>
      <c r="U41" s="120" t="str">
        <f t="shared" ca="1" si="2"/>
        <v/>
      </c>
      <c r="V41" s="120" t="str">
        <f t="shared" ca="1" si="2"/>
        <v/>
      </c>
      <c r="W41" s="120" t="str">
        <f t="shared" ca="1" si="2"/>
        <v/>
      </c>
      <c r="X41" s="120" t="str">
        <f t="shared" ca="1" si="2"/>
        <v/>
      </c>
    </row>
    <row r="42" spans="2:24" ht="75" customHeight="1">
      <c r="B42" s="115" t="s">
        <v>70</v>
      </c>
      <c r="C42" s="116" t="s">
        <v>316</v>
      </c>
      <c r="D42" s="117" t="s">
        <v>104</v>
      </c>
      <c r="E42" s="118">
        <f t="shared" si="1"/>
        <v>5</v>
      </c>
      <c r="F42" s="119" t="s">
        <v>332</v>
      </c>
      <c r="G42" s="119" t="s">
        <v>378</v>
      </c>
      <c r="H42" s="119" t="s">
        <v>386</v>
      </c>
      <c r="I42" s="119" t="s">
        <v>331</v>
      </c>
      <c r="J42" s="119" t="e">
        <v>#REF!</v>
      </c>
      <c r="K42" s="119" t="s">
        <v>284</v>
      </c>
      <c r="L42" s="119" t="s">
        <v>284</v>
      </c>
      <c r="M42" s="119" t="s">
        <v>284</v>
      </c>
      <c r="N42" s="119" t="s">
        <v>284</v>
      </c>
      <c r="O42" s="113"/>
      <c r="P42" s="120" t="e" vm="49">
        <f t="shared" si="2"/>
        <v>#VALUE!</v>
      </c>
      <c r="Q42" s="120" t="e" vm="46">
        <f t="shared" si="2"/>
        <v>#VALUE!</v>
      </c>
      <c r="R42" s="120" t="e" vm="53">
        <f t="shared" si="2"/>
        <v>#VALUE!</v>
      </c>
      <c r="S42" s="120" t="e" vm="56">
        <f t="shared" si="2"/>
        <v>#VALUE!</v>
      </c>
      <c r="T42" s="120" t="str">
        <f t="shared" si="2"/>
        <v/>
      </c>
      <c r="U42" s="120" t="str">
        <f t="shared" ca="1" si="2"/>
        <v/>
      </c>
      <c r="V42" s="120" t="str">
        <f t="shared" ca="1" si="2"/>
        <v/>
      </c>
      <c r="W42" s="120" t="str">
        <f t="shared" ca="1" si="2"/>
        <v/>
      </c>
      <c r="X42" s="120" t="str">
        <f t="shared" ca="1" si="2"/>
        <v/>
      </c>
    </row>
    <row r="43" spans="2:24" ht="75" customHeight="1">
      <c r="B43" s="115" t="s">
        <v>71</v>
      </c>
      <c r="C43" s="116" t="s">
        <v>317</v>
      </c>
      <c r="D43" s="117" t="s">
        <v>105</v>
      </c>
      <c r="E43" s="118">
        <f t="shared" si="1"/>
        <v>4</v>
      </c>
      <c r="F43" s="119" t="s">
        <v>330</v>
      </c>
      <c r="G43" s="119" t="s">
        <v>379</v>
      </c>
      <c r="H43" s="119" t="s">
        <v>327</v>
      </c>
      <c r="I43" s="119" t="e">
        <v>#REF!</v>
      </c>
      <c r="J43" s="119" t="s">
        <v>284</v>
      </c>
      <c r="K43" s="119" t="s">
        <v>284</v>
      </c>
      <c r="L43" s="119" t="s">
        <v>284</v>
      </c>
      <c r="M43" s="119" t="s">
        <v>284</v>
      </c>
      <c r="N43" s="119" t="s">
        <v>284</v>
      </c>
      <c r="O43" s="113"/>
      <c r="P43" s="120" t="e" vm="57">
        <f t="shared" si="2"/>
        <v>#VALUE!</v>
      </c>
      <c r="Q43" s="120" t="e" vm="52">
        <f t="shared" si="2"/>
        <v>#VALUE!</v>
      </c>
      <c r="R43" s="120" t="e" vm="48">
        <f t="shared" si="2"/>
        <v>#VALUE!</v>
      </c>
      <c r="S43" s="120" t="str">
        <f t="shared" si="2"/>
        <v/>
      </c>
      <c r="T43" s="120" t="str">
        <f t="shared" ca="1" si="2"/>
        <v/>
      </c>
      <c r="U43" s="120" t="str">
        <f t="shared" ca="1" si="2"/>
        <v/>
      </c>
      <c r="V43" s="120" t="str">
        <f t="shared" ca="1" si="2"/>
        <v/>
      </c>
      <c r="W43" s="120" t="str">
        <f t="shared" ca="1" si="2"/>
        <v/>
      </c>
      <c r="X43" s="120" t="str">
        <f t="shared" ca="1" si="2"/>
        <v/>
      </c>
    </row>
    <row r="44" spans="2:24" ht="75" customHeight="1">
      <c r="B44" s="115" t="s">
        <v>72</v>
      </c>
      <c r="C44" s="116" t="s">
        <v>318</v>
      </c>
      <c r="D44" s="117" t="s">
        <v>106</v>
      </c>
      <c r="E44" s="118">
        <f t="shared" si="1"/>
        <v>5</v>
      </c>
      <c r="F44" s="119" t="s">
        <v>331</v>
      </c>
      <c r="G44" s="119" t="s">
        <v>379</v>
      </c>
      <c r="H44" s="119" t="s">
        <v>358</v>
      </c>
      <c r="I44" s="119" t="s">
        <v>327</v>
      </c>
      <c r="J44" s="119" t="e">
        <v>#REF!</v>
      </c>
      <c r="K44" s="119" t="s">
        <v>284</v>
      </c>
      <c r="L44" s="119" t="s">
        <v>284</v>
      </c>
      <c r="M44" s="119" t="s">
        <v>284</v>
      </c>
      <c r="N44" s="119" t="s">
        <v>284</v>
      </c>
      <c r="O44" s="113"/>
      <c r="P44" s="120" t="e" vm="56">
        <f t="shared" si="2"/>
        <v>#VALUE!</v>
      </c>
      <c r="Q44" s="120" t="e" vm="52">
        <f t="shared" si="2"/>
        <v>#VALUE!</v>
      </c>
      <c r="R44" s="120" t="e" vm="47">
        <f t="shared" si="2"/>
        <v>#VALUE!</v>
      </c>
      <c r="S44" s="120" t="e" vm="48">
        <f t="shared" si="2"/>
        <v>#VALUE!</v>
      </c>
      <c r="T44" s="120" t="str">
        <f t="shared" si="2"/>
        <v/>
      </c>
      <c r="U44" s="120" t="str">
        <f t="shared" ca="1" si="2"/>
        <v/>
      </c>
      <c r="V44" s="120" t="str">
        <f t="shared" ca="1" si="2"/>
        <v/>
      </c>
      <c r="W44" s="120" t="str">
        <f t="shared" ca="1" si="2"/>
        <v/>
      </c>
      <c r="X44" s="120" t="str">
        <f t="shared" ca="1" si="2"/>
        <v/>
      </c>
    </row>
    <row r="45" spans="2:24" ht="75" customHeight="1">
      <c r="B45" s="115" t="s">
        <v>58</v>
      </c>
      <c r="C45" s="116"/>
      <c r="D45" s="117"/>
      <c r="E45" s="118" t="str">
        <f t="shared" si="1"/>
        <v/>
      </c>
      <c r="F45" s="119" t="s">
        <v>284</v>
      </c>
      <c r="G45" s="119" t="s">
        <v>284</v>
      </c>
      <c r="H45" s="119" t="s">
        <v>284</v>
      </c>
      <c r="I45" s="119" t="s">
        <v>284</v>
      </c>
      <c r="J45" s="119" t="s">
        <v>284</v>
      </c>
      <c r="K45" s="119" t="s">
        <v>284</v>
      </c>
      <c r="L45" s="119" t="s">
        <v>284</v>
      </c>
      <c r="M45" s="119" t="s">
        <v>284</v>
      </c>
      <c r="N45" s="119" t="s">
        <v>284</v>
      </c>
      <c r="O45" s="113"/>
      <c r="P45" s="120" t="str">
        <f t="shared" ca="1" si="2"/>
        <v/>
      </c>
      <c r="Q45" s="120" t="str">
        <f t="shared" ca="1" si="2"/>
        <v/>
      </c>
      <c r="R45" s="120" t="str">
        <f t="shared" ca="1" si="2"/>
        <v/>
      </c>
      <c r="S45" s="120" t="str">
        <f t="shared" ca="1" si="2"/>
        <v/>
      </c>
      <c r="T45" s="120" t="str">
        <f t="shared" ca="1" si="2"/>
        <v/>
      </c>
      <c r="U45" s="120" t="str">
        <f t="shared" ca="1" si="2"/>
        <v/>
      </c>
      <c r="V45" s="120" t="str">
        <f t="shared" ca="1" si="2"/>
        <v/>
      </c>
      <c r="W45" s="120" t="str">
        <f t="shared" ca="1" si="2"/>
        <v/>
      </c>
      <c r="X45" s="120" t="str">
        <f t="shared" ca="1" si="2"/>
        <v/>
      </c>
    </row>
  </sheetData>
  <mergeCells count="6">
    <mergeCell ref="P3:X3"/>
    <mergeCell ref="B3:B4"/>
    <mergeCell ref="C3:C4"/>
    <mergeCell ref="D3:D4"/>
    <mergeCell ref="E3:E4"/>
    <mergeCell ref="F3:N3"/>
  </mergeCells>
  <phoneticPr fontId="1" type="noConversion"/>
  <hyperlinks>
    <hyperlink ref="D1" r:id="rId1" xr:uid="{C34E7F3A-8E6D-4913-8EC1-C50351C90E4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155A-68A5-42A9-8DD0-E84055BC4135}">
  <dimension ref="B2:P44"/>
  <sheetViews>
    <sheetView showGridLines="0" workbookViewId="0">
      <selection activeCell="S8" sqref="S8"/>
    </sheetView>
  </sheetViews>
  <sheetFormatPr defaultRowHeight="39" outlineLevelCol="1"/>
  <cols>
    <col min="1" max="1" width="4.25" style="1" customWidth="1"/>
    <col min="2" max="2" width="9" style="1"/>
    <col min="3" max="3" width="21.125" style="1" customWidth="1"/>
    <col min="4" max="4" width="9" style="1" hidden="1" customWidth="1" outlineLevel="1"/>
    <col min="5" max="5" width="9" style="1" collapsed="1"/>
    <col min="6" max="15" width="9" style="1"/>
    <col min="16" max="16" width="15.75" style="1" bestFit="1" customWidth="1"/>
    <col min="17" max="17" width="14.25" style="1" bestFit="1" customWidth="1"/>
    <col min="18" max="21" width="9" style="1"/>
    <col min="22" max="26" width="11.5" style="1" customWidth="1"/>
    <col min="27" max="16384" width="9" style="1"/>
  </cols>
  <sheetData>
    <row r="2" spans="2:16">
      <c r="B2" s="217" t="s">
        <v>4</v>
      </c>
      <c r="C2" s="218" t="s">
        <v>190</v>
      </c>
      <c r="D2" s="217" t="s">
        <v>8</v>
      </c>
      <c r="E2" s="219" t="s">
        <v>34</v>
      </c>
      <c r="F2" s="220"/>
      <c r="G2" s="220"/>
      <c r="H2" s="220"/>
      <c r="I2" s="220"/>
      <c r="J2" s="220"/>
      <c r="K2" s="220"/>
      <c r="L2" s="220"/>
      <c r="M2" s="221"/>
    </row>
    <row r="3" spans="2:16" s="2" customFormat="1" ht="30">
      <c r="B3" s="217"/>
      <c r="C3" s="217"/>
      <c r="D3" s="217"/>
      <c r="E3" s="4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6">
        <v>9</v>
      </c>
    </row>
    <row r="4" spans="2:16">
      <c r="B4" s="7" t="s">
        <v>0</v>
      </c>
      <c r="C4" s="8" t="s">
        <v>5</v>
      </c>
      <c r="D4" s="9">
        <f>IF( LEN(C4)&gt;0, LEN(C4), "")</f>
        <v>6</v>
      </c>
      <c r="E4" s="10" t="str" cm="1">
        <f t="array" ref="E4" xml:space="preserve"> IF(E$3&lt;&gt;$D4, MID($C4,E$3,1), INDEX(音調表!$G$3:$G$9, MATCH(TRUE, EXACT(MID($C4,E$3,1), 音調表!$F$3:$F$9),0)))</f>
        <v>l</v>
      </c>
      <c r="F4" s="10" t="str" cm="1">
        <f t="array" ref="F4" xml:space="preserve"> IF(F$3&lt;&gt;$D4, MID($C4,F$3,1), INDEX(音調表!$G$3:$G$9, MATCH(TRUE, EXACT(MID($C4,F$3,1), 音調表!$F$3:$F$9),0)))</f>
        <v>i</v>
      </c>
      <c r="G4" s="10" t="str" cm="1">
        <f t="array" ref="G4" xml:space="preserve"> IF(G$3&lt;&gt;$D4, MID($C4,G$3,1), INDEX(音調表!$G$3:$G$9, MATCH(TRUE, EXACT(MID($C4,G$3,1), 音調表!$F$3:$F$9),0)))</f>
        <v>a</v>
      </c>
      <c r="H4" s="10" t="str" cm="1">
        <f t="array" ref="H4" xml:space="preserve"> IF(H$3&lt;&gt;$D4, MID($C4,H$3,1), INDEX(音調表!$G$3:$G$9, MATCH(TRUE, EXACT(MID($C4,H$3,1), 音調表!$F$3:$F$9),0)))</f>
        <v>n</v>
      </c>
      <c r="I4" s="10" t="str" cm="1">
        <f t="array" ref="I4" xml:space="preserve"> IF(I$3&lt;&gt;$D4, MID($C4,I$3,1), INDEX(音調表!$G$3:$G$9, MATCH(TRUE, EXACT(MID($C4,I$3,1), 音調表!$F$3:$F$9),0)))</f>
        <v>g</v>
      </c>
      <c r="J4" s="10" cm="1">
        <f t="array" ref="J4" xml:space="preserve"> IF(J$3&lt;&gt;$D4, MID($C4,J$3,1), INDEX(音調表!$G$3:$G$9, MATCH(TRUE, EXACT(MID($C4,J$3,1), 音調表!$F$3:$F$9),0)))</f>
        <v>2</v>
      </c>
      <c r="K4" s="10" t="str" cm="1">
        <f t="array" ref="K4" xml:space="preserve"> IF(K$3&lt;&gt;$D4, MID($C4,K$3,1), INDEX(音調表!$G$3:$G$9, MATCH(TRUE, EXACT(MID($C4,K$3,1), 音調表!$F$3:$F$9),0)))</f>
        <v/>
      </c>
      <c r="L4" s="10" t="str" cm="1">
        <f t="array" ref="L4" xml:space="preserve"> IF(L$3&lt;&gt;$D4, MID($C4,L$3,1), INDEX(音調表!$G$3:$G$9, MATCH(TRUE, EXACT(MID($C4,L$3,1), 音調表!$F$3:$F$9),0)))</f>
        <v/>
      </c>
      <c r="M4" s="11" t="str" cm="1">
        <f t="array" ref="M4" xml:space="preserve"> IF(M$3&lt;&gt;$D4, MID($C4,M$3,1), INDEX(音調表!$G$3:$G$9, MATCH(TRUE, EXACT(MID($C4,M$3,1), 音調表!$F$3:$F$9),0)))</f>
        <v/>
      </c>
      <c r="O4" s="2"/>
      <c r="P4" s="2"/>
    </row>
    <row r="5" spans="2:16">
      <c r="B5" s="7" t="s">
        <v>1</v>
      </c>
      <c r="C5" s="8" t="s">
        <v>6</v>
      </c>
      <c r="D5" s="9">
        <f t="shared" ref="D5:D44" si="0">IF( LEN(C5)&gt;0, LEN(C5), "")</f>
        <v>4</v>
      </c>
      <c r="E5" s="10" t="str" cm="1">
        <f t="array" ref="E5" xml:space="preserve"> IF(E$3&lt;&gt;$D5, MID($C5,E$3,1), INDEX(音調表!$G$3:$G$9, MATCH(TRUE, EXACT(MID($C5,E$3,1), 音調表!$F$3:$F$9),0)))</f>
        <v>z</v>
      </c>
      <c r="F5" s="10" t="str" cm="1">
        <f t="array" ref="F5" xml:space="preserve"> IF(F$3&lt;&gt;$D5, MID($C5,F$3,1), INDEX(音調表!$G$3:$G$9, MATCH(TRUE, EXACT(MID($C5,F$3,1), 音調表!$F$3:$F$9),0)))</f>
        <v>i</v>
      </c>
      <c r="G5" s="10" t="str" cm="1">
        <f t="array" ref="G5" xml:space="preserve"> IF(G$3&lt;&gt;$D5, MID($C5,G$3,1), INDEX(音調表!$G$3:$G$9, MATCH(TRUE, EXACT(MID($C5,G$3,1), 音調表!$F$3:$F$9),0)))</f>
        <v>u</v>
      </c>
      <c r="H5" s="10" cm="1">
        <f t="array" ref="H5" xml:space="preserve"> IF(H$3&lt;&gt;$D5, MID($C5,H$3,1), INDEX(音調表!$G$3:$G$9, MATCH(TRUE, EXACT(MID($C5,H$3,1), 音調表!$F$3:$F$9),0)))</f>
        <v>1</v>
      </c>
      <c r="I5" s="10" t="str" cm="1">
        <f t="array" ref="I5" xml:space="preserve"> IF(I$3&lt;&gt;$D5, MID($C5,I$3,1), INDEX(音調表!$G$3:$G$9, MATCH(TRUE, EXACT(MID($C5,I$3,1), 音調表!$F$3:$F$9),0)))</f>
        <v/>
      </c>
      <c r="J5" s="10" t="str" cm="1">
        <f t="array" ref="J5" xml:space="preserve"> IF(J$3&lt;&gt;$D5, MID($C5,J$3,1), INDEX(音調表!$G$3:$G$9, MATCH(TRUE, EXACT(MID($C5,J$3,1), 音調表!$F$3:$F$9),0)))</f>
        <v/>
      </c>
      <c r="K5" s="10" t="str" cm="1">
        <f t="array" ref="K5" xml:space="preserve"> IF(K$3&lt;&gt;$D5, MID($C5,K$3,1), INDEX(音調表!$G$3:$G$9, MATCH(TRUE, EXACT(MID($C5,K$3,1), 音調表!$F$3:$F$9),0)))</f>
        <v/>
      </c>
      <c r="L5" s="10" t="str" cm="1">
        <f t="array" ref="L5" xml:space="preserve"> IF(L$3&lt;&gt;$D5, MID($C5,L$3,1), INDEX(音調表!$G$3:$G$9, MATCH(TRUE, EXACT(MID($C5,L$3,1), 音調表!$F$3:$F$9),0)))</f>
        <v/>
      </c>
      <c r="M5" s="11" t="str" cm="1">
        <f t="array" ref="M5" xml:space="preserve"> IF(M$3&lt;&gt;$D5, MID($C5,M$3,1), INDEX(音調表!$G$3:$G$9, MATCH(TRUE, EXACT(MID($C5,M$3,1), 音調表!$F$3:$F$9),0)))</f>
        <v/>
      </c>
      <c r="O5" s="2"/>
      <c r="P5" s="2"/>
    </row>
    <row r="6" spans="2:16">
      <c r="B6" s="7" t="s">
        <v>2</v>
      </c>
      <c r="C6" s="8" t="s">
        <v>7</v>
      </c>
      <c r="D6" s="9">
        <f t="shared" si="0"/>
        <v>3</v>
      </c>
      <c r="E6" s="10" t="str" cm="1">
        <f t="array" ref="E6" xml:space="preserve"> IF(E$3&lt;&gt;$D6, MID($C6,E$3,1), INDEX(音調表!$G$3:$G$9, MATCH(TRUE, EXACT(MID($C6,E$3,1), 音調表!$F$3:$F$9),0)))</f>
        <v>s</v>
      </c>
      <c r="F6" s="10" t="str" cm="1">
        <f t="array" ref="F6" xml:space="preserve"> IF(F$3&lt;&gt;$D6, MID($C6,F$3,1), INDEX(音調表!$G$3:$G$9, MATCH(TRUE, EXACT(MID($C6,F$3,1), 音調表!$F$3:$F$9),0)))</f>
        <v>u</v>
      </c>
      <c r="G6" s="10" cm="1">
        <f t="array" ref="G6" xml:space="preserve"> IF(G$3&lt;&gt;$D6, MID($C6,G$3,1), INDEX(音調表!$G$3:$G$9, MATCH(TRUE, EXACT(MID($C6,G$3,1), 音調表!$F$3:$F$9),0)))</f>
        <v>2</v>
      </c>
      <c r="H6" s="10" t="str" cm="1">
        <f t="array" ref="H6" xml:space="preserve"> IF(H$3&lt;&gt;$D6, MID($C6,H$3,1), INDEX(音調表!$G$3:$G$9, MATCH(TRUE, EXACT(MID($C6,H$3,1), 音調表!$F$3:$F$9),0)))</f>
        <v/>
      </c>
      <c r="I6" s="10" t="str" cm="1">
        <f t="array" ref="I6" xml:space="preserve"> IF(I$3&lt;&gt;$D6, MID($C6,I$3,1), INDEX(音調表!$G$3:$G$9, MATCH(TRUE, EXACT(MID($C6,I$3,1), 音調表!$F$3:$F$9),0)))</f>
        <v/>
      </c>
      <c r="J6" s="10" t="str" cm="1">
        <f t="array" ref="J6" xml:space="preserve"> IF(J$3&lt;&gt;$D6, MID($C6,J$3,1), INDEX(音調表!$G$3:$G$9, MATCH(TRUE, EXACT(MID($C6,J$3,1), 音調表!$F$3:$F$9),0)))</f>
        <v/>
      </c>
      <c r="K6" s="10" t="str" cm="1">
        <f t="array" ref="K6" xml:space="preserve"> IF(K$3&lt;&gt;$D6, MID($C6,K$3,1), INDEX(音調表!$G$3:$G$9, MATCH(TRUE, EXACT(MID($C6,K$3,1), 音調表!$F$3:$F$9),0)))</f>
        <v/>
      </c>
      <c r="L6" s="10" t="str" cm="1">
        <f t="array" ref="L6" xml:space="preserve"> IF(L$3&lt;&gt;$D6, MID($C6,L$3,1), INDEX(音調表!$G$3:$G$9, MATCH(TRUE, EXACT(MID($C6,L$3,1), 音調表!$F$3:$F$9),0)))</f>
        <v/>
      </c>
      <c r="M6" s="11" t="str" cm="1">
        <f t="array" ref="M6" xml:space="preserve"> IF(M$3&lt;&gt;$D6, MID($C6,M$3,1), INDEX(音調表!$G$3:$G$9, MATCH(TRUE, EXACT(MID($C6,M$3,1), 音調表!$F$3:$F$9),0)))</f>
        <v/>
      </c>
      <c r="O6" s="2"/>
      <c r="P6" s="2"/>
    </row>
    <row r="7" spans="2:16">
      <c r="B7" s="7"/>
      <c r="C7" s="8"/>
      <c r="D7" s="9" t="str">
        <f t="shared" si="0"/>
        <v/>
      </c>
      <c r="E7" s="10" t="str" cm="1">
        <f t="array" ref="E7" xml:space="preserve"> IF(E$3&lt;&gt;$D7, MID($C7,E$3,1), INDEX(音調表!$G$3:$G$9, MATCH(TRUE, EXACT(MID($C7,E$3,1), 音調表!$F$3:$F$9),0)))</f>
        <v/>
      </c>
      <c r="F7" s="10" t="str" cm="1">
        <f t="array" ref="F7" xml:space="preserve"> IF(F$3&lt;&gt;$D7, MID($C7,F$3,1), INDEX(音調表!$G$3:$G$9, MATCH(TRUE, EXACT(MID($C7,F$3,1), 音調表!$F$3:$F$9),0)))</f>
        <v/>
      </c>
      <c r="G7" s="10" t="str" cm="1">
        <f t="array" ref="G7" xml:space="preserve"> IF(G$3&lt;&gt;$D7, MID($C7,G$3,1), INDEX(音調表!$G$3:$G$9, MATCH(TRUE, EXACT(MID($C7,G$3,1), 音調表!$F$3:$F$9),0)))</f>
        <v/>
      </c>
      <c r="H7" s="10" t="str" cm="1">
        <f t="array" ref="H7" xml:space="preserve"> IF(H$3&lt;&gt;$D7, MID($C7,H$3,1), INDEX(音調表!$G$3:$G$9, MATCH(TRUE, EXACT(MID($C7,H$3,1), 音調表!$F$3:$F$9),0)))</f>
        <v/>
      </c>
      <c r="I7" s="10" t="str" cm="1">
        <f t="array" ref="I7" xml:space="preserve"> IF(I$3&lt;&gt;$D7, MID($C7,I$3,1), INDEX(音調表!$G$3:$G$9, MATCH(TRUE, EXACT(MID($C7,I$3,1), 音調表!$F$3:$F$9),0)))</f>
        <v/>
      </c>
      <c r="J7" s="10" t="str" cm="1">
        <f t="array" ref="J7" xml:space="preserve"> IF(J$3&lt;&gt;$D7, MID($C7,J$3,1), INDEX(音調表!$G$3:$G$9, MATCH(TRUE, EXACT(MID($C7,J$3,1), 音調表!$F$3:$F$9),0)))</f>
        <v/>
      </c>
      <c r="K7" s="10" t="str" cm="1">
        <f t="array" ref="K7" xml:space="preserve"> IF(K$3&lt;&gt;$D7, MID($C7,K$3,1), INDEX(音調表!$G$3:$G$9, MATCH(TRUE, EXACT(MID($C7,K$3,1), 音調表!$F$3:$F$9),0)))</f>
        <v/>
      </c>
      <c r="L7" s="10" t="str" cm="1">
        <f t="array" ref="L7" xml:space="preserve"> IF(L$3&lt;&gt;$D7, MID($C7,L$3,1), INDEX(音調表!$G$3:$G$9, MATCH(TRUE, EXACT(MID($C7,L$3,1), 音調表!$F$3:$F$9),0)))</f>
        <v/>
      </c>
      <c r="M7" s="11" t="str" cm="1">
        <f t="array" ref="M7" xml:space="preserve"> IF(M$3&lt;&gt;$D7, MID($C7,M$3,1), INDEX(音調表!$G$3:$G$9, MATCH(TRUE, EXACT(MID($C7,M$3,1), 音調表!$F$3:$F$9),0)))</f>
        <v/>
      </c>
      <c r="O7" s="2"/>
      <c r="P7" s="2"/>
    </row>
    <row r="8" spans="2:16">
      <c r="B8" s="7" t="s">
        <v>40</v>
      </c>
      <c r="C8" s="8" t="s">
        <v>73</v>
      </c>
      <c r="D8" s="9">
        <f t="shared" si="0"/>
        <v>4</v>
      </c>
      <c r="E8" s="10" t="str" cm="1">
        <f t="array" ref="E8" xml:space="preserve"> IF(E$3&lt;&gt;$D8, MID($C8,E$3,1), INDEX(音調表!$G$3:$G$9, MATCH(TRUE, EXACT(MID($C8,E$3,1), 音調表!$F$3:$F$9),0)))</f>
        <v>o</v>
      </c>
      <c r="F8" s="10" t="str" cm="1">
        <f t="array" ref="F8" xml:space="preserve"> IF(F$3&lt;&gt;$D8, MID($C8,F$3,1), INDEX(音調表!$G$3:$G$9, MATCH(TRUE, EXACT(MID($C8,F$3,1), 音調表!$F$3:$F$9),0)))</f>
        <v>n</v>
      </c>
      <c r="G8" s="10" t="str" cm="1">
        <f t="array" ref="G8" xml:space="preserve"> IF(G$3&lt;&gt;$D8, MID($C8,G$3,1), INDEX(音調表!$G$3:$G$9, MATCH(TRUE, EXACT(MID($C8,G$3,1), 音調表!$F$3:$F$9),0)))</f>
        <v>g</v>
      </c>
      <c r="H8" s="10" cm="1">
        <f t="array" ref="H8" xml:space="preserve"> IF(H$3&lt;&gt;$D8, MID($C8,H$3,1), INDEX(音調表!$G$3:$G$9, MATCH(TRUE, EXACT(MID($C8,H$3,1), 音調表!$F$3:$F$9),0)))</f>
        <v>2</v>
      </c>
      <c r="I8" s="10" t="str" cm="1">
        <f t="array" ref="I8" xml:space="preserve"> IF(I$3&lt;&gt;$D8, MID($C8,I$3,1), INDEX(音調表!$G$3:$G$9, MATCH(TRUE, EXACT(MID($C8,I$3,1), 音調表!$F$3:$F$9),0)))</f>
        <v/>
      </c>
      <c r="J8" s="10" t="str" cm="1">
        <f t="array" ref="J8" xml:space="preserve"> IF(J$3&lt;&gt;$D8, MID($C8,J$3,1), INDEX(音調表!$G$3:$G$9, MATCH(TRUE, EXACT(MID($C8,J$3,1), 音調表!$F$3:$F$9),0)))</f>
        <v/>
      </c>
      <c r="K8" s="10" t="str" cm="1">
        <f t="array" ref="K8" xml:space="preserve"> IF(K$3&lt;&gt;$D8, MID($C8,K$3,1), INDEX(音調表!$G$3:$G$9, MATCH(TRUE, EXACT(MID($C8,K$3,1), 音調表!$F$3:$F$9),0)))</f>
        <v/>
      </c>
      <c r="L8" s="10" t="str" cm="1">
        <f t="array" ref="L8" xml:space="preserve"> IF(L$3&lt;&gt;$D8, MID($C8,L$3,1), INDEX(音調表!$G$3:$G$9, MATCH(TRUE, EXACT(MID($C8,L$3,1), 音調表!$F$3:$F$9),0)))</f>
        <v/>
      </c>
      <c r="M8" s="11" t="str" cm="1">
        <f t="array" ref="M8" xml:space="preserve"> IF(M$3&lt;&gt;$D8, MID($C8,M$3,1), INDEX(音調表!$G$3:$G$9, MATCH(TRUE, EXACT(MID($C8,M$3,1), 音調表!$F$3:$F$9),0)))</f>
        <v/>
      </c>
      <c r="O8" s="2"/>
      <c r="P8" s="2"/>
    </row>
    <row r="9" spans="2:16">
      <c r="B9" s="7" t="s">
        <v>41</v>
      </c>
      <c r="C9" s="8" t="s">
        <v>74</v>
      </c>
      <c r="D9" s="9">
        <f t="shared" si="0"/>
        <v>3</v>
      </c>
      <c r="E9" s="10" t="str" cm="1">
        <f t="array" ref="E9" xml:space="preserve"> IF(E$3&lt;&gt;$D9, MID($C9,E$3,1), INDEX(音調表!$G$3:$G$9, MATCH(TRUE, EXACT(MID($C9,E$3,1), 音調表!$F$3:$F$9),0)))</f>
        <v>z</v>
      </c>
      <c r="F9" s="10" t="str" cm="1">
        <f t="array" ref="F9" xml:space="preserve"> IF(F$3&lt;&gt;$D9, MID($C9,F$3,1), INDEX(音調表!$G$3:$G$9, MATCH(TRUE, EXACT(MID($C9,F$3,1), 音調表!$F$3:$F$9),0)))</f>
        <v>i</v>
      </c>
      <c r="G9" s="10" cm="1">
        <f t="array" ref="G9" xml:space="preserve"> IF(G$3&lt;&gt;$D9, MID($C9,G$3,1), INDEX(音調表!$G$3:$G$9, MATCH(TRUE, EXACT(MID($C9,G$3,1), 音調表!$F$3:$F$9),0)))</f>
        <v>1</v>
      </c>
      <c r="H9" s="10" t="str" cm="1">
        <f t="array" ref="H9" xml:space="preserve"> IF(H$3&lt;&gt;$D9, MID($C9,H$3,1), INDEX(音調表!$G$3:$G$9, MATCH(TRUE, EXACT(MID($C9,H$3,1), 音調表!$F$3:$F$9),0)))</f>
        <v/>
      </c>
      <c r="I9" s="10" t="str" cm="1">
        <f t="array" ref="I9" xml:space="preserve"> IF(I$3&lt;&gt;$D9, MID($C9,I$3,1), INDEX(音調表!$G$3:$G$9, MATCH(TRUE, EXACT(MID($C9,I$3,1), 音調表!$F$3:$F$9),0)))</f>
        <v/>
      </c>
      <c r="J9" s="10" t="str" cm="1">
        <f t="array" ref="J9" xml:space="preserve"> IF(J$3&lt;&gt;$D9, MID($C9,J$3,1), INDEX(音調表!$G$3:$G$9, MATCH(TRUE, EXACT(MID($C9,J$3,1), 音調表!$F$3:$F$9),0)))</f>
        <v/>
      </c>
      <c r="K9" s="10" t="str" cm="1">
        <f t="array" ref="K9" xml:space="preserve"> IF(K$3&lt;&gt;$D9, MID($C9,K$3,1), INDEX(音調表!$G$3:$G$9, MATCH(TRUE, EXACT(MID($C9,K$3,1), 音調表!$F$3:$F$9),0)))</f>
        <v/>
      </c>
      <c r="L9" s="10" t="str" cm="1">
        <f t="array" ref="L9" xml:space="preserve"> IF(L$3&lt;&gt;$D9, MID($C9,L$3,1), INDEX(音調表!$G$3:$G$9, MATCH(TRUE, EXACT(MID($C9,L$3,1), 音調表!$F$3:$F$9),0)))</f>
        <v/>
      </c>
      <c r="M9" s="11" t="str" cm="1">
        <f t="array" ref="M9" xml:space="preserve"> IF(M$3&lt;&gt;$D9, MID($C9,M$3,1), INDEX(音調表!$G$3:$G$9, MATCH(TRUE, EXACT(MID($C9,M$3,1), 音調表!$F$3:$F$9),0)))</f>
        <v/>
      </c>
      <c r="O9" s="2"/>
      <c r="P9" s="2"/>
    </row>
    <row r="10" spans="2:16">
      <c r="B10" s="7" t="s">
        <v>42</v>
      </c>
      <c r="C10" s="8" t="s">
        <v>75</v>
      </c>
      <c r="D10" s="9">
        <f t="shared" si="0"/>
        <v>5</v>
      </c>
      <c r="E10" s="10" t="str" cm="1">
        <f t="array" ref="E10" xml:space="preserve"> IF(E$3&lt;&gt;$D10, MID($C10,E$3,1), INDEX(音調表!$G$3:$G$9, MATCH(TRUE, EXACT(MID($C10,E$3,1), 音調表!$F$3:$F$9),0)))</f>
        <v>h</v>
      </c>
      <c r="F10" s="10" t="str" cm="1">
        <f t="array" ref="F10" xml:space="preserve"> IF(F$3&lt;&gt;$D10, MID($C10,F$3,1), INDEX(音調表!$G$3:$G$9, MATCH(TRUE, EXACT(MID($C10,F$3,1), 音調表!$F$3:$F$9),0)))</f>
        <v>u</v>
      </c>
      <c r="G10" s="10" t="str" cm="1">
        <f t="array" ref="G10" xml:space="preserve"> IF(G$3&lt;&gt;$D10, MID($C10,G$3,1), INDEX(音調表!$G$3:$G$9, MATCH(TRUE, EXACT(MID($C10,G$3,1), 音調表!$F$3:$F$9),0)))</f>
        <v>a</v>
      </c>
      <c r="H10" s="10" t="str" cm="1">
        <f t="array" ref="H10" xml:space="preserve"> IF(H$3&lt;&gt;$D10, MID($C10,H$3,1), INDEX(音調表!$G$3:$G$9, MATCH(TRUE, EXACT(MID($C10,H$3,1), 音調表!$F$3:$F$9),0)))</f>
        <v>n</v>
      </c>
      <c r="I10" s="10" cm="1">
        <f t="array" ref="I10" xml:space="preserve"> IF(I$3&lt;&gt;$D10, MID($C10,I$3,1), INDEX(音調表!$G$3:$G$9, MATCH(TRUE, EXACT(MID($C10,I$3,1), 音調表!$F$3:$F$9),0)))</f>
        <v>5</v>
      </c>
      <c r="J10" s="10" t="str" cm="1">
        <f t="array" ref="J10" xml:space="preserve"> IF(J$3&lt;&gt;$D10, MID($C10,J$3,1), INDEX(音調表!$G$3:$G$9, MATCH(TRUE, EXACT(MID($C10,J$3,1), 音調表!$F$3:$F$9),0)))</f>
        <v/>
      </c>
      <c r="K10" s="10" t="str" cm="1">
        <f t="array" ref="K10" xml:space="preserve"> IF(K$3&lt;&gt;$D10, MID($C10,K$3,1), INDEX(音調表!$G$3:$G$9, MATCH(TRUE, EXACT(MID($C10,K$3,1), 音調表!$F$3:$F$9),0)))</f>
        <v/>
      </c>
      <c r="L10" s="10" t="str" cm="1">
        <f t="array" ref="L10" xml:space="preserve"> IF(L$3&lt;&gt;$D10, MID($C10,L$3,1), INDEX(音調表!$G$3:$G$9, MATCH(TRUE, EXACT(MID($C10,L$3,1), 音調表!$F$3:$F$9),0)))</f>
        <v/>
      </c>
      <c r="M10" s="11" t="str" cm="1">
        <f t="array" ref="M10" xml:space="preserve"> IF(M$3&lt;&gt;$D10, MID($C10,M$3,1), INDEX(音調表!$G$3:$G$9, MATCH(TRUE, EXACT(MID($C10,M$3,1), 音調表!$F$3:$F$9),0)))</f>
        <v/>
      </c>
      <c r="O10" s="2"/>
      <c r="P10" s="2"/>
    </row>
    <row r="11" spans="2:16">
      <c r="B11" s="7"/>
      <c r="C11" s="8"/>
      <c r="D11" s="9" t="str">
        <f t="shared" si="0"/>
        <v/>
      </c>
      <c r="E11" s="10" t="str" cm="1">
        <f t="array" ref="E11" xml:space="preserve"> IF(E$3&lt;&gt;$D11, MID($C11,E$3,1), INDEX(音調表!$G$3:$G$9, MATCH(TRUE, EXACT(MID($C11,E$3,1), 音調表!$F$3:$F$9),0)))</f>
        <v/>
      </c>
      <c r="F11" s="10" t="str" cm="1">
        <f t="array" ref="F11" xml:space="preserve"> IF(F$3&lt;&gt;$D11, MID($C11,F$3,1), INDEX(音調表!$G$3:$G$9, MATCH(TRUE, EXACT(MID($C11,F$3,1), 音調表!$F$3:$F$9),0)))</f>
        <v/>
      </c>
      <c r="G11" s="10" t="str" cm="1">
        <f t="array" ref="G11" xml:space="preserve"> IF(G$3&lt;&gt;$D11, MID($C11,G$3,1), INDEX(音調表!$G$3:$G$9, MATCH(TRUE, EXACT(MID($C11,G$3,1), 音調表!$F$3:$F$9),0)))</f>
        <v/>
      </c>
      <c r="H11" s="10" t="str" cm="1">
        <f t="array" ref="H11" xml:space="preserve"> IF(H$3&lt;&gt;$D11, MID($C11,H$3,1), INDEX(音調表!$G$3:$G$9, MATCH(TRUE, EXACT(MID($C11,H$3,1), 音調表!$F$3:$F$9),0)))</f>
        <v/>
      </c>
      <c r="I11" s="10" t="str" cm="1">
        <f t="array" ref="I11" xml:space="preserve"> IF(I$3&lt;&gt;$D11, MID($C11,I$3,1), INDEX(音調表!$G$3:$G$9, MATCH(TRUE, EXACT(MID($C11,I$3,1), 音調表!$F$3:$F$9),0)))</f>
        <v/>
      </c>
      <c r="J11" s="10" t="str" cm="1">
        <f t="array" ref="J11" xml:space="preserve"> IF(J$3&lt;&gt;$D11, MID($C11,J$3,1), INDEX(音調表!$G$3:$G$9, MATCH(TRUE, EXACT(MID($C11,J$3,1), 音調表!$F$3:$F$9),0)))</f>
        <v/>
      </c>
      <c r="K11" s="10" t="str" cm="1">
        <f t="array" ref="K11" xml:space="preserve"> IF(K$3&lt;&gt;$D11, MID($C11,K$3,1), INDEX(音調表!$G$3:$G$9, MATCH(TRUE, EXACT(MID($C11,K$3,1), 音調表!$F$3:$F$9),0)))</f>
        <v/>
      </c>
      <c r="L11" s="10" t="str" cm="1">
        <f t="array" ref="L11" xml:space="preserve"> IF(L$3&lt;&gt;$D11, MID($C11,L$3,1), INDEX(音調表!$G$3:$G$9, MATCH(TRUE, EXACT(MID($C11,L$3,1), 音調表!$F$3:$F$9),0)))</f>
        <v/>
      </c>
      <c r="M11" s="11" t="str" cm="1">
        <f t="array" ref="M11" xml:space="preserve"> IF(M$3&lt;&gt;$D11, MID($C11,M$3,1), INDEX(音調表!$G$3:$G$9, MATCH(TRUE, EXACT(MID($C11,M$3,1), 音調表!$F$3:$F$9),0)))</f>
        <v/>
      </c>
      <c r="O11" s="2"/>
      <c r="P11" s="2"/>
    </row>
    <row r="12" spans="2:16">
      <c r="B12" s="7" t="s">
        <v>43</v>
      </c>
      <c r="C12" s="8" t="s">
        <v>76</v>
      </c>
      <c r="D12" s="9">
        <f t="shared" si="0"/>
        <v>5</v>
      </c>
      <c r="E12" s="10" t="str" cm="1">
        <f t="array" ref="E12" xml:space="preserve"> IF(E$3&lt;&gt;$D12, MID($C12,E$3,1), INDEX(音調表!$G$3:$G$9, MATCH(TRUE, EXACT(MID($C12,E$3,1), 音調表!$F$3:$F$9),0)))</f>
        <v>h</v>
      </c>
      <c r="F12" s="10" t="str" cm="1">
        <f t="array" ref="F12" xml:space="preserve"> IF(F$3&lt;&gt;$D12, MID($C12,F$3,1), INDEX(音調表!$G$3:$G$9, MATCH(TRUE, EXACT(MID($C12,F$3,1), 音調表!$F$3:$F$9),0)))</f>
        <v>o</v>
      </c>
      <c r="G12" s="10" t="str" cm="1">
        <f t="array" ref="G12" xml:space="preserve"> IF(G$3&lt;&gt;$D12, MID($C12,G$3,1), INDEX(音調表!$G$3:$G$9, MATCH(TRUE, EXACT(MID($C12,G$3,1), 音調表!$F$3:$F$9),0)))</f>
        <v>n</v>
      </c>
      <c r="H12" s="10" t="str" cm="1">
        <f t="array" ref="H12" xml:space="preserve"> IF(H$3&lt;&gt;$D12, MID($C12,H$3,1), INDEX(音調表!$G$3:$G$9, MATCH(TRUE, EXACT(MID($C12,H$3,1), 音調表!$F$3:$F$9),0)))</f>
        <v>g</v>
      </c>
      <c r="I12" s="10" cm="1">
        <f t="array" ref="I12" xml:space="preserve"> IF(I$3&lt;&gt;$D12, MID($C12,I$3,1), INDEX(音調表!$G$3:$G$9, MATCH(TRUE, EXACT(MID($C12,I$3,1), 音調表!$F$3:$F$9),0)))</f>
        <v>2</v>
      </c>
      <c r="J12" s="10" t="str" cm="1">
        <f t="array" ref="J12" xml:space="preserve"> IF(J$3&lt;&gt;$D12, MID($C12,J$3,1), INDEX(音調表!$G$3:$G$9, MATCH(TRUE, EXACT(MID($C12,J$3,1), 音調表!$F$3:$F$9),0)))</f>
        <v/>
      </c>
      <c r="K12" s="10" t="str" cm="1">
        <f t="array" ref="K12" xml:space="preserve"> IF(K$3&lt;&gt;$D12, MID($C12,K$3,1), INDEX(音調表!$G$3:$G$9, MATCH(TRUE, EXACT(MID($C12,K$3,1), 音調表!$F$3:$F$9),0)))</f>
        <v/>
      </c>
      <c r="L12" s="10" t="str" cm="1">
        <f t="array" ref="L12" xml:space="preserve"> IF(L$3&lt;&gt;$D12, MID($C12,L$3,1), INDEX(音調表!$G$3:$G$9, MATCH(TRUE, EXACT(MID($C12,L$3,1), 音調表!$F$3:$F$9),0)))</f>
        <v/>
      </c>
      <c r="M12" s="11" t="str" cm="1">
        <f t="array" ref="M12" xml:space="preserve"> IF(M$3&lt;&gt;$D12, MID($C12,M$3,1), INDEX(音調表!$G$3:$G$9, MATCH(TRUE, EXACT(MID($C12,M$3,1), 音調表!$F$3:$F$9),0)))</f>
        <v/>
      </c>
      <c r="O12" s="2"/>
      <c r="P12" s="2"/>
    </row>
    <row r="13" spans="2:16">
      <c r="B13" s="7" t="s">
        <v>44</v>
      </c>
      <c r="C13" s="8" t="s">
        <v>77</v>
      </c>
      <c r="D13" s="9">
        <f t="shared" si="0"/>
        <v>3</v>
      </c>
      <c r="E13" s="10" t="str" cm="1">
        <f t="array" ref="E13" xml:space="preserve"> IF(E$3&lt;&gt;$D13, MID($C13,E$3,1), INDEX(音調表!$G$3:$G$9, MATCH(TRUE, EXACT(MID($C13,E$3,1), 音調表!$F$3:$F$9),0)))</f>
        <v>h</v>
      </c>
      <c r="F13" s="10" t="str" cm="1">
        <f t="array" ref="F13" xml:space="preserve"> IF(F$3&lt;&gt;$D13, MID($C13,F$3,1), INDEX(音調表!$G$3:$G$9, MATCH(TRUE, EXACT(MID($C13,F$3,1), 音調表!$F$3:$F$9),0)))</f>
        <v>o</v>
      </c>
      <c r="G13" s="10" cm="1">
        <f t="array" ref="G13" xml:space="preserve"> IF(G$3&lt;&gt;$D13, MID($C13,G$3,1), INDEX(音調表!$G$3:$G$9, MATCH(TRUE, EXACT(MID($C13,G$3,1), 音調表!$F$3:$F$9),0)))</f>
        <v>2</v>
      </c>
      <c r="H13" s="10" t="str" cm="1">
        <f t="array" ref="H13" xml:space="preserve"> IF(H$3&lt;&gt;$D13, MID($C13,H$3,1), INDEX(音調表!$G$3:$G$9, MATCH(TRUE, EXACT(MID($C13,H$3,1), 音調表!$F$3:$F$9),0)))</f>
        <v/>
      </c>
      <c r="I13" s="10" t="str" cm="1">
        <f t="array" ref="I13" xml:space="preserve"> IF(I$3&lt;&gt;$D13, MID($C13,I$3,1), INDEX(音調表!$G$3:$G$9, MATCH(TRUE, EXACT(MID($C13,I$3,1), 音調表!$F$3:$F$9),0)))</f>
        <v/>
      </c>
      <c r="J13" s="10" t="str" cm="1">
        <f t="array" ref="J13" xml:space="preserve"> IF(J$3&lt;&gt;$D13, MID($C13,J$3,1), INDEX(音調表!$G$3:$G$9, MATCH(TRUE, EXACT(MID($C13,J$3,1), 音調表!$F$3:$F$9),0)))</f>
        <v/>
      </c>
      <c r="K13" s="10" t="str" cm="1">
        <f t="array" ref="K13" xml:space="preserve"> IF(K$3&lt;&gt;$D13, MID($C13,K$3,1), INDEX(音調表!$G$3:$G$9, MATCH(TRUE, EXACT(MID($C13,K$3,1), 音調表!$F$3:$F$9),0)))</f>
        <v/>
      </c>
      <c r="L13" s="10" t="str" cm="1">
        <f t="array" ref="L13" xml:space="preserve"> IF(L$3&lt;&gt;$D13, MID($C13,L$3,1), INDEX(音調表!$G$3:$G$9, MATCH(TRUE, EXACT(MID($C13,L$3,1), 音調表!$F$3:$F$9),0)))</f>
        <v/>
      </c>
      <c r="M13" s="11" t="str" cm="1">
        <f t="array" ref="M13" xml:space="preserve"> IF(M$3&lt;&gt;$D13, MID($C13,M$3,1), INDEX(音調表!$G$3:$G$9, MATCH(TRUE, EXACT(MID($C13,M$3,1), 音調表!$F$3:$F$9),0)))</f>
        <v/>
      </c>
      <c r="O13" s="2"/>
      <c r="P13" s="2"/>
    </row>
    <row r="14" spans="2:16">
      <c r="B14" s="7" t="s">
        <v>45</v>
      </c>
      <c r="C14" s="8" t="s">
        <v>78</v>
      </c>
      <c r="D14" s="9">
        <f t="shared" si="0"/>
        <v>4</v>
      </c>
      <c r="E14" s="10" t="str" cm="1">
        <f t="array" ref="E14" xml:space="preserve"> IF(E$3&lt;&gt;$D14, MID($C14,E$3,1), INDEX(音調表!$G$3:$G$9, MATCH(TRUE, EXACT(MID($C14,E$3,1), 音調表!$F$3:$F$9),0)))</f>
        <v>u</v>
      </c>
      <c r="F14" s="10" t="str" cm="1">
        <f t="array" ref="F14" xml:space="preserve"> IF(F$3&lt;&gt;$D14, MID($C14,F$3,1), INDEX(音調表!$G$3:$G$9, MATCH(TRUE, EXACT(MID($C14,F$3,1), 音調表!$F$3:$F$9),0)))</f>
        <v>a</v>
      </c>
      <c r="G14" s="10" t="str" cm="1">
        <f t="array" ref="G14" xml:space="preserve"> IF(G$3&lt;&gt;$D14, MID($C14,G$3,1), INDEX(音調表!$G$3:$G$9, MATCH(TRUE, EXACT(MID($C14,G$3,1), 音調表!$F$3:$F$9),0)))</f>
        <v>n</v>
      </c>
      <c r="H14" s="10" cm="1">
        <f t="array" ref="H14" xml:space="preserve"> IF(H$3&lt;&gt;$D14, MID($C14,H$3,1), INDEX(音調表!$G$3:$G$9, MATCH(TRUE, EXACT(MID($C14,H$3,1), 音調表!$F$3:$F$9),0)))</f>
        <v>3</v>
      </c>
      <c r="I14" s="10" t="str" cm="1">
        <f t="array" ref="I14" xml:space="preserve"> IF(I$3&lt;&gt;$D14, MID($C14,I$3,1), INDEX(音調表!$G$3:$G$9, MATCH(TRUE, EXACT(MID($C14,I$3,1), 音調表!$F$3:$F$9),0)))</f>
        <v/>
      </c>
      <c r="J14" s="10" t="str" cm="1">
        <f t="array" ref="J14" xml:space="preserve"> IF(J$3&lt;&gt;$D14, MID($C14,J$3,1), INDEX(音調表!$G$3:$G$9, MATCH(TRUE, EXACT(MID($C14,J$3,1), 音調表!$F$3:$F$9),0)))</f>
        <v/>
      </c>
      <c r="K14" s="10" t="str" cm="1">
        <f t="array" ref="K14" xml:space="preserve"> IF(K$3&lt;&gt;$D14, MID($C14,K$3,1), INDEX(音調表!$G$3:$G$9, MATCH(TRUE, EXACT(MID($C14,K$3,1), 音調表!$F$3:$F$9),0)))</f>
        <v/>
      </c>
      <c r="L14" s="10" t="str" cm="1">
        <f t="array" ref="L14" xml:space="preserve"> IF(L$3&lt;&gt;$D14, MID($C14,L$3,1), INDEX(音調表!$G$3:$G$9, MATCH(TRUE, EXACT(MID($C14,L$3,1), 音調表!$F$3:$F$9),0)))</f>
        <v/>
      </c>
      <c r="M14" s="11" t="str" cm="1">
        <f t="array" ref="M14" xml:space="preserve"> IF(M$3&lt;&gt;$D14, MID($C14,M$3,1), INDEX(音調表!$G$3:$G$9, MATCH(TRUE, EXACT(MID($C14,M$3,1), 音調表!$F$3:$F$9),0)))</f>
        <v/>
      </c>
      <c r="O14" s="2"/>
      <c r="P14" s="2"/>
    </row>
    <row r="15" spans="2:16">
      <c r="B15" s="7" t="s">
        <v>46</v>
      </c>
      <c r="C15" s="8" t="s">
        <v>79</v>
      </c>
      <c r="D15" s="9">
        <f t="shared" si="0"/>
        <v>6</v>
      </c>
      <c r="E15" s="10" t="str" cm="1">
        <f t="array" ref="E15" xml:space="preserve"> IF(E$3&lt;&gt;$D15, MID($C15,E$3,1), INDEX(音調表!$G$3:$G$9, MATCH(TRUE, EXACT(MID($C15,E$3,1), 音調表!$F$3:$F$9),0)))</f>
        <v>s</v>
      </c>
      <c r="F15" s="10" t="str" cm="1">
        <f t="array" ref="F15" xml:space="preserve"> IF(F$3&lt;&gt;$D15, MID($C15,F$3,1), INDEX(音調表!$G$3:$G$9, MATCH(TRUE, EXACT(MID($C15,F$3,1), 音調表!$F$3:$F$9),0)))</f>
        <v>i</v>
      </c>
      <c r="G15" s="10" t="str" cm="1">
        <f t="array" ref="G15" xml:space="preserve"> IF(G$3&lt;&gt;$D15, MID($C15,G$3,1), INDEX(音調表!$G$3:$G$9, MATCH(TRUE, EXACT(MID($C15,G$3,1), 音調表!$F$3:$F$9),0)))</f>
        <v>o</v>
      </c>
      <c r="H15" s="10" t="str" cm="1">
        <f t="array" ref="H15" xml:space="preserve"> IF(H$3&lt;&gt;$D15, MID($C15,H$3,1), INDEX(音調表!$G$3:$G$9, MATCH(TRUE, EXACT(MID($C15,H$3,1), 音調表!$F$3:$F$9),0)))</f>
        <v>n</v>
      </c>
      <c r="I15" s="10" t="str" cm="1">
        <f t="array" ref="I15" xml:space="preserve"> IF(I$3&lt;&gt;$D15, MID($C15,I$3,1), INDEX(音調表!$G$3:$G$9, MATCH(TRUE, EXACT(MID($C15,I$3,1), 音調表!$F$3:$F$9),0)))</f>
        <v>g</v>
      </c>
      <c r="J15" s="10" cm="1">
        <f t="array" ref="J15" xml:space="preserve"> IF(J$3&lt;&gt;$D15, MID($C15,J$3,1), INDEX(音調表!$G$3:$G$9, MATCH(TRUE, EXACT(MID($C15,J$3,1), 音調表!$F$3:$F$9),0)))</f>
        <v>3</v>
      </c>
      <c r="K15" s="10" t="str" cm="1">
        <f t="array" ref="K15" xml:space="preserve"> IF(K$3&lt;&gt;$D15, MID($C15,K$3,1), INDEX(音調表!$G$3:$G$9, MATCH(TRUE, EXACT(MID($C15,K$3,1), 音調表!$F$3:$F$9),0)))</f>
        <v/>
      </c>
      <c r="L15" s="10" t="str" cm="1">
        <f t="array" ref="L15" xml:space="preserve"> IF(L$3&lt;&gt;$D15, MID($C15,L$3,1), INDEX(音調表!$G$3:$G$9, MATCH(TRUE, EXACT(MID($C15,L$3,1), 音調表!$F$3:$F$9),0)))</f>
        <v/>
      </c>
      <c r="M15" s="11" t="str" cm="1">
        <f t="array" ref="M15" xml:space="preserve"> IF(M$3&lt;&gt;$D15, MID($C15,M$3,1), INDEX(音調表!$G$3:$G$9, MATCH(TRUE, EXACT(MID($C15,M$3,1), 音調表!$F$3:$F$9),0)))</f>
        <v/>
      </c>
      <c r="O15" s="2"/>
      <c r="P15" s="2"/>
    </row>
    <row r="16" spans="2:16">
      <c r="B16" s="7" t="s">
        <v>47</v>
      </c>
      <c r="C16" s="8" t="s">
        <v>80</v>
      </c>
      <c r="D16" s="9">
        <f t="shared" si="0"/>
        <v>4</v>
      </c>
      <c r="E16" s="10" t="str" cm="1">
        <f t="array" ref="E16" xml:space="preserve"> IF(E$3&lt;&gt;$D16, MID($C16,E$3,1), INDEX(音調表!$G$3:$G$9, MATCH(TRUE, EXACT(MID($C16,E$3,1), 音調表!$F$3:$F$9),0)))</f>
        <v>p</v>
      </c>
      <c r="F16" s="10" t="str" cm="1">
        <f t="array" ref="F16" xml:space="preserve"> IF(F$3&lt;&gt;$D16, MID($C16,F$3,1), INDEX(音調表!$G$3:$G$9, MATCH(TRUE, EXACT(MID($C16,F$3,1), 音調表!$F$3:$F$9),0)))</f>
        <v>i</v>
      </c>
      <c r="G16" s="10" t="str" cm="1">
        <f t="array" ref="G16" xml:space="preserve"> IF(G$3&lt;&gt;$D16, MID($C16,G$3,1), INDEX(音調表!$G$3:$G$9, MATCH(TRUE, EXACT(MID($C16,G$3,1), 音調表!$F$3:$F$9),0)))</f>
        <v>k</v>
      </c>
      <c r="H16" s="10" cm="1">
        <f t="array" ref="H16" xml:space="preserve"> IF(H$3&lt;&gt;$D16, MID($C16,H$3,1), INDEX(音調表!$G$3:$G$9, MATCH(TRUE, EXACT(MID($C16,H$3,1), 音調表!$F$3:$F$9),0)))</f>
        <v>8</v>
      </c>
      <c r="I16" s="10" t="str" cm="1">
        <f t="array" ref="I16" xml:space="preserve"> IF(I$3&lt;&gt;$D16, MID($C16,I$3,1), INDEX(音調表!$G$3:$G$9, MATCH(TRUE, EXACT(MID($C16,I$3,1), 音調表!$F$3:$F$9),0)))</f>
        <v/>
      </c>
      <c r="J16" s="10" t="str" cm="1">
        <f t="array" ref="J16" xml:space="preserve"> IF(J$3&lt;&gt;$D16, MID($C16,J$3,1), INDEX(音調表!$G$3:$G$9, MATCH(TRUE, EXACT(MID($C16,J$3,1), 音調表!$F$3:$F$9),0)))</f>
        <v/>
      </c>
      <c r="K16" s="10" t="str" cm="1">
        <f t="array" ref="K16" xml:space="preserve"> IF(K$3&lt;&gt;$D16, MID($C16,K$3,1), INDEX(音調表!$G$3:$G$9, MATCH(TRUE, EXACT(MID($C16,K$3,1), 音調表!$F$3:$F$9),0)))</f>
        <v/>
      </c>
      <c r="L16" s="10" t="str" cm="1">
        <f t="array" ref="L16" xml:space="preserve"> IF(L$3&lt;&gt;$D16, MID($C16,L$3,1), INDEX(音調表!$G$3:$G$9, MATCH(TRUE, EXACT(MID($C16,L$3,1), 音調表!$F$3:$F$9),0)))</f>
        <v/>
      </c>
      <c r="M16" s="11" t="str" cm="1">
        <f t="array" ref="M16" xml:space="preserve"> IF(M$3&lt;&gt;$D16, MID($C16,M$3,1), INDEX(音調表!$G$3:$G$9, MATCH(TRUE, EXACT(MID($C16,M$3,1), 音調表!$F$3:$F$9),0)))</f>
        <v/>
      </c>
      <c r="O16" s="2"/>
      <c r="P16" s="2"/>
    </row>
    <row r="17" spans="2:16">
      <c r="B17" s="7" t="s">
        <v>48</v>
      </c>
      <c r="C17" s="8" t="s">
        <v>81</v>
      </c>
      <c r="D17" s="9">
        <f t="shared" si="0"/>
        <v>4</v>
      </c>
      <c r="E17" s="10" t="str" cm="1">
        <f t="array" ref="E17" xml:space="preserve"> IF(E$3&lt;&gt;$D17, MID($C17,E$3,1), INDEX(音調表!$G$3:$G$9, MATCH(TRUE, EXACT(MID($C17,E$3,1), 音調表!$F$3:$F$9),0)))</f>
        <v>h</v>
      </c>
      <c r="F17" s="10" t="str" cm="1">
        <f t="array" ref="F17" xml:space="preserve"> IF(F$3&lt;&gt;$D17, MID($C17,F$3,1), INDEX(音調表!$G$3:$G$9, MATCH(TRUE, EXACT(MID($C17,F$3,1), 音調表!$F$3:$F$9),0)))</f>
        <v>u</v>
      </c>
      <c r="G17" s="10" t="str" cm="1">
        <f t="array" ref="G17" xml:space="preserve"> IF(G$3&lt;&gt;$D17, MID($C17,G$3,1), INDEX(音調表!$G$3:$G$9, MATCH(TRUE, EXACT(MID($C17,G$3,1), 音調表!$F$3:$F$9),0)))</f>
        <v>n</v>
      </c>
      <c r="H17" s="10" cm="1">
        <f t="array" ref="H17" xml:space="preserve"> IF(H$3&lt;&gt;$D17, MID($C17,H$3,1), INDEX(音調表!$G$3:$G$9, MATCH(TRUE, EXACT(MID($C17,H$3,1), 音調表!$F$3:$F$9),0)))</f>
        <v>2</v>
      </c>
      <c r="I17" s="10" t="str" cm="1">
        <f t="array" ref="I17" xml:space="preserve"> IF(I$3&lt;&gt;$D17, MID($C17,I$3,1), INDEX(音調表!$G$3:$G$9, MATCH(TRUE, EXACT(MID($C17,I$3,1), 音調表!$F$3:$F$9),0)))</f>
        <v/>
      </c>
      <c r="J17" s="10" t="str" cm="1">
        <f t="array" ref="J17" xml:space="preserve"> IF(J$3&lt;&gt;$D17, MID($C17,J$3,1), INDEX(音調表!$G$3:$G$9, MATCH(TRUE, EXACT(MID($C17,J$3,1), 音調表!$F$3:$F$9),0)))</f>
        <v/>
      </c>
      <c r="K17" s="10" t="str" cm="1">
        <f t="array" ref="K17" xml:space="preserve"> IF(K$3&lt;&gt;$D17, MID($C17,K$3,1), INDEX(音調表!$G$3:$G$9, MATCH(TRUE, EXACT(MID($C17,K$3,1), 音調表!$F$3:$F$9),0)))</f>
        <v/>
      </c>
      <c r="L17" s="10" t="str" cm="1">
        <f t="array" ref="L17" xml:space="preserve"> IF(L$3&lt;&gt;$D17, MID($C17,L$3,1), INDEX(音調表!$G$3:$G$9, MATCH(TRUE, EXACT(MID($C17,L$3,1), 音調表!$F$3:$F$9),0)))</f>
        <v/>
      </c>
      <c r="M17" s="11" t="str" cm="1">
        <f t="array" ref="M17" xml:space="preserve"> IF(M$3&lt;&gt;$D17, MID($C17,M$3,1), INDEX(音調表!$G$3:$G$9, MATCH(TRUE, EXACT(MID($C17,M$3,1), 音調表!$F$3:$F$9),0)))</f>
        <v/>
      </c>
      <c r="O17" s="2"/>
      <c r="P17" s="2"/>
    </row>
    <row r="18" spans="2:16">
      <c r="B18" s="7" t="s">
        <v>49</v>
      </c>
      <c r="C18" s="8" t="s">
        <v>82</v>
      </c>
      <c r="D18" s="9">
        <f t="shared" si="0"/>
        <v>4</v>
      </c>
      <c r="E18" s="10" t="str" cm="1">
        <f t="array" ref="E18" xml:space="preserve"> IF(E$3&lt;&gt;$D18, MID($C18,E$3,1), INDEX(音調表!$G$3:$G$9, MATCH(TRUE, EXACT(MID($C18,E$3,1), 音調表!$F$3:$F$9),0)))</f>
        <v>k</v>
      </c>
      <c r="F18" s="10" t="str" cm="1">
        <f t="array" ref="F18" xml:space="preserve"> IF(F$3&lt;&gt;$D18, MID($C18,F$3,1), INDEX(音調表!$G$3:$G$9, MATCH(TRUE, EXACT(MID($C18,F$3,1), 音調表!$F$3:$F$9),0)))</f>
        <v>a</v>
      </c>
      <c r="G18" s="10" t="str" cm="1">
        <f t="array" ref="G18" xml:space="preserve"> IF(G$3&lt;&gt;$D18, MID($C18,G$3,1), INDEX(音調表!$G$3:$G$9, MATCH(TRUE, EXACT(MID($C18,G$3,1), 音調表!$F$3:$F$9),0)))</f>
        <v>n</v>
      </c>
      <c r="H18" s="10" cm="1">
        <f t="array" ref="H18" xml:space="preserve"> IF(H$3&lt;&gt;$D18, MID($C18,H$3,1), INDEX(音調表!$G$3:$G$9, MATCH(TRUE, EXACT(MID($C18,H$3,1), 音調表!$F$3:$F$9),0)))</f>
        <v>1</v>
      </c>
      <c r="I18" s="10" t="str" cm="1">
        <f t="array" ref="I18" xml:space="preserve"> IF(I$3&lt;&gt;$D18, MID($C18,I$3,1), INDEX(音調表!$G$3:$G$9, MATCH(TRUE, EXACT(MID($C18,I$3,1), 音調表!$F$3:$F$9),0)))</f>
        <v/>
      </c>
      <c r="J18" s="10" t="str" cm="1">
        <f t="array" ref="J18" xml:space="preserve"> IF(J$3&lt;&gt;$D18, MID($C18,J$3,1), INDEX(音調表!$G$3:$G$9, MATCH(TRUE, EXACT(MID($C18,J$3,1), 音調表!$F$3:$F$9),0)))</f>
        <v/>
      </c>
      <c r="K18" s="10" t="str" cm="1">
        <f t="array" ref="K18" xml:space="preserve"> IF(K$3&lt;&gt;$D18, MID($C18,K$3,1), INDEX(音調表!$G$3:$G$9, MATCH(TRUE, EXACT(MID($C18,K$3,1), 音調表!$F$3:$F$9),0)))</f>
        <v/>
      </c>
      <c r="L18" s="10" t="str" cm="1">
        <f t="array" ref="L18" xml:space="preserve"> IF(L$3&lt;&gt;$D18, MID($C18,L$3,1), INDEX(音調表!$G$3:$G$9, MATCH(TRUE, EXACT(MID($C18,L$3,1), 音調表!$F$3:$F$9),0)))</f>
        <v/>
      </c>
      <c r="M18" s="11" t="str" cm="1">
        <f t="array" ref="M18" xml:space="preserve"> IF(M$3&lt;&gt;$D18, MID($C18,M$3,1), INDEX(音調表!$G$3:$G$9, MATCH(TRUE, EXACT(MID($C18,M$3,1), 音調表!$F$3:$F$9),0)))</f>
        <v/>
      </c>
      <c r="O18" s="2"/>
      <c r="P18" s="2"/>
    </row>
    <row r="19" spans="2:16">
      <c r="B19" s="7" t="s">
        <v>50</v>
      </c>
      <c r="C19" s="8"/>
      <c r="D19" s="9" t="str">
        <f t="shared" si="0"/>
        <v/>
      </c>
      <c r="E19" s="10" t="s">
        <v>84</v>
      </c>
      <c r="F19" s="10" t="s">
        <v>85</v>
      </c>
      <c r="G19" s="10" t="str" cm="1">
        <f t="array" ref="G19" xml:space="preserve"> IF(G$3&lt;&gt;$D19, MID($C19,G$3,1), INDEX(音調表!$G$3:$G$9, MATCH(TRUE, EXACT(MID($C19,G$3,1), 音調表!$F$3:$F$9),0)))</f>
        <v/>
      </c>
      <c r="H19" s="10" t="str" cm="1">
        <f t="array" ref="H19" xml:space="preserve"> IF(H$3&lt;&gt;$D19, MID($C19,H$3,1), INDEX(音調表!$G$3:$G$9, MATCH(TRUE, EXACT(MID($C19,H$3,1), 音調表!$F$3:$F$9),0)))</f>
        <v/>
      </c>
      <c r="I19" s="10" t="str" cm="1">
        <f t="array" ref="I19" xml:space="preserve"> IF(I$3&lt;&gt;$D19, MID($C19,I$3,1), INDEX(音調表!$G$3:$G$9, MATCH(TRUE, EXACT(MID($C19,I$3,1), 音調表!$F$3:$F$9),0)))</f>
        <v/>
      </c>
      <c r="J19" s="10" t="str" cm="1">
        <f t="array" ref="J19" xml:space="preserve"> IF(J$3&lt;&gt;$D19, MID($C19,J$3,1), INDEX(音調表!$G$3:$G$9, MATCH(TRUE, EXACT(MID($C19,J$3,1), 音調表!$F$3:$F$9),0)))</f>
        <v/>
      </c>
      <c r="K19" s="10" t="str" cm="1">
        <f t="array" ref="K19" xml:space="preserve"> IF(K$3&lt;&gt;$D19, MID($C19,K$3,1), INDEX(音調表!$G$3:$G$9, MATCH(TRUE, EXACT(MID($C19,K$3,1), 音調表!$F$3:$F$9),0)))</f>
        <v/>
      </c>
      <c r="L19" s="10" t="str" cm="1">
        <f t="array" ref="L19" xml:space="preserve"> IF(L$3&lt;&gt;$D19, MID($C19,L$3,1), INDEX(音調表!$G$3:$G$9, MATCH(TRUE, EXACT(MID($C19,L$3,1), 音調表!$F$3:$F$9),0)))</f>
        <v/>
      </c>
      <c r="M19" s="11" t="str" cm="1">
        <f t="array" ref="M19" xml:space="preserve"> IF(M$3&lt;&gt;$D19, MID($C19,M$3,1), INDEX(音調表!$G$3:$G$9, MATCH(TRUE, EXACT(MID($C19,M$3,1), 音調表!$F$3:$F$9),0)))</f>
        <v/>
      </c>
      <c r="O19" s="2"/>
      <c r="P19" s="2"/>
    </row>
    <row r="20" spans="2:16">
      <c r="B20" s="7" t="s">
        <v>51</v>
      </c>
      <c r="C20" s="8" t="s">
        <v>87</v>
      </c>
      <c r="D20" s="9">
        <f t="shared" si="0"/>
        <v>3</v>
      </c>
      <c r="E20" s="10" t="str" cm="1">
        <f t="array" ref="E20" xml:space="preserve"> IF(E$3&lt;&gt;$D20, MID($C20,E$3,1), INDEX(音調表!$G$3:$G$9, MATCH(TRUE, EXACT(MID($C20,E$3,1), 音調表!$F$3:$F$9),0)))</f>
        <v>i</v>
      </c>
      <c r="F20" s="10" t="str" cm="1">
        <f t="array" ref="F20" xml:space="preserve"> IF(F$3&lt;&gt;$D20, MID($C20,F$3,1), INDEX(音調表!$G$3:$G$9, MATCH(TRUE, EXACT(MID($C20,F$3,1), 音調表!$F$3:$F$9),0)))</f>
        <v>t</v>
      </c>
      <c r="G20" s="10" cm="1">
        <f t="array" ref="G20" xml:space="preserve"> IF(G$3&lt;&gt;$D20, MID($C20,G$3,1), INDEX(音調表!$G$3:$G$9, MATCH(TRUE, EXACT(MID($C20,G$3,1), 音調表!$F$3:$F$9),0)))</f>
        <v>7</v>
      </c>
      <c r="H20" s="10" t="str" cm="1">
        <f t="array" ref="H20" xml:space="preserve"> IF(H$3&lt;&gt;$D20, MID($C20,H$3,1), INDEX(音調表!$G$3:$G$9, MATCH(TRUE, EXACT(MID($C20,H$3,1), 音調表!$F$3:$F$9),0)))</f>
        <v/>
      </c>
      <c r="I20" s="10" t="str" cm="1">
        <f t="array" ref="I20" xml:space="preserve"> IF(I$3&lt;&gt;$D20, MID($C20,I$3,1), INDEX(音調表!$G$3:$G$9, MATCH(TRUE, EXACT(MID($C20,I$3,1), 音調表!$F$3:$F$9),0)))</f>
        <v/>
      </c>
      <c r="J20" s="10" t="str" cm="1">
        <f t="array" ref="J20" xml:space="preserve"> IF(J$3&lt;&gt;$D20, MID($C20,J$3,1), INDEX(音調表!$G$3:$G$9, MATCH(TRUE, EXACT(MID($C20,J$3,1), 音調表!$F$3:$F$9),0)))</f>
        <v/>
      </c>
      <c r="K20" s="10" t="str" cm="1">
        <f t="array" ref="K20" xml:space="preserve"> IF(K$3&lt;&gt;$D20, MID($C20,K$3,1), INDEX(音調表!$G$3:$G$9, MATCH(TRUE, EXACT(MID($C20,K$3,1), 音調表!$F$3:$F$9),0)))</f>
        <v/>
      </c>
      <c r="L20" s="10" t="str" cm="1">
        <f t="array" ref="L20" xml:space="preserve"> IF(L$3&lt;&gt;$D20, MID($C20,L$3,1), INDEX(音調表!$G$3:$G$9, MATCH(TRUE, EXACT(MID($C20,L$3,1), 音調表!$F$3:$F$9),0)))</f>
        <v/>
      </c>
      <c r="M20" s="11" t="str" cm="1">
        <f t="array" ref="M20" xml:space="preserve"> IF(M$3&lt;&gt;$D20, MID($C20,M$3,1), INDEX(音調表!$G$3:$G$9, MATCH(TRUE, EXACT(MID($C20,M$3,1), 音調表!$F$3:$F$9),0)))</f>
        <v/>
      </c>
      <c r="O20" s="2"/>
      <c r="P20" s="2"/>
    </row>
    <row r="21" spans="2:16">
      <c r="B21" s="7" t="s">
        <v>52</v>
      </c>
      <c r="C21" s="8" t="s">
        <v>88</v>
      </c>
      <c r="D21" s="9">
        <f t="shared" si="0"/>
        <v>6</v>
      </c>
      <c r="E21" s="10" t="str" cm="1">
        <f t="array" ref="E21" xml:space="preserve"> IF(E$3&lt;&gt;$D21, MID($C21,E$3,1), INDEX(音調表!$G$3:$G$9, MATCH(TRUE, EXACT(MID($C21,E$3,1), 音調表!$F$3:$F$9),0)))</f>
        <v>p</v>
      </c>
      <c r="F21" s="10" t="str" cm="1">
        <f t="array" ref="F21" xml:space="preserve"> IF(F$3&lt;&gt;$D21, MID($C21,F$3,1), INDEX(音調表!$G$3:$G$9, MATCH(TRUE, EXACT(MID($C21,F$3,1), 音調表!$F$3:$F$9),0)))</f>
        <v>h</v>
      </c>
      <c r="G21" s="10" t="str" cm="1">
        <f t="array" ref="G21" xml:space="preserve"> IF(G$3&lt;&gt;$D21, MID($C21,G$3,1), INDEX(音調表!$G$3:$G$9, MATCH(TRUE, EXACT(MID($C21,G$3,1), 音調表!$F$3:$F$9),0)))</f>
        <v>i</v>
      </c>
      <c r="H21" s="10" t="str" cm="1">
        <f t="array" ref="H21" xml:space="preserve"> IF(H$3&lt;&gt;$D21, MID($C21,H$3,1), INDEX(音調表!$G$3:$G$9, MATCH(TRUE, EXACT(MID($C21,H$3,1), 音調表!$F$3:$F$9),0)))</f>
        <v>a</v>
      </c>
      <c r="I21" s="10" t="str" cm="1">
        <f t="array" ref="I21" xml:space="preserve"> IF(I$3&lt;&gt;$D21, MID($C21,I$3,1), INDEX(音調表!$G$3:$G$9, MATCH(TRUE, EXACT(MID($C21,I$3,1), 音調表!$F$3:$F$9),0)))</f>
        <v>n</v>
      </c>
      <c r="J21" s="10" cm="1">
        <f t="array" ref="J21" xml:space="preserve"> IF(J$3&lt;&gt;$D21, MID($C21,J$3,1), INDEX(音調表!$G$3:$G$9, MATCH(TRUE, EXACT(MID($C21,J$3,1), 音調表!$F$3:$F$9),0)))</f>
        <v>5</v>
      </c>
      <c r="K21" s="10" t="str" cm="1">
        <f t="array" ref="K21" xml:space="preserve"> IF(K$3&lt;&gt;$D21, MID($C21,K$3,1), INDEX(音調表!$G$3:$G$9, MATCH(TRUE, EXACT(MID($C21,K$3,1), 音調表!$F$3:$F$9),0)))</f>
        <v/>
      </c>
      <c r="L21" s="10" t="str" cm="1">
        <f t="array" ref="L21" xml:space="preserve"> IF(L$3&lt;&gt;$D21, MID($C21,L$3,1), INDEX(音調表!$G$3:$G$9, MATCH(TRUE, EXACT(MID($C21,L$3,1), 音調表!$F$3:$F$9),0)))</f>
        <v/>
      </c>
      <c r="M21" s="11" t="str" cm="1">
        <f t="array" ref="M21" xml:space="preserve"> IF(M$3&lt;&gt;$D21, MID($C21,M$3,1), INDEX(音調表!$G$3:$G$9, MATCH(TRUE, EXACT(MID($C21,M$3,1), 音調表!$F$3:$F$9),0)))</f>
        <v/>
      </c>
      <c r="O21" s="2"/>
      <c r="P21" s="2"/>
    </row>
    <row r="22" spans="2:16">
      <c r="B22" s="7" t="s">
        <v>53</v>
      </c>
      <c r="C22" s="8" t="s">
        <v>89</v>
      </c>
      <c r="D22" s="9">
        <f t="shared" si="0"/>
        <v>4</v>
      </c>
      <c r="E22" s="10" t="str" cm="1">
        <f t="array" ref="E22" xml:space="preserve"> IF(E$3&lt;&gt;$D22, MID($C22,E$3,1), INDEX(音調表!$G$3:$G$9, MATCH(TRUE, EXACT(MID($C22,E$3,1), 音調表!$F$3:$F$9),0)))</f>
        <v>k</v>
      </c>
      <c r="F22" s="10" t="str" cm="1">
        <f t="array" ref="F22" xml:space="preserve"> IF(F$3&lt;&gt;$D22, MID($C22,F$3,1), INDEX(音調表!$G$3:$G$9, MATCH(TRUE, EXACT(MID($C22,F$3,1), 音調表!$F$3:$F$9),0)))</f>
        <v>o</v>
      </c>
      <c r="G22" s="10" t="str" cm="1">
        <f t="array" ref="G22" xml:space="preserve"> IF(G$3&lt;&gt;$D22, MID($C22,G$3,1), INDEX(音調表!$G$3:$G$9, MATCH(TRUE, EXACT(MID($C22,G$3,1), 音調表!$F$3:$F$9),0)))</f>
        <v>o</v>
      </c>
      <c r="H22" s="10" cm="1">
        <f t="array" ref="H22" xml:space="preserve"> IF(H$3&lt;&gt;$D22, MID($C22,H$3,1), INDEX(音調表!$G$3:$G$9, MATCH(TRUE, EXACT(MID($C22,H$3,1), 音調表!$F$3:$F$9),0)))</f>
        <v>1</v>
      </c>
      <c r="I22" s="10" t="str" cm="1">
        <f t="array" ref="I22" xml:space="preserve"> IF(I$3&lt;&gt;$D22, MID($C22,I$3,1), INDEX(音調表!$G$3:$G$9, MATCH(TRUE, EXACT(MID($C22,I$3,1), 音調表!$F$3:$F$9),0)))</f>
        <v/>
      </c>
      <c r="J22" s="10" t="str" cm="1">
        <f t="array" ref="J22" xml:space="preserve"> IF(J$3&lt;&gt;$D22, MID($C22,J$3,1), INDEX(音調表!$G$3:$G$9, MATCH(TRUE, EXACT(MID($C22,J$3,1), 音調表!$F$3:$F$9),0)))</f>
        <v/>
      </c>
      <c r="K22" s="10" t="str" cm="1">
        <f t="array" ref="K22" xml:space="preserve"> IF(K$3&lt;&gt;$D22, MID($C22,K$3,1), INDEX(音調表!$G$3:$G$9, MATCH(TRUE, EXACT(MID($C22,K$3,1), 音調表!$F$3:$F$9),0)))</f>
        <v/>
      </c>
      <c r="L22" s="10" t="str" cm="1">
        <f t="array" ref="L22" xml:space="preserve"> IF(L$3&lt;&gt;$D22, MID($C22,L$3,1), INDEX(音調表!$G$3:$G$9, MATCH(TRUE, EXACT(MID($C22,L$3,1), 音調表!$F$3:$F$9),0)))</f>
        <v/>
      </c>
      <c r="M22" s="11" t="str" cm="1">
        <f t="array" ref="M22" xml:space="preserve"> IF(M$3&lt;&gt;$D22, MID($C22,M$3,1), INDEX(音調表!$G$3:$G$9, MATCH(TRUE, EXACT(MID($C22,M$3,1), 音調表!$F$3:$F$9),0)))</f>
        <v/>
      </c>
      <c r="O22" s="2"/>
      <c r="P22" s="2"/>
    </row>
    <row r="23" spans="2:16">
      <c r="B23" s="7" t="s">
        <v>54</v>
      </c>
      <c r="C23" s="8" t="s">
        <v>90</v>
      </c>
      <c r="D23" s="9">
        <f t="shared" si="0"/>
        <v>5</v>
      </c>
      <c r="E23" s="10" t="str" cm="1">
        <f t="array" ref="E23" xml:space="preserve"> IF(E$3&lt;&gt;$D23, MID($C23,E$3,1), INDEX(音調表!$G$3:$G$9, MATCH(TRUE, EXACT(MID($C23,E$3,1), 音調表!$F$3:$F$9),0)))</f>
        <v>s</v>
      </c>
      <c r="F23" s="10" t="str" cm="1">
        <f t="array" ref="F23" xml:space="preserve"> IF(F$3&lt;&gt;$D23, MID($C23,F$3,1), INDEX(音調表!$G$3:$G$9, MATCH(TRUE, EXACT(MID($C23,F$3,1), 音調表!$F$3:$F$9),0)))</f>
        <v>i</v>
      </c>
      <c r="G23" s="10" t="str" cm="1">
        <f t="array" ref="G23" xml:space="preserve"> IF(G$3&lt;&gt;$D23, MID($C23,G$3,1), INDEX(音調表!$G$3:$G$9, MATCH(TRUE, EXACT(MID($C23,G$3,1), 音調表!$F$3:$F$9),0)))</f>
        <v>n</v>
      </c>
      <c r="H23" s="10" t="str" cm="1">
        <f t="array" ref="H23" xml:space="preserve"> IF(H$3&lt;&gt;$D23, MID($C23,H$3,1), INDEX(音調表!$G$3:$G$9, MATCH(TRUE, EXACT(MID($C23,H$3,1), 音調表!$F$3:$F$9),0)))</f>
        <v>g</v>
      </c>
      <c r="I23" s="10" cm="1">
        <f t="array" ref="I23" xml:space="preserve"> IF(I$3&lt;&gt;$D23, MID($C23,I$3,1), INDEX(音調表!$G$3:$G$9, MATCH(TRUE, EXACT(MID($C23,I$3,1), 音調表!$F$3:$F$9),0)))</f>
        <v>2</v>
      </c>
      <c r="J23" s="10" t="str" cm="1">
        <f t="array" ref="J23" xml:space="preserve"> IF(J$3&lt;&gt;$D23, MID($C23,J$3,1), INDEX(音調表!$G$3:$G$9, MATCH(TRUE, EXACT(MID($C23,J$3,1), 音調表!$F$3:$F$9),0)))</f>
        <v/>
      </c>
      <c r="K23" s="10" t="str" cm="1">
        <f t="array" ref="K23" xml:space="preserve"> IF(K$3&lt;&gt;$D23, MID($C23,K$3,1), INDEX(音調表!$G$3:$G$9, MATCH(TRUE, EXACT(MID($C23,K$3,1), 音調表!$F$3:$F$9),0)))</f>
        <v/>
      </c>
      <c r="L23" s="10" t="str" cm="1">
        <f t="array" ref="L23" xml:space="preserve"> IF(L$3&lt;&gt;$D23, MID($C23,L$3,1), INDEX(音調表!$G$3:$G$9, MATCH(TRUE, EXACT(MID($C23,L$3,1), 音調表!$F$3:$F$9),0)))</f>
        <v/>
      </c>
      <c r="M23" s="11" t="str" cm="1">
        <f t="array" ref="M23" xml:space="preserve"> IF(M$3&lt;&gt;$D23, MID($C23,M$3,1), INDEX(音調表!$G$3:$G$9, MATCH(TRUE, EXACT(MID($C23,M$3,1), 音調表!$F$3:$F$9),0)))</f>
        <v/>
      </c>
      <c r="O23" s="2"/>
      <c r="P23" s="2"/>
    </row>
    <row r="24" spans="2:16">
      <c r="B24" s="7" t="s">
        <v>55</v>
      </c>
      <c r="C24" s="8" t="s">
        <v>91</v>
      </c>
      <c r="D24" s="9">
        <f t="shared" si="0"/>
        <v>4</v>
      </c>
      <c r="E24" s="10" t="str" cm="1">
        <f t="array" ref="E24" xml:space="preserve"> IF(E$3&lt;&gt;$D24, MID($C24,E$3,1), INDEX(音調表!$G$3:$G$9, MATCH(TRUE, EXACT(MID($C24,E$3,1), 音調表!$F$3:$F$9),0)))</f>
        <v>b</v>
      </c>
      <c r="F24" s="10" t="str" cm="1">
        <f t="array" ref="F24" xml:space="preserve"> IF(F$3&lt;&gt;$D24, MID($C24,F$3,1), INDEX(音調表!$G$3:$G$9, MATCH(TRUE, EXACT(MID($C24,F$3,1), 音調表!$F$3:$F$9),0)))</f>
        <v>a</v>
      </c>
      <c r="G24" s="10" t="str" cm="1">
        <f t="array" ref="G24" xml:space="preserve"> IF(G$3&lt;&gt;$D24, MID($C24,G$3,1), INDEX(音調表!$G$3:$G$9, MATCH(TRUE, EXACT(MID($C24,G$3,1), 音調表!$F$3:$F$9),0)))</f>
        <v>n</v>
      </c>
      <c r="H24" s="10" cm="1">
        <f t="array" ref="H24" xml:space="preserve"> IF(H$3&lt;&gt;$D24, MID($C24,H$3,1), INDEX(音調表!$G$3:$G$9, MATCH(TRUE, EXACT(MID($C24,H$3,1), 音調表!$F$3:$F$9),0)))</f>
        <v>6</v>
      </c>
      <c r="I24" s="10" t="str" cm="1">
        <f t="array" ref="I24" xml:space="preserve"> IF(I$3&lt;&gt;$D24, MID($C24,I$3,1), INDEX(音調表!$G$3:$G$9, MATCH(TRUE, EXACT(MID($C24,I$3,1), 音調表!$F$3:$F$9),0)))</f>
        <v/>
      </c>
      <c r="J24" s="10" t="str" cm="1">
        <f t="array" ref="J24" xml:space="preserve"> IF(J$3&lt;&gt;$D24, MID($C24,J$3,1), INDEX(音調表!$G$3:$G$9, MATCH(TRUE, EXACT(MID($C24,J$3,1), 音調表!$F$3:$F$9),0)))</f>
        <v/>
      </c>
      <c r="K24" s="10" t="str" cm="1">
        <f t="array" ref="K24" xml:space="preserve"> IF(K$3&lt;&gt;$D24, MID($C24,K$3,1), INDEX(音調表!$G$3:$G$9, MATCH(TRUE, EXACT(MID($C24,K$3,1), 音調表!$F$3:$F$9),0)))</f>
        <v/>
      </c>
      <c r="L24" s="10" t="str" cm="1">
        <f t="array" ref="L24" xml:space="preserve"> IF(L$3&lt;&gt;$D24, MID($C24,L$3,1), INDEX(音調表!$G$3:$G$9, MATCH(TRUE, EXACT(MID($C24,L$3,1), 音調表!$F$3:$F$9),0)))</f>
        <v/>
      </c>
      <c r="M24" s="11" t="str" cm="1">
        <f t="array" ref="M24" xml:space="preserve"> IF(M$3&lt;&gt;$D24, MID($C24,M$3,1), INDEX(音調表!$G$3:$G$9, MATCH(TRUE, EXACT(MID($C24,M$3,1), 音調表!$F$3:$F$9),0)))</f>
        <v/>
      </c>
      <c r="O24" s="2"/>
      <c r="P24" s="2"/>
    </row>
    <row r="25" spans="2:16">
      <c r="B25" s="7" t="s">
        <v>56</v>
      </c>
      <c r="C25" s="8" t="s">
        <v>92</v>
      </c>
      <c r="D25" s="9">
        <f t="shared" si="0"/>
        <v>4</v>
      </c>
      <c r="E25" s="10" t="str" cm="1">
        <f t="array" ref="E25" xml:space="preserve"> IF(E$3&lt;&gt;$D25, MID($C25,E$3,1), INDEX(音調表!$G$3:$G$9, MATCH(TRUE, EXACT(MID($C25,E$3,1), 音調表!$F$3:$F$9),0)))</f>
        <v>j</v>
      </c>
      <c r="F25" s="10" t="str" cm="1">
        <f t="array" ref="F25" xml:space="preserve"> IF(F$3&lt;&gt;$D25, MID($C25,F$3,1), INDEX(音調表!$G$3:$G$9, MATCH(TRUE, EXACT(MID($C25,F$3,1), 音調表!$F$3:$F$9),0)))</f>
        <v>i</v>
      </c>
      <c r="G25" s="10" t="str" cm="1">
        <f t="array" ref="G25" xml:space="preserve"> IF(G$3&lt;&gt;$D25, MID($C25,G$3,1), INDEX(音調表!$G$3:$G$9, MATCH(TRUE, EXACT(MID($C25,G$3,1), 音調表!$F$3:$F$9),0)))</f>
        <v>n</v>
      </c>
      <c r="H25" s="10" cm="1">
        <f t="array" ref="H25" xml:space="preserve"> IF(H$3&lt;&gt;$D25, MID($C25,H$3,1), INDEX(音調表!$G$3:$G$9, MATCH(TRUE, EXACT(MID($C25,H$3,1), 音調表!$F$3:$F$9),0)))</f>
        <v>6</v>
      </c>
      <c r="I25" s="10" t="str" cm="1">
        <f t="array" ref="I25" xml:space="preserve"> IF(I$3&lt;&gt;$D25, MID($C25,I$3,1), INDEX(音調表!$G$3:$G$9, MATCH(TRUE, EXACT(MID($C25,I$3,1), 音調表!$F$3:$F$9),0)))</f>
        <v/>
      </c>
      <c r="J25" s="10" t="str" cm="1">
        <f t="array" ref="J25" xml:space="preserve"> IF(J$3&lt;&gt;$D25, MID($C25,J$3,1), INDEX(音調表!$G$3:$G$9, MATCH(TRUE, EXACT(MID($C25,J$3,1), 音調表!$F$3:$F$9),0)))</f>
        <v/>
      </c>
      <c r="K25" s="10" t="str" cm="1">
        <f t="array" ref="K25" xml:space="preserve"> IF(K$3&lt;&gt;$D25, MID($C25,K$3,1), INDEX(音調表!$G$3:$G$9, MATCH(TRUE, EXACT(MID($C25,K$3,1), 音調表!$F$3:$F$9),0)))</f>
        <v/>
      </c>
      <c r="L25" s="10" t="str" cm="1">
        <f t="array" ref="L25" xml:space="preserve"> IF(L$3&lt;&gt;$D25, MID($C25,L$3,1), INDEX(音調表!$G$3:$G$9, MATCH(TRUE, EXACT(MID($C25,L$3,1), 音調表!$F$3:$F$9),0)))</f>
        <v/>
      </c>
      <c r="M25" s="11" t="str" cm="1">
        <f t="array" ref="M25" xml:space="preserve"> IF(M$3&lt;&gt;$D25, MID($C25,M$3,1), INDEX(音調表!$G$3:$G$9, MATCH(TRUE, EXACT(MID($C25,M$3,1), 音調表!$F$3:$F$9),0)))</f>
        <v/>
      </c>
      <c r="O25" s="2"/>
      <c r="P25" s="2"/>
    </row>
    <row r="26" spans="2:16">
      <c r="B26" s="7" t="s">
        <v>57</v>
      </c>
      <c r="C26" s="8" t="s">
        <v>93</v>
      </c>
      <c r="D26" s="9">
        <f t="shared" si="0"/>
        <v>4</v>
      </c>
      <c r="E26" s="10" t="str" cm="1">
        <f t="array" ref="E26" xml:space="preserve"> IF(E$3&lt;&gt;$D26, MID($C26,E$3,1), INDEX(音調表!$G$3:$G$9, MATCH(TRUE, EXACT(MID($C26,E$3,1), 音調表!$F$3:$F$9),0)))</f>
        <v>s</v>
      </c>
      <c r="F26" s="10" t="str" cm="1">
        <f t="array" ref="F26" xml:space="preserve"> IF(F$3&lt;&gt;$D26, MID($C26,F$3,1), INDEX(音調表!$G$3:$G$9, MATCH(TRUE, EXACT(MID($C26,F$3,1), 音調表!$F$3:$F$9),0)))</f>
        <v>a</v>
      </c>
      <c r="G26" s="10" t="str" cm="1">
        <f t="array" ref="G26" xml:space="preserve"> IF(G$3&lt;&gt;$D26, MID($C26,G$3,1), INDEX(音調表!$G$3:$G$9, MATCH(TRUE, EXACT(MID($C26,G$3,1), 音調表!$F$3:$F$9),0)))</f>
        <v>n</v>
      </c>
      <c r="H26" s="10" cm="1">
        <f t="array" ref="H26" xml:space="preserve"> IF(H$3&lt;&gt;$D26, MID($C26,H$3,1), INDEX(音調表!$G$3:$G$9, MATCH(TRUE, EXACT(MID($C26,H$3,1), 音調表!$F$3:$F$9),0)))</f>
        <v>1</v>
      </c>
      <c r="I26" s="10" t="str" cm="1">
        <f t="array" ref="I26" xml:space="preserve"> IF(I$3&lt;&gt;$D26, MID($C26,I$3,1), INDEX(音調表!$G$3:$G$9, MATCH(TRUE, EXACT(MID($C26,I$3,1), 音調表!$F$3:$F$9),0)))</f>
        <v/>
      </c>
      <c r="J26" s="10" t="str" cm="1">
        <f t="array" ref="J26" xml:space="preserve"> IF(J$3&lt;&gt;$D26, MID($C26,J$3,1), INDEX(音調表!$G$3:$G$9, MATCH(TRUE, EXACT(MID($C26,J$3,1), 音調表!$F$3:$F$9),0)))</f>
        <v/>
      </c>
      <c r="K26" s="10" t="str" cm="1">
        <f t="array" ref="K26" xml:space="preserve"> IF(K$3&lt;&gt;$D26, MID($C26,K$3,1), INDEX(音調表!$G$3:$G$9, MATCH(TRUE, EXACT(MID($C26,K$3,1), 音調表!$F$3:$F$9),0)))</f>
        <v/>
      </c>
      <c r="L26" s="10" t="str" cm="1">
        <f t="array" ref="L26" xml:space="preserve"> IF(L$3&lt;&gt;$D26, MID($C26,L$3,1), INDEX(音調表!$G$3:$G$9, MATCH(TRUE, EXACT(MID($C26,L$3,1), 音調表!$F$3:$F$9),0)))</f>
        <v/>
      </c>
      <c r="M26" s="11" t="str" cm="1">
        <f t="array" ref="M26" xml:space="preserve"> IF(M$3&lt;&gt;$D26, MID($C26,M$3,1), INDEX(音調表!$G$3:$G$9, MATCH(TRUE, EXACT(MID($C26,M$3,1), 音調表!$F$3:$F$9),0)))</f>
        <v/>
      </c>
      <c r="O26" s="2"/>
      <c r="P26" s="2"/>
    </row>
    <row r="27" spans="2:16">
      <c r="B27" s="7" t="s">
        <v>58</v>
      </c>
      <c r="C27" s="8"/>
      <c r="D27" s="9" t="str">
        <f t="shared" si="0"/>
        <v/>
      </c>
      <c r="E27" s="10" t="s">
        <v>84</v>
      </c>
      <c r="F27" s="10" t="s">
        <v>86</v>
      </c>
      <c r="G27" s="10" t="str" cm="1">
        <f t="array" ref="G27" xml:space="preserve"> IF(G$3&lt;&gt;$D27, MID($C27,G$3,1), INDEX(音調表!$G$3:$G$9, MATCH(TRUE, EXACT(MID($C27,G$3,1), 音調表!$F$3:$F$9),0)))</f>
        <v/>
      </c>
      <c r="H27" s="10" t="str" cm="1">
        <f t="array" ref="H27" xml:space="preserve"> IF(H$3&lt;&gt;$D27, MID($C27,H$3,1), INDEX(音調表!$G$3:$G$9, MATCH(TRUE, EXACT(MID($C27,H$3,1), 音調表!$F$3:$F$9),0)))</f>
        <v/>
      </c>
      <c r="I27" s="10" t="str" cm="1">
        <f t="array" ref="I27" xml:space="preserve"> IF(I$3&lt;&gt;$D27, MID($C27,I$3,1), INDEX(音調表!$G$3:$G$9, MATCH(TRUE, EXACT(MID($C27,I$3,1), 音調表!$F$3:$F$9),0)))</f>
        <v/>
      </c>
      <c r="J27" s="10" t="str" cm="1">
        <f t="array" ref="J27" xml:space="preserve"> IF(J$3&lt;&gt;$D27, MID($C27,J$3,1), INDEX(音調表!$G$3:$G$9, MATCH(TRUE, EXACT(MID($C27,J$3,1), 音調表!$F$3:$F$9),0)))</f>
        <v/>
      </c>
      <c r="K27" s="10" t="str" cm="1">
        <f t="array" ref="K27" xml:space="preserve"> IF(K$3&lt;&gt;$D27, MID($C27,K$3,1), INDEX(音調表!$G$3:$G$9, MATCH(TRUE, EXACT(MID($C27,K$3,1), 音調表!$F$3:$F$9),0)))</f>
        <v/>
      </c>
      <c r="L27" s="10" t="str" cm="1">
        <f t="array" ref="L27" xml:space="preserve"> IF(L$3&lt;&gt;$D27, MID($C27,L$3,1), INDEX(音調表!$G$3:$G$9, MATCH(TRUE, EXACT(MID($C27,L$3,1), 音調表!$F$3:$F$9),0)))</f>
        <v/>
      </c>
      <c r="M27" s="11" t="str" cm="1">
        <f t="array" ref="M27" xml:space="preserve"> IF(M$3&lt;&gt;$D27, MID($C27,M$3,1), INDEX(音調表!$G$3:$G$9, MATCH(TRUE, EXACT(MID($C27,M$3,1), 音調表!$F$3:$F$9),0)))</f>
        <v/>
      </c>
      <c r="O27" s="2"/>
      <c r="P27" s="2"/>
    </row>
    <row r="28" spans="2:16">
      <c r="B28" s="7"/>
      <c r="C28" s="8"/>
      <c r="D28" s="9" t="str">
        <f t="shared" si="0"/>
        <v/>
      </c>
      <c r="E28" s="10" t="str" cm="1">
        <f t="array" ref="E28" xml:space="preserve"> IF(E$3&lt;&gt;$D28, MID($C28,E$3,1), INDEX(音調表!$G$3:$G$9, MATCH(TRUE, EXACT(MID($C28,E$3,1), 音調表!$F$3:$F$9),0)))</f>
        <v/>
      </c>
      <c r="F28" s="10" t="str" cm="1">
        <f t="array" ref="F28" xml:space="preserve"> IF(F$3&lt;&gt;$D28, MID($C28,F$3,1), INDEX(音調表!$G$3:$G$9, MATCH(TRUE, EXACT(MID($C28,F$3,1), 音調表!$F$3:$F$9),0)))</f>
        <v/>
      </c>
      <c r="G28" s="10" t="str" cm="1">
        <f t="array" ref="G28" xml:space="preserve"> IF(G$3&lt;&gt;$D28, MID($C28,G$3,1), INDEX(音調表!$G$3:$G$9, MATCH(TRUE, EXACT(MID($C28,G$3,1), 音調表!$F$3:$F$9),0)))</f>
        <v/>
      </c>
      <c r="H28" s="10" t="str" cm="1">
        <f t="array" ref="H28" xml:space="preserve"> IF(H$3&lt;&gt;$D28, MID($C28,H$3,1), INDEX(音調表!$G$3:$G$9, MATCH(TRUE, EXACT(MID($C28,H$3,1), 音調表!$F$3:$F$9),0)))</f>
        <v/>
      </c>
      <c r="I28" s="10" t="str" cm="1">
        <f t="array" ref="I28" xml:space="preserve"> IF(I$3&lt;&gt;$D28, MID($C28,I$3,1), INDEX(音調表!$G$3:$G$9, MATCH(TRUE, EXACT(MID($C28,I$3,1), 音調表!$F$3:$F$9),0)))</f>
        <v/>
      </c>
      <c r="J28" s="10" t="str" cm="1">
        <f t="array" ref="J28" xml:space="preserve"> IF(J$3&lt;&gt;$D28, MID($C28,J$3,1), INDEX(音調表!$G$3:$G$9, MATCH(TRUE, EXACT(MID($C28,J$3,1), 音調表!$F$3:$F$9),0)))</f>
        <v/>
      </c>
      <c r="K28" s="10" t="str" cm="1">
        <f t="array" ref="K28" xml:space="preserve"> IF(K$3&lt;&gt;$D28, MID($C28,K$3,1), INDEX(音調表!$G$3:$G$9, MATCH(TRUE, EXACT(MID($C28,K$3,1), 音調表!$F$3:$F$9),0)))</f>
        <v/>
      </c>
      <c r="L28" s="10" t="str" cm="1">
        <f t="array" ref="L28" xml:space="preserve"> IF(L$3&lt;&gt;$D28, MID($C28,L$3,1), INDEX(音調表!$G$3:$G$9, MATCH(TRUE, EXACT(MID($C28,L$3,1), 音調表!$F$3:$F$9),0)))</f>
        <v/>
      </c>
      <c r="M28" s="11" t="str" cm="1">
        <f t="array" ref="M28" xml:space="preserve"> IF(M$3&lt;&gt;$D28, MID($C28,M$3,1), INDEX(音調表!$G$3:$G$9, MATCH(TRUE, EXACT(MID($C28,M$3,1), 音調表!$F$3:$F$9),0)))</f>
        <v/>
      </c>
    </row>
    <row r="29" spans="2:16">
      <c r="B29" s="7" t="s">
        <v>59</v>
      </c>
      <c r="C29" s="8" t="s">
        <v>94</v>
      </c>
      <c r="D29" s="9">
        <f t="shared" si="0"/>
        <v>7</v>
      </c>
      <c r="E29" s="10" t="str" cm="1">
        <f t="array" ref="E29" xml:space="preserve"> IF(E$3&lt;&gt;$D29, MID($C29,E$3,1), INDEX(音調表!$G$3:$G$9, MATCH(TRUE, EXACT(MID($C29,E$3,1), 音調表!$F$3:$F$9),0)))</f>
        <v>k</v>
      </c>
      <c r="F29" s="10" t="str" cm="1">
        <f t="array" ref="F29" xml:space="preserve"> IF(F$3&lt;&gt;$D29, MID($C29,F$3,1), INDEX(音調表!$G$3:$G$9, MATCH(TRUE, EXACT(MID($C29,F$3,1), 音調表!$F$3:$F$9),0)))</f>
        <v>h</v>
      </c>
      <c r="G29" s="10" t="str" cm="1">
        <f t="array" ref="G29" xml:space="preserve"> IF(G$3&lt;&gt;$D29, MID($C29,G$3,1), INDEX(音調表!$G$3:$G$9, MATCH(TRUE, EXACT(MID($C29,G$3,1), 音調表!$F$3:$F$9),0)))</f>
        <v>i</v>
      </c>
      <c r="H29" s="10" t="str" cm="1">
        <f t="array" ref="H29" xml:space="preserve"> IF(H$3&lt;&gt;$D29, MID($C29,H$3,1), INDEX(音調表!$G$3:$G$9, MATCH(TRUE, EXACT(MID($C29,H$3,1), 音調表!$F$3:$F$9),0)))</f>
        <v>a</v>
      </c>
      <c r="I29" s="10" t="str" cm="1">
        <f t="array" ref="I29" xml:space="preserve"> IF(I$3&lt;&gt;$D29, MID($C29,I$3,1), INDEX(音調表!$G$3:$G$9, MATCH(TRUE, EXACT(MID($C29,I$3,1), 音調表!$F$3:$F$9),0)))</f>
        <v>n</v>
      </c>
      <c r="J29" s="10" t="str" cm="1">
        <f t="array" ref="J29" xml:space="preserve"> IF(J$3&lt;&gt;$D29, MID($C29,J$3,1), INDEX(音調表!$G$3:$G$9, MATCH(TRUE, EXACT(MID($C29,J$3,1), 音調表!$F$3:$F$9),0)))</f>
        <v>g</v>
      </c>
      <c r="K29" s="10" cm="1">
        <f t="array" ref="K29" xml:space="preserve"> IF(K$3&lt;&gt;$D29, MID($C29,K$3,1), INDEX(音調表!$G$3:$G$9, MATCH(TRUE, EXACT(MID($C29,K$3,1), 音調表!$F$3:$F$9),0)))</f>
        <v>1</v>
      </c>
      <c r="L29" s="10" t="str" cm="1">
        <f t="array" ref="L29" xml:space="preserve"> IF(L$3&lt;&gt;$D29, MID($C29,L$3,1), INDEX(音調表!$G$3:$G$9, MATCH(TRUE, EXACT(MID($C29,L$3,1), 音調表!$F$3:$F$9),0)))</f>
        <v/>
      </c>
      <c r="M29" s="11" t="str" cm="1">
        <f t="array" ref="M29" xml:space="preserve"> IF(M$3&lt;&gt;$D29, MID($C29,M$3,1), INDEX(音調表!$G$3:$G$9, MATCH(TRUE, EXACT(MID($C29,M$3,1), 音調表!$F$3:$F$9),0)))</f>
        <v/>
      </c>
      <c r="O29" s="2"/>
      <c r="P29" s="2"/>
    </row>
    <row r="30" spans="2:16">
      <c r="B30" s="7" t="s">
        <v>60</v>
      </c>
      <c r="C30" s="8" t="s">
        <v>95</v>
      </c>
      <c r="D30" s="9">
        <f t="shared" si="0"/>
        <v>4</v>
      </c>
      <c r="E30" s="10" t="str" cm="1">
        <f t="array" ref="E30" xml:space="preserve"> IF(E$3&lt;&gt;$D30, MID($C30,E$3,1), INDEX(音調表!$G$3:$G$9, MATCH(TRUE, EXACT(MID($C30,E$3,1), 音調表!$F$3:$F$9),0)))</f>
        <v>t</v>
      </c>
      <c r="F30" s="10" t="str" cm="1">
        <f t="array" ref="F30" xml:space="preserve"> IF(F$3&lt;&gt;$D30, MID($C30,F$3,1), INDEX(音調表!$G$3:$G$9, MATCH(TRUE, EXACT(MID($C30,F$3,1), 音調表!$F$3:$F$9),0)))</f>
        <v>i</v>
      </c>
      <c r="G30" s="10" t="str" cm="1">
        <f t="array" ref="G30" xml:space="preserve"> IF(G$3&lt;&gt;$D30, MID($C30,G$3,1), INDEX(音調表!$G$3:$G$9, MATCH(TRUE, EXACT(MID($C30,G$3,1), 音調表!$F$3:$F$9),0)))</f>
        <v>k</v>
      </c>
      <c r="H30" s="10" cm="1">
        <f t="array" ref="H30" xml:space="preserve"> IF(H$3&lt;&gt;$D30, MID($C30,H$3,1), INDEX(音調表!$G$3:$G$9, MATCH(TRUE, EXACT(MID($C30,H$3,1), 音調表!$F$3:$F$9),0)))</f>
        <v>8</v>
      </c>
      <c r="I30" s="10" t="str" cm="1">
        <f t="array" ref="I30" xml:space="preserve"> IF(I$3&lt;&gt;$D30, MID($C30,I$3,1), INDEX(音調表!$G$3:$G$9, MATCH(TRUE, EXACT(MID($C30,I$3,1), 音調表!$F$3:$F$9),0)))</f>
        <v/>
      </c>
      <c r="J30" s="10" t="str" cm="1">
        <f t="array" ref="J30" xml:space="preserve"> IF(J$3&lt;&gt;$D30, MID($C30,J$3,1), INDEX(音調表!$G$3:$G$9, MATCH(TRUE, EXACT(MID($C30,J$3,1), 音調表!$F$3:$F$9),0)))</f>
        <v/>
      </c>
      <c r="K30" s="10" t="str" cm="1">
        <f t="array" ref="K30" xml:space="preserve"> IF(K$3&lt;&gt;$D30, MID($C30,K$3,1), INDEX(音調表!$G$3:$G$9, MATCH(TRUE, EXACT(MID($C30,K$3,1), 音調表!$F$3:$F$9),0)))</f>
        <v/>
      </c>
      <c r="L30" s="10" t="str" cm="1">
        <f t="array" ref="L30" xml:space="preserve"> IF(L$3&lt;&gt;$D30, MID($C30,L$3,1), INDEX(音調表!$G$3:$G$9, MATCH(TRUE, EXACT(MID($C30,L$3,1), 音調表!$F$3:$F$9),0)))</f>
        <v/>
      </c>
      <c r="M30" s="11" t="str" cm="1">
        <f t="array" ref="M30" xml:space="preserve"> IF(M$3&lt;&gt;$D30, MID($C30,M$3,1), INDEX(音調表!$G$3:$G$9, MATCH(TRUE, EXACT(MID($C30,M$3,1), 音調表!$F$3:$F$9),0)))</f>
        <v/>
      </c>
      <c r="O30" s="2"/>
      <c r="P30" s="2"/>
    </row>
    <row r="31" spans="2:16">
      <c r="B31" s="7" t="s">
        <v>61</v>
      </c>
      <c r="C31" s="8" t="s">
        <v>77</v>
      </c>
      <c r="D31" s="9">
        <f t="shared" si="0"/>
        <v>3</v>
      </c>
      <c r="E31" s="10" t="str" cm="1">
        <f t="array" ref="E31" xml:space="preserve"> IF(E$3&lt;&gt;$D31, MID($C31,E$3,1), INDEX(音調表!$G$3:$G$9, MATCH(TRUE, EXACT(MID($C31,E$3,1), 音調表!$F$3:$F$9),0)))</f>
        <v>h</v>
      </c>
      <c r="F31" s="10" t="str" cm="1">
        <f t="array" ref="F31" xml:space="preserve"> IF(F$3&lt;&gt;$D31, MID($C31,F$3,1), INDEX(音調表!$G$3:$G$9, MATCH(TRUE, EXACT(MID($C31,F$3,1), 音調表!$F$3:$F$9),0)))</f>
        <v>o</v>
      </c>
      <c r="G31" s="10" cm="1">
        <f t="array" ref="G31" xml:space="preserve"> IF(G$3&lt;&gt;$D31, MID($C31,G$3,1), INDEX(音調表!$G$3:$G$9, MATCH(TRUE, EXACT(MID($C31,G$3,1), 音調表!$F$3:$F$9),0)))</f>
        <v>2</v>
      </c>
      <c r="H31" s="10" t="str" cm="1">
        <f t="array" ref="H31" xml:space="preserve"> IF(H$3&lt;&gt;$D31, MID($C31,H$3,1), INDEX(音調表!$G$3:$G$9, MATCH(TRUE, EXACT(MID($C31,H$3,1), 音調表!$F$3:$F$9),0)))</f>
        <v/>
      </c>
      <c r="I31" s="10" t="str" cm="1">
        <f t="array" ref="I31" xml:space="preserve"> IF(I$3&lt;&gt;$D31, MID($C31,I$3,1), INDEX(音調表!$G$3:$G$9, MATCH(TRUE, EXACT(MID($C31,I$3,1), 音調表!$F$3:$F$9),0)))</f>
        <v/>
      </c>
      <c r="J31" s="10" t="str" cm="1">
        <f t="array" ref="J31" xml:space="preserve"> IF(J$3&lt;&gt;$D31, MID($C31,J$3,1), INDEX(音調表!$G$3:$G$9, MATCH(TRUE, EXACT(MID($C31,J$3,1), 音調表!$F$3:$F$9),0)))</f>
        <v/>
      </c>
      <c r="K31" s="10" t="str" cm="1">
        <f t="array" ref="K31" xml:space="preserve"> IF(K$3&lt;&gt;$D31, MID($C31,K$3,1), INDEX(音調表!$G$3:$G$9, MATCH(TRUE, EXACT(MID($C31,K$3,1), 音調表!$F$3:$F$9),0)))</f>
        <v/>
      </c>
      <c r="L31" s="10" t="str" cm="1">
        <f t="array" ref="L31" xml:space="preserve"> IF(L$3&lt;&gt;$D31, MID($C31,L$3,1), INDEX(音調表!$G$3:$G$9, MATCH(TRUE, EXACT(MID($C31,L$3,1), 音調表!$F$3:$F$9),0)))</f>
        <v/>
      </c>
      <c r="M31" s="11" t="str" cm="1">
        <f t="array" ref="M31" xml:space="preserve"> IF(M$3&lt;&gt;$D31, MID($C31,M$3,1), INDEX(音調表!$G$3:$G$9, MATCH(TRUE, EXACT(MID($C31,M$3,1), 音調表!$F$3:$F$9),0)))</f>
        <v/>
      </c>
      <c r="O31" s="2"/>
      <c r="P31" s="2"/>
    </row>
    <row r="32" spans="2:16">
      <c r="B32" s="7" t="s">
        <v>62</v>
      </c>
      <c r="C32" s="8" t="s">
        <v>96</v>
      </c>
      <c r="D32" s="9">
        <f t="shared" si="0"/>
        <v>3</v>
      </c>
      <c r="E32" s="10" t="str" cm="1">
        <f t="array" ref="E32" xml:space="preserve"> IF(E$3&lt;&gt;$D32, MID($C32,E$3,1), INDEX(音調表!$G$3:$G$9, MATCH(TRUE, EXACT(MID($C32,E$3,1), 音調表!$F$3:$F$9),0)))</f>
        <v>s</v>
      </c>
      <c r="F32" s="10" t="str" cm="1">
        <f t="array" ref="F32" xml:space="preserve"> IF(F$3&lt;&gt;$D32, MID($C32,F$3,1), INDEX(音調表!$G$3:$G$9, MATCH(TRUE, EXACT(MID($C32,F$3,1), 音調表!$F$3:$F$9),0)))</f>
        <v>u</v>
      </c>
      <c r="G32" s="10" cm="1">
        <f t="array" ref="G32" xml:space="preserve"> IF(G$3&lt;&gt;$D32, MID($C32,G$3,1), INDEX(音調表!$G$3:$G$9, MATCH(TRUE, EXACT(MID($C32,G$3,1), 音調表!$F$3:$F$9),0)))</f>
        <v>1</v>
      </c>
      <c r="H32" s="10" t="str" cm="1">
        <f t="array" ref="H32" xml:space="preserve"> IF(H$3&lt;&gt;$D32, MID($C32,H$3,1), INDEX(音調表!$G$3:$G$9, MATCH(TRUE, EXACT(MID($C32,H$3,1), 音調表!$F$3:$F$9),0)))</f>
        <v/>
      </c>
      <c r="I32" s="10" t="str" cm="1">
        <f t="array" ref="I32" xml:space="preserve"> IF(I$3&lt;&gt;$D32, MID($C32,I$3,1), INDEX(音調表!$G$3:$G$9, MATCH(TRUE, EXACT(MID($C32,I$3,1), 音調表!$F$3:$F$9),0)))</f>
        <v/>
      </c>
      <c r="J32" s="10" t="str" cm="1">
        <f t="array" ref="J32" xml:space="preserve"> IF(J$3&lt;&gt;$D32, MID($C32,J$3,1), INDEX(音調表!$G$3:$G$9, MATCH(TRUE, EXACT(MID($C32,J$3,1), 音調表!$F$3:$F$9),0)))</f>
        <v/>
      </c>
      <c r="K32" s="10" t="str" cm="1">
        <f t="array" ref="K32" xml:space="preserve"> IF(K$3&lt;&gt;$D32, MID($C32,K$3,1), INDEX(音調表!$G$3:$G$9, MATCH(TRUE, EXACT(MID($C32,K$3,1), 音調表!$F$3:$F$9),0)))</f>
        <v/>
      </c>
      <c r="L32" s="10" t="str" cm="1">
        <f t="array" ref="L32" xml:space="preserve"> IF(L$3&lt;&gt;$D32, MID($C32,L$3,1), INDEX(音調表!$G$3:$G$9, MATCH(TRUE, EXACT(MID($C32,L$3,1), 音調表!$F$3:$F$9),0)))</f>
        <v/>
      </c>
      <c r="M32" s="11" t="str" cm="1">
        <f t="array" ref="M32" xml:space="preserve"> IF(M$3&lt;&gt;$D32, MID($C32,M$3,1), INDEX(音調表!$G$3:$G$9, MATCH(TRUE, EXACT(MID($C32,M$3,1), 音調表!$F$3:$F$9),0)))</f>
        <v/>
      </c>
      <c r="O32" s="2"/>
      <c r="P32" s="2"/>
    </row>
    <row r="33" spans="2:16">
      <c r="B33" s="7" t="s">
        <v>63</v>
      </c>
      <c r="C33" s="8" t="s">
        <v>97</v>
      </c>
      <c r="D33" s="9">
        <f t="shared" si="0"/>
        <v>4</v>
      </c>
      <c r="E33" s="10" t="str" cm="1">
        <f t="array" ref="E33" xml:space="preserve"> IF(E$3&lt;&gt;$D33, MID($C33,E$3,1), INDEX(音調表!$G$3:$G$9, MATCH(TRUE, EXACT(MID($C33,E$3,1), 音調表!$F$3:$F$9),0)))</f>
        <v>u</v>
      </c>
      <c r="F33" s="10" t="str" cm="1">
        <f t="array" ref="F33" xml:space="preserve"> IF(F$3&lt;&gt;$D33, MID($C33,F$3,1), INDEX(音調表!$G$3:$G$9, MATCH(TRUE, EXACT(MID($C33,F$3,1), 音調表!$F$3:$F$9),0)))</f>
        <v>a</v>
      </c>
      <c r="G33" s="10" t="str" cm="1">
        <f t="array" ref="G33" xml:space="preserve"> IF(G$3&lt;&gt;$D33, MID($C33,G$3,1), INDEX(音調表!$G$3:$G$9, MATCH(TRUE, EXACT(MID($C33,G$3,1), 音調表!$F$3:$F$9),0)))</f>
        <v>n</v>
      </c>
      <c r="H33" s="10" cm="1">
        <f t="array" ref="H33" xml:space="preserve"> IF(H$3&lt;&gt;$D33, MID($C33,H$3,1), INDEX(音調表!$G$3:$G$9, MATCH(TRUE, EXACT(MID($C33,H$3,1), 音調表!$F$3:$F$9),0)))</f>
        <v>5</v>
      </c>
      <c r="I33" s="10" t="str" cm="1">
        <f t="array" ref="I33" xml:space="preserve"> IF(I$3&lt;&gt;$D33, MID($C33,I$3,1), INDEX(音調表!$G$3:$G$9, MATCH(TRUE, EXACT(MID($C33,I$3,1), 音調表!$F$3:$F$9),0)))</f>
        <v/>
      </c>
      <c r="J33" s="10" t="str" cm="1">
        <f t="array" ref="J33" xml:space="preserve"> IF(J$3&lt;&gt;$D33, MID($C33,J$3,1), INDEX(音調表!$G$3:$G$9, MATCH(TRUE, EXACT(MID($C33,J$3,1), 音調表!$F$3:$F$9),0)))</f>
        <v/>
      </c>
      <c r="K33" s="10" t="str" cm="1">
        <f t="array" ref="K33" xml:space="preserve"> IF(K$3&lt;&gt;$D33, MID($C33,K$3,1), INDEX(音調表!$G$3:$G$9, MATCH(TRUE, EXACT(MID($C33,K$3,1), 音調表!$F$3:$F$9),0)))</f>
        <v/>
      </c>
      <c r="L33" s="10" t="str" cm="1">
        <f t="array" ref="L33" xml:space="preserve"> IF(L$3&lt;&gt;$D33, MID($C33,L$3,1), INDEX(音調表!$G$3:$G$9, MATCH(TRUE, EXACT(MID($C33,L$3,1), 音調表!$F$3:$F$9),0)))</f>
        <v/>
      </c>
      <c r="M33" s="11" t="str" cm="1">
        <f t="array" ref="M33" xml:space="preserve"> IF(M$3&lt;&gt;$D33, MID($C33,M$3,1), INDEX(音調表!$G$3:$G$9, MATCH(TRUE, EXACT(MID($C33,M$3,1), 音調表!$F$3:$F$9),0)))</f>
        <v/>
      </c>
      <c r="O33" s="2"/>
      <c r="P33" s="2"/>
    </row>
    <row r="34" spans="2:16">
      <c r="B34" s="7" t="s">
        <v>64</v>
      </c>
      <c r="C34" s="8" t="s">
        <v>98</v>
      </c>
      <c r="D34" s="9">
        <f t="shared" si="0"/>
        <v>5</v>
      </c>
      <c r="E34" s="10" t="str" cm="1">
        <f t="array" ref="E34" xml:space="preserve"> IF(E$3&lt;&gt;$D34, MID($C34,E$3,1), INDEX(音調表!$G$3:$G$9, MATCH(TRUE, EXACT(MID($C34,E$3,1), 音調表!$F$3:$F$9),0)))</f>
        <v>i</v>
      </c>
      <c r="F34" s="10" t="str" cm="1">
        <f t="array" ref="F34" xml:space="preserve"> IF(F$3&lt;&gt;$D34, MID($C34,F$3,1), INDEX(音調表!$G$3:$G$9, MATCH(TRUE, EXACT(MID($C34,F$3,1), 音調表!$F$3:$F$9),0)))</f>
        <v>o</v>
      </c>
      <c r="G34" s="10" t="str" cm="1">
        <f t="array" ref="G34" xml:space="preserve"> IF(G$3&lt;&gt;$D34, MID($C34,G$3,1), INDEX(音調表!$G$3:$G$9, MATCH(TRUE, EXACT(MID($C34,G$3,1), 音調表!$F$3:$F$9),0)))</f>
        <v>n</v>
      </c>
      <c r="H34" s="10" t="str" cm="1">
        <f t="array" ref="H34" xml:space="preserve"> IF(H$3&lt;&gt;$D34, MID($C34,H$3,1), INDEX(音調表!$G$3:$G$9, MATCH(TRUE, EXACT(MID($C34,H$3,1), 音調表!$F$3:$F$9),0)))</f>
        <v>g</v>
      </c>
      <c r="I34" s="10" cm="1">
        <f t="array" ref="I34" xml:space="preserve"> IF(I$3&lt;&gt;$D34, MID($C34,I$3,1), INDEX(音調表!$G$3:$G$9, MATCH(TRUE, EXACT(MID($C34,I$3,1), 音調表!$F$3:$F$9),0)))</f>
        <v>2</v>
      </c>
      <c r="J34" s="10" t="str" cm="1">
        <f t="array" ref="J34" xml:space="preserve"> IF(J$3&lt;&gt;$D34, MID($C34,J$3,1), INDEX(音調表!$G$3:$G$9, MATCH(TRUE, EXACT(MID($C34,J$3,1), 音調表!$F$3:$F$9),0)))</f>
        <v/>
      </c>
      <c r="K34" s="10" t="str" cm="1">
        <f t="array" ref="K34" xml:space="preserve"> IF(K$3&lt;&gt;$D34, MID($C34,K$3,1), INDEX(音調表!$G$3:$G$9, MATCH(TRUE, EXACT(MID($C34,K$3,1), 音調表!$F$3:$F$9),0)))</f>
        <v/>
      </c>
      <c r="L34" s="10" t="str" cm="1">
        <f t="array" ref="L34" xml:space="preserve"> IF(L$3&lt;&gt;$D34, MID($C34,L$3,1), INDEX(音調表!$G$3:$G$9, MATCH(TRUE, EXACT(MID($C34,L$3,1), 音調表!$F$3:$F$9),0)))</f>
        <v/>
      </c>
      <c r="M34" s="11" t="str" cm="1">
        <f t="array" ref="M34" xml:space="preserve"> IF(M$3&lt;&gt;$D34, MID($C34,M$3,1), INDEX(音調表!$G$3:$G$9, MATCH(TRUE, EXACT(MID($C34,M$3,1), 音調表!$F$3:$F$9),0)))</f>
        <v/>
      </c>
      <c r="O34" s="2"/>
      <c r="P34" s="2"/>
    </row>
    <row r="35" spans="2:16">
      <c r="B35" s="7" t="s">
        <v>65</v>
      </c>
      <c r="C35" s="8" t="s">
        <v>99</v>
      </c>
      <c r="D35" s="9">
        <f t="shared" si="0"/>
        <v>4</v>
      </c>
      <c r="E35" s="10" t="str" cm="1">
        <f t="array" ref="E35" xml:space="preserve"> IF(E$3&lt;&gt;$D35, MID($C35,E$3,1), INDEX(音調表!$G$3:$G$9, MATCH(TRUE, EXACT(MID($C35,E$3,1), 音調表!$F$3:$F$9),0)))</f>
        <v>l</v>
      </c>
      <c r="F35" s="10" t="str" cm="1">
        <f t="array" ref="F35" xml:space="preserve"> IF(F$3&lt;&gt;$D35, MID($C35,F$3,1), INDEX(音調表!$G$3:$G$9, MATCH(TRUE, EXACT(MID($C35,F$3,1), 音調表!$F$3:$F$9),0)))</f>
        <v>i</v>
      </c>
      <c r="G35" s="10" t="str" cm="1">
        <f t="array" ref="G35" xml:space="preserve"> IF(G$3&lt;&gt;$D35, MID($C35,G$3,1), INDEX(音調表!$G$3:$G$9, MATCH(TRUE, EXACT(MID($C35,G$3,1), 音調表!$F$3:$F$9),0)))</f>
        <v>u</v>
      </c>
      <c r="H35" s="10" cm="1">
        <f t="array" ref="H35" xml:space="preserve"> IF(H$3&lt;&gt;$D35, MID($C35,H$3,1), INDEX(音調表!$G$3:$G$9, MATCH(TRUE, EXACT(MID($C35,H$3,1), 音調表!$F$3:$F$9),0)))</f>
        <v>3</v>
      </c>
      <c r="I35" s="10" t="str" cm="1">
        <f t="array" ref="I35" xml:space="preserve"> IF(I$3&lt;&gt;$D35, MID($C35,I$3,1), INDEX(音調表!$G$3:$G$9, MATCH(TRUE, EXACT(MID($C35,I$3,1), 音調表!$F$3:$F$9),0)))</f>
        <v/>
      </c>
      <c r="J35" s="10" t="str" cm="1">
        <f t="array" ref="J35" xml:space="preserve"> IF(J$3&lt;&gt;$D35, MID($C35,J$3,1), INDEX(音調表!$G$3:$G$9, MATCH(TRUE, EXACT(MID($C35,J$3,1), 音調表!$F$3:$F$9),0)))</f>
        <v/>
      </c>
      <c r="K35" s="10" t="str" cm="1">
        <f t="array" ref="K35" xml:space="preserve"> IF(K$3&lt;&gt;$D35, MID($C35,K$3,1), INDEX(音調表!$G$3:$G$9, MATCH(TRUE, EXACT(MID($C35,K$3,1), 音調表!$F$3:$F$9),0)))</f>
        <v/>
      </c>
      <c r="L35" s="10" t="str" cm="1">
        <f t="array" ref="L35" xml:space="preserve"> IF(L$3&lt;&gt;$D35, MID($C35,L$3,1), INDEX(音調表!$G$3:$G$9, MATCH(TRUE, EXACT(MID($C35,L$3,1), 音調表!$F$3:$F$9),0)))</f>
        <v/>
      </c>
      <c r="M35" s="11" t="str" cm="1">
        <f t="array" ref="M35" xml:space="preserve"> IF(M$3&lt;&gt;$D35, MID($C35,M$3,1), INDEX(音調表!$G$3:$G$9, MATCH(TRUE, EXACT(MID($C35,M$3,1), 音調表!$F$3:$F$9),0)))</f>
        <v/>
      </c>
      <c r="O35" s="2"/>
      <c r="P35" s="2"/>
    </row>
    <row r="36" spans="2:16">
      <c r="B36" s="7" t="s">
        <v>50</v>
      </c>
      <c r="C36" s="8"/>
      <c r="D36" s="9" t="str">
        <f t="shared" si="0"/>
        <v/>
      </c>
      <c r="E36" s="10" t="s">
        <v>84</v>
      </c>
      <c r="F36" s="10" t="s">
        <v>85</v>
      </c>
      <c r="G36" s="10" t="str" cm="1">
        <f t="array" ref="G36" xml:space="preserve"> IF(G$3&lt;&gt;$D36, MID($C36,G$3,1), INDEX(音調表!$G$3:$G$9, MATCH(TRUE, EXACT(MID($C36,G$3,1), 音調表!$F$3:$F$9),0)))</f>
        <v/>
      </c>
      <c r="H36" s="10" t="str" cm="1">
        <f t="array" ref="H36" xml:space="preserve"> IF(H$3&lt;&gt;$D36, MID($C36,H$3,1), INDEX(音調表!$G$3:$G$9, MATCH(TRUE, EXACT(MID($C36,H$3,1), 音調表!$F$3:$F$9),0)))</f>
        <v/>
      </c>
      <c r="I36" s="10" t="str" cm="1">
        <f t="array" ref="I36" xml:space="preserve"> IF(I$3&lt;&gt;$D36, MID($C36,I$3,1), INDEX(音調表!$G$3:$G$9, MATCH(TRUE, EXACT(MID($C36,I$3,1), 音調表!$F$3:$F$9),0)))</f>
        <v/>
      </c>
      <c r="J36" s="10" t="str" cm="1">
        <f t="array" ref="J36" xml:space="preserve"> IF(J$3&lt;&gt;$D36, MID($C36,J$3,1), INDEX(音調表!$G$3:$G$9, MATCH(TRUE, EXACT(MID($C36,J$3,1), 音調表!$F$3:$F$9),0)))</f>
        <v/>
      </c>
      <c r="K36" s="10" t="str" cm="1">
        <f t="array" ref="K36" xml:space="preserve"> IF(K$3&lt;&gt;$D36, MID($C36,K$3,1), INDEX(音調表!$G$3:$G$9, MATCH(TRUE, EXACT(MID($C36,K$3,1), 音調表!$F$3:$F$9),0)))</f>
        <v/>
      </c>
      <c r="L36" s="10" t="str" cm="1">
        <f t="array" ref="L36" xml:space="preserve"> IF(L$3&lt;&gt;$D36, MID($C36,L$3,1), INDEX(音調表!$G$3:$G$9, MATCH(TRUE, EXACT(MID($C36,L$3,1), 音調表!$F$3:$F$9),0)))</f>
        <v/>
      </c>
      <c r="M36" s="11" t="str" cm="1">
        <f t="array" ref="M36" xml:space="preserve"> IF(M$3&lt;&gt;$D36, MID($C36,M$3,1), INDEX(音調表!$G$3:$G$9, MATCH(TRUE, EXACT(MID($C36,M$3,1), 音調表!$F$3:$F$9),0)))</f>
        <v/>
      </c>
      <c r="O36" s="2"/>
      <c r="P36" s="2"/>
    </row>
    <row r="37" spans="2:16">
      <c r="B37" s="7" t="s">
        <v>66</v>
      </c>
      <c r="C37" s="8" t="s">
        <v>100</v>
      </c>
      <c r="D37" s="9">
        <f t="shared" si="0"/>
        <v>4</v>
      </c>
      <c r="E37" s="10" t="str" cm="1">
        <f t="array" ref="E37" xml:space="preserve"> IF(E$3&lt;&gt;$D37, MID($C37,E$3,1), INDEX(音調表!$G$3:$G$9, MATCH(TRUE, EXACT(MID($C37,E$3,1), 音調表!$F$3:$F$9),0)))</f>
        <v>c</v>
      </c>
      <c r="F37" s="10" t="str" cm="1">
        <f t="array" ref="F37" xml:space="preserve"> IF(F$3&lt;&gt;$D37, MID($C37,F$3,1), INDEX(音調表!$G$3:$G$9, MATCH(TRUE, EXACT(MID($C37,F$3,1), 音調表!$F$3:$F$9),0)))</f>
        <v>u</v>
      </c>
      <c r="G37" s="10" t="str" cm="1">
        <f t="array" ref="G37" xml:space="preserve"> IF(G$3&lt;&gt;$D37, MID($C37,G$3,1), INDEX(音調表!$G$3:$G$9, MATCH(TRUE, EXACT(MID($C37,G$3,1), 音調表!$F$3:$F$9),0)))</f>
        <v>n</v>
      </c>
      <c r="H37" s="10" cm="1">
        <f t="array" ref="H37" xml:space="preserve"> IF(H$3&lt;&gt;$D37, MID($C37,H$3,1), INDEX(音調表!$G$3:$G$9, MATCH(TRUE, EXACT(MID($C37,H$3,1), 音調表!$F$3:$F$9),0)))</f>
        <v>1</v>
      </c>
      <c r="I37" s="10" t="str" cm="1">
        <f t="array" ref="I37" xml:space="preserve"> IF(I$3&lt;&gt;$D37, MID($C37,I$3,1), INDEX(音調表!$G$3:$G$9, MATCH(TRUE, EXACT(MID($C37,I$3,1), 音調表!$F$3:$F$9),0)))</f>
        <v/>
      </c>
      <c r="J37" s="10" t="str" cm="1">
        <f t="array" ref="J37" xml:space="preserve"> IF(J$3&lt;&gt;$D37, MID($C37,J$3,1), INDEX(音調表!$G$3:$G$9, MATCH(TRUE, EXACT(MID($C37,J$3,1), 音調表!$F$3:$F$9),0)))</f>
        <v/>
      </c>
      <c r="K37" s="10" t="str" cm="1">
        <f t="array" ref="K37" xml:space="preserve"> IF(K$3&lt;&gt;$D37, MID($C37,K$3,1), INDEX(音調表!$G$3:$G$9, MATCH(TRUE, EXACT(MID($C37,K$3,1), 音調表!$F$3:$F$9),0)))</f>
        <v/>
      </c>
      <c r="L37" s="10" t="str" cm="1">
        <f t="array" ref="L37" xml:space="preserve"> IF(L$3&lt;&gt;$D37, MID($C37,L$3,1), INDEX(音調表!$G$3:$G$9, MATCH(TRUE, EXACT(MID($C37,L$3,1), 音調表!$F$3:$F$9),0)))</f>
        <v/>
      </c>
      <c r="M37" s="11" t="str" cm="1">
        <f t="array" ref="M37" xml:space="preserve"> IF(M$3&lt;&gt;$D37, MID($C37,M$3,1), INDEX(音調表!$G$3:$G$9, MATCH(TRUE, EXACT(MID($C37,M$3,1), 音調表!$F$3:$F$9),0)))</f>
        <v/>
      </c>
      <c r="O37" s="2"/>
      <c r="P37" s="2"/>
    </row>
    <row r="38" spans="2:16">
      <c r="B38" s="7" t="s">
        <v>67</v>
      </c>
      <c r="C38" s="8" t="s">
        <v>101</v>
      </c>
      <c r="D38" s="9">
        <f t="shared" si="0"/>
        <v>5</v>
      </c>
      <c r="E38" s="10" t="str" cm="1">
        <f t="array" ref="E38" xml:space="preserve"> IF(E$3&lt;&gt;$D38, MID($C38,E$3,1), INDEX(音調表!$G$3:$G$9, MATCH(TRUE, EXACT(MID($C38,E$3,1), 音調表!$F$3:$F$9),0)))</f>
        <v>h</v>
      </c>
      <c r="F38" s="10" t="str" cm="1">
        <f t="array" ref="F38" xml:space="preserve"> IF(F$3&lt;&gt;$D38, MID($C38,F$3,1), INDEX(音調表!$G$3:$G$9, MATCH(TRUE, EXACT(MID($C38,F$3,1), 音調表!$F$3:$F$9),0)))</f>
        <v>o</v>
      </c>
      <c r="G38" s="10" t="str" cm="1">
        <f t="array" ref="G38" xml:space="preserve"> IF(G$3&lt;&gt;$D38, MID($C38,G$3,1), INDEX(音調表!$G$3:$G$9, MATCH(TRUE, EXACT(MID($C38,G$3,1), 音調表!$F$3:$F$9),0)))</f>
        <v>n</v>
      </c>
      <c r="H38" s="10" t="str" cm="1">
        <f t="array" ref="H38" xml:space="preserve"> IF(H$3&lt;&gt;$D38, MID($C38,H$3,1), INDEX(音調表!$G$3:$G$9, MATCH(TRUE, EXACT(MID($C38,H$3,1), 音調表!$F$3:$F$9),0)))</f>
        <v>g</v>
      </c>
      <c r="I38" s="10" cm="1">
        <f t="array" ref="I38" xml:space="preserve"> IF(I$3&lt;&gt;$D38, MID($C38,I$3,1), INDEX(音調表!$G$3:$G$9, MATCH(TRUE, EXACT(MID($C38,I$3,1), 音調表!$F$3:$F$9),0)))</f>
        <v>1</v>
      </c>
      <c r="J38" s="10" t="str" cm="1">
        <f t="array" ref="J38" xml:space="preserve"> IF(J$3&lt;&gt;$D38, MID($C38,J$3,1), INDEX(音調表!$G$3:$G$9, MATCH(TRUE, EXACT(MID($C38,J$3,1), 音調表!$F$3:$F$9),0)))</f>
        <v/>
      </c>
      <c r="K38" s="10" t="str" cm="1">
        <f t="array" ref="K38" xml:space="preserve"> IF(K$3&lt;&gt;$D38, MID($C38,K$3,1), INDEX(音調表!$G$3:$G$9, MATCH(TRUE, EXACT(MID($C38,K$3,1), 音調表!$F$3:$F$9),0)))</f>
        <v/>
      </c>
      <c r="L38" s="10" t="str" cm="1">
        <f t="array" ref="L38" xml:space="preserve"> IF(L$3&lt;&gt;$D38, MID($C38,L$3,1), INDEX(音調表!$G$3:$G$9, MATCH(TRUE, EXACT(MID($C38,L$3,1), 音調表!$F$3:$F$9),0)))</f>
        <v/>
      </c>
      <c r="M38" s="11" t="str" cm="1">
        <f t="array" ref="M38" xml:space="preserve"> IF(M$3&lt;&gt;$D38, MID($C38,M$3,1), INDEX(音調表!$G$3:$G$9, MATCH(TRUE, EXACT(MID($C38,M$3,1), 音調表!$F$3:$F$9),0)))</f>
        <v/>
      </c>
      <c r="O38" s="2"/>
      <c r="P38" s="2"/>
    </row>
    <row r="39" spans="2:16">
      <c r="B39" s="7" t="s">
        <v>68</v>
      </c>
      <c r="C39" s="8" t="s">
        <v>102</v>
      </c>
      <c r="D39" s="9">
        <f t="shared" si="0"/>
        <v>4</v>
      </c>
      <c r="E39" s="10" t="str" cm="1">
        <f t="array" ref="E39" xml:space="preserve"> IF(E$3&lt;&gt;$D39, MID($C39,E$3,1), INDEX(音調表!$G$3:$G$9, MATCH(TRUE, EXACT(MID($C39,E$3,1), 音調表!$F$3:$F$9),0)))</f>
        <v>p</v>
      </c>
      <c r="F39" s="10" t="str" cm="1">
        <f t="array" ref="F39" xml:space="preserve"> IF(F$3&lt;&gt;$D39, MID($C39,F$3,1), INDEX(音調表!$G$3:$G$9, MATCH(TRUE, EXACT(MID($C39,F$3,1), 音調表!$F$3:$F$9),0)))</f>
        <v>u</v>
      </c>
      <c r="G39" s="10" t="str" cm="1">
        <f t="array" ref="G39" xml:space="preserve"> IF(G$3&lt;&gt;$D39, MID($C39,G$3,1), INDEX(音調表!$G$3:$G$9, MATCH(TRUE, EXACT(MID($C39,G$3,1), 音調表!$F$3:$F$9),0)))</f>
        <v>t</v>
      </c>
      <c r="H39" s="10" cm="1">
        <f t="array" ref="H39" xml:space="preserve"> IF(H$3&lt;&gt;$D39, MID($C39,H$3,1), INDEX(音調表!$G$3:$G$9, MATCH(TRUE, EXACT(MID($C39,H$3,1), 音調表!$F$3:$F$9),0)))</f>
        <v>7</v>
      </c>
      <c r="I39" s="10" t="str" cm="1">
        <f t="array" ref="I39" xml:space="preserve"> IF(I$3&lt;&gt;$D39, MID($C39,I$3,1), INDEX(音調表!$G$3:$G$9, MATCH(TRUE, EXACT(MID($C39,I$3,1), 音調表!$F$3:$F$9),0)))</f>
        <v/>
      </c>
      <c r="J39" s="10" t="str" cm="1">
        <f t="array" ref="J39" xml:space="preserve"> IF(J$3&lt;&gt;$D39, MID($C39,J$3,1), INDEX(音調表!$G$3:$G$9, MATCH(TRUE, EXACT(MID($C39,J$3,1), 音調表!$F$3:$F$9),0)))</f>
        <v/>
      </c>
      <c r="K39" s="10" t="str" cm="1">
        <f t="array" ref="K39" xml:space="preserve"> IF(K$3&lt;&gt;$D39, MID($C39,K$3,1), INDEX(音調表!$G$3:$G$9, MATCH(TRUE, EXACT(MID($C39,K$3,1), 音調表!$F$3:$F$9),0)))</f>
        <v/>
      </c>
      <c r="L39" s="10" t="str" cm="1">
        <f t="array" ref="L39" xml:space="preserve"> IF(L$3&lt;&gt;$D39, MID($C39,L$3,1), INDEX(音調表!$G$3:$G$9, MATCH(TRUE, EXACT(MID($C39,L$3,1), 音調表!$F$3:$F$9),0)))</f>
        <v/>
      </c>
      <c r="M39" s="11" t="str" cm="1">
        <f t="array" ref="M39" xml:space="preserve"> IF(M$3&lt;&gt;$D39, MID($C39,M$3,1), INDEX(音調表!$G$3:$G$9, MATCH(TRUE, EXACT(MID($C39,M$3,1), 音調表!$F$3:$F$9),0)))</f>
        <v/>
      </c>
      <c r="O39" s="2"/>
      <c r="P39" s="2"/>
    </row>
    <row r="40" spans="2:16">
      <c r="B40" s="7" t="s">
        <v>69</v>
      </c>
      <c r="C40" s="8" t="s">
        <v>103</v>
      </c>
      <c r="D40" s="9">
        <f t="shared" si="0"/>
        <v>4</v>
      </c>
      <c r="E40" s="10" t="str" cm="1">
        <f t="array" ref="E40" xml:space="preserve"> IF(E$3&lt;&gt;$D40, MID($C40,E$3,1), INDEX(音調表!$G$3:$G$9, MATCH(TRUE, EXACT(MID($C40,E$3,1), 音調表!$F$3:$F$9),0)))</f>
        <v>t</v>
      </c>
      <c r="F40" s="10" t="str" cm="1">
        <f t="array" ref="F40" xml:space="preserve"> IF(F$3&lt;&gt;$D40, MID($C40,F$3,1), INDEX(音調表!$G$3:$G$9, MATCH(TRUE, EXACT(MID($C40,F$3,1), 音調表!$F$3:$F$9),0)))</f>
        <v>o</v>
      </c>
      <c r="G40" s="10" t="str" cm="1">
        <f t="array" ref="G40" xml:space="preserve"> IF(G$3&lt;&gt;$D40, MID($C40,G$3,1), INDEX(音調表!$G$3:$G$9, MATCH(TRUE, EXACT(MID($C40,G$3,1), 音調表!$F$3:$F$9),0)))</f>
        <v>o</v>
      </c>
      <c r="H40" s="10" cm="1">
        <f t="array" ref="H40" xml:space="preserve"> IF(H$3&lt;&gt;$D40, MID($C40,H$3,1), INDEX(音調表!$G$3:$G$9, MATCH(TRUE, EXACT(MID($C40,H$3,1), 音調表!$F$3:$F$9),0)))</f>
        <v>6</v>
      </c>
      <c r="I40" s="10" t="str" cm="1">
        <f t="array" ref="I40" xml:space="preserve"> IF(I$3&lt;&gt;$D40, MID($C40,I$3,1), INDEX(音調表!$G$3:$G$9, MATCH(TRUE, EXACT(MID($C40,I$3,1), 音調表!$F$3:$F$9),0)))</f>
        <v/>
      </c>
      <c r="J40" s="10" t="str" cm="1">
        <f t="array" ref="J40" xml:space="preserve"> IF(J$3&lt;&gt;$D40, MID($C40,J$3,1), INDEX(音調表!$G$3:$G$9, MATCH(TRUE, EXACT(MID($C40,J$3,1), 音調表!$F$3:$F$9),0)))</f>
        <v/>
      </c>
      <c r="K40" s="10" t="str" cm="1">
        <f t="array" ref="K40" xml:space="preserve"> IF(K$3&lt;&gt;$D40, MID($C40,K$3,1), INDEX(音調表!$G$3:$G$9, MATCH(TRUE, EXACT(MID($C40,K$3,1), 音調表!$F$3:$F$9),0)))</f>
        <v/>
      </c>
      <c r="L40" s="10" t="str" cm="1">
        <f t="array" ref="L40" xml:space="preserve"> IF(L$3&lt;&gt;$D40, MID($C40,L$3,1), INDEX(音調表!$G$3:$G$9, MATCH(TRUE, EXACT(MID($C40,L$3,1), 音調表!$F$3:$F$9),0)))</f>
        <v/>
      </c>
      <c r="M40" s="11" t="str" cm="1">
        <f t="array" ref="M40" xml:space="preserve"> IF(M$3&lt;&gt;$D40, MID($C40,M$3,1), INDEX(音調表!$G$3:$G$9, MATCH(TRUE, EXACT(MID($C40,M$3,1), 音調表!$F$3:$F$9),0)))</f>
        <v/>
      </c>
      <c r="O40" s="2"/>
      <c r="P40" s="2"/>
    </row>
    <row r="41" spans="2:16">
      <c r="B41" s="7" t="s">
        <v>70</v>
      </c>
      <c r="C41" s="8" t="s">
        <v>104</v>
      </c>
      <c r="D41" s="9">
        <f t="shared" si="0"/>
        <v>5</v>
      </c>
      <c r="E41" s="10" t="str" cm="1">
        <f t="array" ref="E41" xml:space="preserve"> IF(E$3&lt;&gt;$D41, MID($C41,E$3,1), INDEX(音調表!$G$3:$G$9, MATCH(TRUE, EXACT(MID($C41,E$3,1), 音調表!$F$3:$F$9),0)))</f>
        <v>g</v>
      </c>
      <c r="F41" s="10" t="str" cm="1">
        <f t="array" ref="F41" xml:space="preserve"> IF(F$3&lt;&gt;$D41, MID($C41,F$3,1), INDEX(音調表!$G$3:$G$9, MATCH(TRUE, EXACT(MID($C41,F$3,1), 音調表!$F$3:$F$9),0)))</f>
        <v>i</v>
      </c>
      <c r="G41" s="10" t="str" cm="1">
        <f t="array" ref="G41" xml:space="preserve"> IF(G$3&lt;&gt;$D41, MID($C41,G$3,1), INDEX(音調表!$G$3:$G$9, MATCH(TRUE, EXACT(MID($C41,G$3,1), 音調表!$F$3:$F$9),0)))</f>
        <v>o</v>
      </c>
      <c r="H41" s="10" t="str" cm="1">
        <f t="array" ref="H41" xml:space="preserve"> IF(H$3&lt;&gt;$D41, MID($C41,H$3,1), INDEX(音調表!$G$3:$G$9, MATCH(TRUE, EXACT(MID($C41,H$3,1), 音調表!$F$3:$F$9),0)))</f>
        <v>k</v>
      </c>
      <c r="I41" s="10" cm="1">
        <f t="array" ref="I41" xml:space="preserve"> IF(I$3&lt;&gt;$D41, MID($C41,I$3,1), INDEX(音調表!$G$3:$G$9, MATCH(TRUE, EXACT(MID($C41,I$3,1), 音調表!$F$3:$F$9),0)))</f>
        <v>8</v>
      </c>
      <c r="J41" s="10" t="str" cm="1">
        <f t="array" ref="J41" xml:space="preserve"> IF(J$3&lt;&gt;$D41, MID($C41,J$3,1), INDEX(音調表!$G$3:$G$9, MATCH(TRUE, EXACT(MID($C41,J$3,1), 音調表!$F$3:$F$9),0)))</f>
        <v/>
      </c>
      <c r="K41" s="10" t="str" cm="1">
        <f t="array" ref="K41" xml:space="preserve"> IF(K$3&lt;&gt;$D41, MID($C41,K$3,1), INDEX(音調表!$G$3:$G$9, MATCH(TRUE, EXACT(MID($C41,K$3,1), 音調表!$F$3:$F$9),0)))</f>
        <v/>
      </c>
      <c r="L41" s="10" t="str" cm="1">
        <f t="array" ref="L41" xml:space="preserve"> IF(L$3&lt;&gt;$D41, MID($C41,L$3,1), INDEX(音調表!$G$3:$G$9, MATCH(TRUE, EXACT(MID($C41,L$3,1), 音調表!$F$3:$F$9),0)))</f>
        <v/>
      </c>
      <c r="M41" s="11" t="str" cm="1">
        <f t="array" ref="M41" xml:space="preserve"> IF(M$3&lt;&gt;$D41, MID($C41,M$3,1), INDEX(音調表!$G$3:$G$9, MATCH(TRUE, EXACT(MID($C41,M$3,1), 音調表!$F$3:$F$9),0)))</f>
        <v/>
      </c>
      <c r="O41" s="2"/>
      <c r="P41" s="2"/>
    </row>
    <row r="42" spans="2:16">
      <c r="B42" s="7" t="s">
        <v>71</v>
      </c>
      <c r="C42" s="8" t="s">
        <v>105</v>
      </c>
      <c r="D42" s="9">
        <f t="shared" si="0"/>
        <v>4</v>
      </c>
      <c r="E42" s="10" t="str" cm="1">
        <f t="array" ref="E42" xml:space="preserve"> IF(E$3&lt;&gt;$D42, MID($C42,E$3,1), INDEX(音調表!$G$3:$G$9, MATCH(TRUE, EXACT(MID($C42,E$3,1), 音調表!$F$3:$F$9),0)))</f>
        <v>b</v>
      </c>
      <c r="F42" s="10" t="str" cm="1">
        <f t="array" ref="F42" xml:space="preserve"> IF(F$3&lt;&gt;$D42, MID($C42,F$3,1), INDEX(音調表!$G$3:$G$9, MATCH(TRUE, EXACT(MID($C42,F$3,1), 音調表!$F$3:$F$9),0)))</f>
        <v>u</v>
      </c>
      <c r="G42" s="10" t="str" cm="1">
        <f t="array" ref="G42" xml:space="preserve"> IF(G$3&lt;&gt;$D42, MID($C42,G$3,1), INDEX(音調表!$G$3:$G$9, MATCH(TRUE, EXACT(MID($C42,G$3,1), 音調表!$F$3:$F$9),0)))</f>
        <v>n</v>
      </c>
      <c r="H42" s="10" cm="1">
        <f t="array" ref="H42" xml:space="preserve"> IF(H$3&lt;&gt;$D42, MID($C42,H$3,1), INDEX(音調表!$G$3:$G$9, MATCH(TRUE, EXACT(MID($C42,H$3,1), 音調表!$F$3:$F$9),0)))</f>
        <v>2</v>
      </c>
      <c r="I42" s="10" t="str" cm="1">
        <f t="array" ref="I42" xml:space="preserve"> IF(I$3&lt;&gt;$D42, MID($C42,I$3,1), INDEX(音調表!$G$3:$G$9, MATCH(TRUE, EXACT(MID($C42,I$3,1), 音調表!$F$3:$F$9),0)))</f>
        <v/>
      </c>
      <c r="J42" s="10" t="str" cm="1">
        <f t="array" ref="J42" xml:space="preserve"> IF(J$3&lt;&gt;$D42, MID($C42,J$3,1), INDEX(音調表!$G$3:$G$9, MATCH(TRUE, EXACT(MID($C42,J$3,1), 音調表!$F$3:$F$9),0)))</f>
        <v/>
      </c>
      <c r="K42" s="10" t="str" cm="1">
        <f t="array" ref="K42" xml:space="preserve"> IF(K$3&lt;&gt;$D42, MID($C42,K$3,1), INDEX(音調表!$G$3:$G$9, MATCH(TRUE, EXACT(MID($C42,K$3,1), 音調表!$F$3:$F$9),0)))</f>
        <v/>
      </c>
      <c r="L42" s="10" t="str" cm="1">
        <f t="array" ref="L42" xml:space="preserve"> IF(L$3&lt;&gt;$D42, MID($C42,L$3,1), INDEX(音調表!$G$3:$G$9, MATCH(TRUE, EXACT(MID($C42,L$3,1), 音調表!$F$3:$F$9),0)))</f>
        <v/>
      </c>
      <c r="M42" s="11" t="str" cm="1">
        <f t="array" ref="M42" xml:space="preserve"> IF(M$3&lt;&gt;$D42, MID($C42,M$3,1), INDEX(音調表!$G$3:$G$9, MATCH(TRUE, EXACT(MID($C42,M$3,1), 音調表!$F$3:$F$9),0)))</f>
        <v/>
      </c>
      <c r="O42" s="2"/>
      <c r="P42" s="2"/>
    </row>
    <row r="43" spans="2:16">
      <c r="B43" s="7" t="s">
        <v>72</v>
      </c>
      <c r="C43" s="8" t="s">
        <v>106</v>
      </c>
      <c r="D43" s="9">
        <f t="shared" si="0"/>
        <v>5</v>
      </c>
      <c r="E43" s="10" t="str" cm="1">
        <f t="array" ref="E43" xml:space="preserve"> IF(E$3&lt;&gt;$D43, MID($C43,E$3,1), INDEX(音調表!$G$3:$G$9, MATCH(TRUE, EXACT(MID($C43,E$3,1), 音調表!$F$3:$F$9),0)))</f>
        <v>k</v>
      </c>
      <c r="F43" s="10" t="str" cm="1">
        <f t="array" ref="F43" xml:space="preserve"> IF(F$3&lt;&gt;$D43, MID($C43,F$3,1), INDEX(音調表!$G$3:$G$9, MATCH(TRUE, EXACT(MID($C43,F$3,1), 音調表!$F$3:$F$9),0)))</f>
        <v>u</v>
      </c>
      <c r="G43" s="10" t="str" cm="1">
        <f t="array" ref="G43" xml:space="preserve"> IF(G$3&lt;&gt;$D43, MID($C43,G$3,1), INDEX(音調表!$G$3:$G$9, MATCH(TRUE, EXACT(MID($C43,G$3,1), 音調表!$F$3:$F$9),0)))</f>
        <v>a</v>
      </c>
      <c r="H43" s="10" t="str" cm="1">
        <f t="array" ref="H43" xml:space="preserve"> IF(H$3&lt;&gt;$D43, MID($C43,H$3,1), INDEX(音調表!$G$3:$G$9, MATCH(TRUE, EXACT(MID($C43,H$3,1), 音調表!$F$3:$F$9),0)))</f>
        <v>n</v>
      </c>
      <c r="I43" s="10" cm="1">
        <f t="array" ref="I43" xml:space="preserve"> IF(I$3&lt;&gt;$D43, MID($C43,I$3,1), INDEX(音調表!$G$3:$G$9, MATCH(TRUE, EXACT(MID($C43,I$3,1), 音調表!$F$3:$F$9),0)))</f>
        <v>1</v>
      </c>
      <c r="J43" s="10" t="str" cm="1">
        <f t="array" ref="J43" xml:space="preserve"> IF(J$3&lt;&gt;$D43, MID($C43,J$3,1), INDEX(音調表!$G$3:$G$9, MATCH(TRUE, EXACT(MID($C43,J$3,1), 音調表!$F$3:$F$9),0)))</f>
        <v/>
      </c>
      <c r="K43" s="10" t="str" cm="1">
        <f t="array" ref="K43" xml:space="preserve"> IF(K$3&lt;&gt;$D43, MID($C43,K$3,1), INDEX(音調表!$G$3:$G$9, MATCH(TRUE, EXACT(MID($C43,K$3,1), 音調表!$F$3:$F$9),0)))</f>
        <v/>
      </c>
      <c r="L43" s="10" t="str" cm="1">
        <f t="array" ref="L43" xml:space="preserve"> IF(L$3&lt;&gt;$D43, MID($C43,L$3,1), INDEX(音調表!$G$3:$G$9, MATCH(TRUE, EXACT(MID($C43,L$3,1), 音調表!$F$3:$F$9),0)))</f>
        <v/>
      </c>
      <c r="M43" s="11" t="str" cm="1">
        <f t="array" ref="M43" xml:space="preserve"> IF(M$3&lt;&gt;$D43, MID($C43,M$3,1), INDEX(音調表!$G$3:$G$9, MATCH(TRUE, EXACT(MID($C43,M$3,1), 音調表!$F$3:$F$9),0)))</f>
        <v/>
      </c>
      <c r="O43" s="2"/>
      <c r="P43" s="2"/>
    </row>
    <row r="44" spans="2:16">
      <c r="B44" s="7" t="s">
        <v>58</v>
      </c>
      <c r="C44" s="8"/>
      <c r="D44" s="9" t="str">
        <f t="shared" si="0"/>
        <v/>
      </c>
      <c r="E44" s="10" t="s">
        <v>83</v>
      </c>
      <c r="F44" s="10" t="s">
        <v>33</v>
      </c>
      <c r="G44" s="10" t="str" cm="1">
        <f t="array" ref="G44" xml:space="preserve"> IF(G$3&lt;&gt;$D44, MID($C44,G$3,1), INDEX(音調表!$G$3:$G$9, MATCH(TRUE, EXACT(MID($C44,G$3,1), 音調表!$F$3:$F$9),0)))</f>
        <v/>
      </c>
      <c r="H44" s="10" t="str" cm="1">
        <f t="array" ref="H44" xml:space="preserve"> IF(H$3&lt;&gt;$D44, MID($C44,H$3,1), INDEX(音調表!$G$3:$G$9, MATCH(TRUE, EXACT(MID($C44,H$3,1), 音調表!$F$3:$F$9),0)))</f>
        <v/>
      </c>
      <c r="I44" s="10" t="str" cm="1">
        <f t="array" ref="I44" xml:space="preserve"> IF(I$3&lt;&gt;$D44, MID($C44,I$3,1), INDEX(音調表!$G$3:$G$9, MATCH(TRUE, EXACT(MID($C44,I$3,1), 音調表!$F$3:$F$9),0)))</f>
        <v/>
      </c>
      <c r="J44" s="10" t="str" cm="1">
        <f t="array" ref="J44" xml:space="preserve"> IF(J$3&lt;&gt;$D44, MID($C44,J$3,1), INDEX(音調表!$G$3:$G$9, MATCH(TRUE, EXACT(MID($C44,J$3,1), 音調表!$F$3:$F$9),0)))</f>
        <v/>
      </c>
      <c r="K44" s="10" t="str" cm="1">
        <f t="array" ref="K44" xml:space="preserve"> IF(K$3&lt;&gt;$D44, MID($C44,K$3,1), INDEX(音調表!$G$3:$G$9, MATCH(TRUE, EXACT(MID($C44,K$3,1), 音調表!$F$3:$F$9),0)))</f>
        <v/>
      </c>
      <c r="L44" s="10" t="str" cm="1">
        <f t="array" ref="L44" xml:space="preserve"> IF(L$3&lt;&gt;$D44, MID($C44,L$3,1), INDEX(音調表!$G$3:$G$9, MATCH(TRUE, EXACT(MID($C44,L$3,1), 音調表!$F$3:$F$9),0)))</f>
        <v/>
      </c>
      <c r="M44" s="11" t="str" cm="1">
        <f t="array" ref="M44" xml:space="preserve"> IF(M$3&lt;&gt;$D44, MID($C44,M$3,1), INDEX(音調表!$G$3:$G$9, MATCH(TRUE, EXACT(MID($C44,M$3,1), 音調表!$F$3:$F$9),0)))</f>
        <v/>
      </c>
      <c r="O44" s="2"/>
      <c r="P44" s="2"/>
    </row>
  </sheetData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10</vt:i4>
      </vt:variant>
    </vt:vector>
  </HeadingPairs>
  <TitlesOfParts>
    <vt:vector size="26" baseType="lpstr">
      <vt:lpstr>Bug産生器</vt:lpstr>
      <vt:lpstr>Bug産生器 (2)</vt:lpstr>
      <vt:lpstr>漢字注音</vt:lpstr>
      <vt:lpstr>十五音聲母</vt:lpstr>
      <vt:lpstr>十五音韻母</vt:lpstr>
      <vt:lpstr>音調表</vt:lpstr>
      <vt:lpstr>按鍵位置表</vt:lpstr>
      <vt:lpstr>打字練習表【台羅拼音】</vt:lpstr>
      <vt:lpstr>打字練習表【台語注音二式】</vt:lpstr>
      <vt:lpstr>打字練習表【方音符號】</vt:lpstr>
      <vt:lpstr>教材製作【方音符號】</vt:lpstr>
      <vt:lpstr>工作表1</vt:lpstr>
      <vt:lpstr>打字練習表【方音符號】 (2)</vt:lpstr>
      <vt:lpstr>打字練習表 (按鍵)</vt:lpstr>
      <vt:lpstr>打字練習表 (按鍵) (2)</vt:lpstr>
      <vt:lpstr>打字練習表 (羅馬字母拼音)</vt:lpstr>
      <vt:lpstr>'打字練習表 (按鍵)'!URL</vt:lpstr>
      <vt:lpstr>URL</vt:lpstr>
      <vt:lpstr>ver</vt:lpstr>
      <vt:lpstr>Bug産生器!零聲母</vt:lpstr>
      <vt:lpstr>'Bug産生器 (2)'!零聲母</vt:lpstr>
      <vt:lpstr>'打字練習表【方音符號】 (2)'!零聲母</vt:lpstr>
      <vt:lpstr>打字練習表【台語注音二式】!零聲母</vt:lpstr>
      <vt:lpstr>打字練習表【台羅拼音】!零聲母</vt:lpstr>
      <vt:lpstr>教材製作【方音符號】!零聲母</vt:lpstr>
      <vt:lpstr>零聲母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2025-10-06T03:23:26Z</dcterms:created>
  <dcterms:modified xsi:type="dcterms:W3CDTF">2026-08-31T08:53:17Z</dcterms:modified>
</cp:coreProperties>
</file>