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alanjui\workspace\rime\rime-tlpa\docs\"/>
    </mc:Choice>
  </mc:AlternateContent>
  <xr:revisionPtr revIDLastSave="0" documentId="13_ncr:1_{3AB0BC60-54E3-48A2-9400-5CCB1E8ECDB4}" xr6:coauthVersionLast="47" xr6:coauthVersionMax="47" xr10:uidLastSave="{00000000-0000-0000-0000-000000000000}"/>
  <bookViews>
    <workbookView xWindow="-28920" yWindow="-120" windowWidth="29040" windowHeight="15840" activeTab="1" xr2:uid="{30CFB53C-EFC4-43C0-A6FB-D3D0C45323CE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S23" i="1"/>
  <c r="P23" i="1"/>
  <c r="O23" i="1"/>
  <c r="T22" i="1"/>
  <c r="S22" i="1"/>
  <c r="P22" i="1"/>
  <c r="O22" i="1"/>
  <c r="T19" i="1"/>
  <c r="S19" i="1"/>
  <c r="P19" i="1"/>
  <c r="O19" i="1"/>
  <c r="T18" i="1"/>
  <c r="S18" i="1"/>
  <c r="P18" i="1"/>
  <c r="O18" i="1"/>
  <c r="T15" i="1"/>
  <c r="S15" i="1"/>
  <c r="P15" i="1"/>
  <c r="O15" i="1"/>
  <c r="T14" i="1"/>
  <c r="S14" i="1"/>
  <c r="P14" i="1"/>
  <c r="O14" i="1"/>
  <c r="T11" i="1"/>
  <c r="S11" i="1"/>
  <c r="P11" i="1"/>
  <c r="O11" i="1"/>
  <c r="T10" i="1"/>
  <c r="S10" i="1"/>
  <c r="P10" i="1"/>
  <c r="O10" i="1"/>
  <c r="S5" i="1"/>
  <c r="T5" i="1"/>
  <c r="U5" i="1" s="1"/>
  <c r="V5" i="1" s="1"/>
  <c r="S6" i="1"/>
  <c r="T6" i="1"/>
  <c r="U6" i="1"/>
  <c r="V6" i="1" s="1"/>
  <c r="S7" i="1"/>
  <c r="U7" i="1" s="1"/>
  <c r="V7" i="1" s="1"/>
  <c r="T7" i="1"/>
  <c r="T4" i="1"/>
  <c r="S4" i="1"/>
  <c r="O5" i="1"/>
  <c r="P5" i="1"/>
  <c r="Q5" i="1" s="1"/>
  <c r="R5" i="1" s="1"/>
  <c r="O6" i="1"/>
  <c r="R6" i="1" s="1"/>
  <c r="P6" i="1"/>
  <c r="Q6" i="1" s="1"/>
  <c r="O7" i="1"/>
  <c r="P7" i="1"/>
  <c r="Q7" i="1" s="1"/>
  <c r="P4" i="1"/>
  <c r="O4" i="1"/>
  <c r="K23" i="1"/>
  <c r="J23" i="1"/>
  <c r="K22" i="1"/>
  <c r="J22" i="1"/>
  <c r="K19" i="1"/>
  <c r="J19" i="1"/>
  <c r="K18" i="1"/>
  <c r="L18" i="1" s="1"/>
  <c r="J18" i="1"/>
  <c r="K15" i="1"/>
  <c r="J15" i="1"/>
  <c r="K14" i="1"/>
  <c r="J14" i="1"/>
  <c r="K11" i="1"/>
  <c r="J11" i="1"/>
  <c r="K10" i="1"/>
  <c r="J10" i="1"/>
  <c r="N7" i="1"/>
  <c r="J5" i="1"/>
  <c r="K5" i="1"/>
  <c r="L5" i="1" s="1"/>
  <c r="M5" i="1" s="1"/>
  <c r="N5" i="1" s="1"/>
  <c r="J6" i="1"/>
  <c r="K6" i="1"/>
  <c r="J7" i="1"/>
  <c r="K7" i="1"/>
  <c r="L7" i="1" s="1"/>
  <c r="M7" i="1" s="1"/>
  <c r="J4" i="1"/>
  <c r="K4" i="1"/>
  <c r="L4" i="1" s="1"/>
  <c r="M4" i="1" s="1"/>
  <c r="N4" i="1" s="1"/>
  <c r="R7" i="1" l="1"/>
  <c r="U23" i="1"/>
  <c r="V23" i="1" s="1"/>
  <c r="L11" i="1"/>
  <c r="M11" i="1" s="1"/>
  <c r="N11" i="1" s="1"/>
  <c r="L15" i="1"/>
  <c r="M15" i="1" s="1"/>
  <c r="N15" i="1" s="1"/>
  <c r="L19" i="1"/>
  <c r="M19" i="1" s="1"/>
  <c r="N19" i="1" s="1"/>
  <c r="L6" i="1"/>
  <c r="M6" i="1" s="1"/>
  <c r="N6" i="1" s="1"/>
  <c r="Q10" i="1"/>
  <c r="R10" i="1" s="1"/>
  <c r="Q11" i="1"/>
  <c r="R11" i="1" s="1"/>
  <c r="Q19" i="1"/>
  <c r="L22" i="1"/>
  <c r="M22" i="1" s="1"/>
  <c r="N22" i="1" s="1"/>
  <c r="L23" i="1"/>
  <c r="M23" i="1" s="1"/>
  <c r="N23" i="1" s="1"/>
  <c r="U19" i="1"/>
  <c r="V19" i="1" s="1"/>
  <c r="R19" i="1"/>
  <c r="U18" i="1"/>
  <c r="V18" i="1" s="1"/>
  <c r="M18" i="1"/>
  <c r="N18" i="1" s="1"/>
  <c r="Q18" i="1"/>
  <c r="R18" i="1" s="1"/>
  <c r="Q15" i="1"/>
  <c r="R15" i="1" s="1"/>
  <c r="U15" i="1"/>
  <c r="V15" i="1" s="1"/>
  <c r="Q14" i="1"/>
  <c r="R14" i="1" s="1"/>
  <c r="L14" i="1"/>
  <c r="M14" i="1" s="1"/>
  <c r="N14" i="1" s="1"/>
  <c r="U14" i="1"/>
  <c r="V14" i="1" s="1"/>
  <c r="U11" i="1"/>
  <c r="V11" i="1" s="1"/>
  <c r="U10" i="1"/>
  <c r="V10" i="1" s="1"/>
  <c r="L10" i="1"/>
  <c r="M10" i="1" s="1"/>
  <c r="N10" i="1" s="1"/>
  <c r="Q22" i="1"/>
  <c r="R22" i="1" s="1"/>
  <c r="U22" i="1"/>
  <c r="V22" i="1" s="1"/>
  <c r="Q23" i="1"/>
  <c r="R23" i="1" s="1"/>
  <c r="U4" i="1"/>
  <c r="V4" i="1" s="1"/>
  <c r="Q4" i="1"/>
  <c r="R4" i="1" s="1"/>
</calcChain>
</file>

<file path=xl/sharedStrings.xml><?xml version="1.0" encoding="utf-8"?>
<sst xmlns="http://schemas.openxmlformats.org/spreadsheetml/2006/main" count="119" uniqueCount="103">
  <si>
    <t xml:space="preserve">    # 河洛白話音</t>
  </si>
  <si>
    <t xml:space="preserve">    - {schema: tlpa_peh_ue}             # 河洛白話（使用TLPA拼音輸入）</t>
  </si>
  <si>
    <t xml:space="preserve">    - {schema: tlpa_peh_ue_cu_im}       # 河洛白話注音（使用拼音輸入，顯示注音符號標讀音）</t>
  </si>
  <si>
    <t xml:space="preserve">    - {schema: tlpa_peh_ue_hong_im}     # 河洛白話方音（使用拼音輸入，顯示方音符號標讀音）</t>
  </si>
  <si>
    <t xml:space="preserve">    - {schema: tlpa_peh_ue_cap_peh_im}  # 河洛白話十八音（使用拼音輸入，顯示十八音標讀音）</t>
  </si>
  <si>
    <t xml:space="preserve">    #------------------------------------</t>
  </si>
  <si>
    <t xml:space="preserve">    # 方音/注音</t>
  </si>
  <si>
    <t xml:space="preserve">    # 其它輸入法：十五音、廣韻</t>
  </si>
  <si>
    <t xml:space="preserve">    # 方音符號鍵盤練習</t>
  </si>
  <si>
    <t xml:space="preserve">    # 實驗/測試用</t>
  </si>
  <si>
    <t>輸入法字串</t>
    <phoneticPr fontId="1" type="noConversion"/>
  </si>
  <si>
    <t>輸入法檔案名稱</t>
  </si>
  <si>
    <t>輸入法檔案名稱</t>
    <phoneticPr fontId="1" type="noConversion"/>
  </si>
  <si>
    <t>輸入法識別名稱</t>
    <phoneticPr fontId="1" type="noConversion"/>
  </si>
  <si>
    <t>起</t>
    <phoneticPr fontId="1" type="noConversion"/>
  </si>
  <si>
    <t>止</t>
    <phoneticPr fontId="1" type="noConversion"/>
  </si>
  <si>
    <t>長度</t>
    <phoneticPr fontId="1" type="noConversion"/>
  </si>
  <si>
    <t>輸入法名稱</t>
  </si>
  <si>
    <t>輸入法名稱</t>
    <phoneticPr fontId="1" type="noConversion"/>
  </si>
  <si>
    <t>適用時機</t>
  </si>
  <si>
    <t>適用時機</t>
    <phoneticPr fontId="1" type="noConversion"/>
  </si>
  <si>
    <t xml:space="preserve">    - {schema: tlpa_cu_im}              # 河洛注音（使用改良後的注音符號輸入漢字）</t>
    <phoneticPr fontId="1" type="noConversion"/>
  </si>
  <si>
    <t xml:space="preserve">    - {schema: tlpa_hong_im}            # 河洛方音（使用方音符號輸入漢字）</t>
    <phoneticPr fontId="1" type="noConversion"/>
  </si>
  <si>
    <t xml:space="preserve">    - {schema: tlpa_sip_ngoo_im}        # 河洛十五音（使用雅俗通十五音韻書作為漢字輸入法）</t>
    <phoneticPr fontId="1" type="noConversion"/>
  </si>
  <si>
    <t xml:space="preserve">    - {schema: tlpa_kong_un}            # 河洛廣韻（以《廣韻》的漢字拼音字典作為輸入法）</t>
    <phoneticPr fontId="1" type="noConversion"/>
  </si>
  <si>
    <t xml:space="preserve">    - {schema: tlpa_kb_hong_im}         # 方音按鍵練習（用來熟悉「方音符號」鍵盤位置，練習用的輸入法）</t>
    <phoneticPr fontId="1" type="noConversion"/>
  </si>
  <si>
    <t xml:space="preserve">    - {schema: tlpa_kb_cu_im}           # 注音按鍵練習（用來熟悉「河洛注音」輸入法鍵盤位置，練習用的輸入法）</t>
    <phoneticPr fontId="1" type="noConversion"/>
  </si>
  <si>
    <t xml:space="preserve">    - {schema: my_bopomofo}      # 我的注音（實驗或測試用的輸入法）</t>
    <phoneticPr fontId="1" type="noConversion"/>
  </si>
  <si>
    <t xml:space="preserve">    - {schema: tlpa_holok_piau_im}      # 河洛標音（實驗用的【漢字注音符號輸入法】）</t>
    <phoneticPr fontId="1" type="noConversion"/>
  </si>
  <si>
    <t>河洛白話音</t>
  </si>
  <si>
    <t>河洛白話音</t>
    <phoneticPr fontId="1" type="noConversion"/>
  </si>
  <si>
    <t>方音/注音</t>
  </si>
  <si>
    <t>方音/注音</t>
    <phoneticPr fontId="1" type="noConversion"/>
  </si>
  <si>
    <t>其它輸入法：十五音、廣韻</t>
  </si>
  <si>
    <t>其它輸入法：十五音、廣韻</t>
    <phoneticPr fontId="1" type="noConversion"/>
  </si>
  <si>
    <t>方音符號鍵盤練習</t>
  </si>
  <si>
    <t>方音符號鍵盤練習</t>
    <phoneticPr fontId="1" type="noConversion"/>
  </si>
  <si>
    <t>實驗/測試用</t>
  </si>
  <si>
    <t>實驗/測試用</t>
    <phoneticPr fontId="1" type="noConversion"/>
  </si>
  <si>
    <t>tlpa_peh_ue</t>
  </si>
  <si>
    <t>tlpa_peh_ue.schema.yaml</t>
  </si>
  <si>
    <t>河洛白話</t>
  </si>
  <si>
    <t>用TLPA拼音輸入</t>
  </si>
  <si>
    <t>tlpa_peh_ue_cu_im</t>
  </si>
  <si>
    <t>tlpa_peh_ue_cu_im.schema.yaml</t>
  </si>
  <si>
    <t>河洛白話注音</t>
  </si>
  <si>
    <t>用拼音輸入，顯示注音符號標讀音</t>
  </si>
  <si>
    <t>tlpa_peh_ue_hong_im</t>
  </si>
  <si>
    <t>tlpa_peh_ue_hong_im.schema.yaml</t>
  </si>
  <si>
    <t>河洛白話方音</t>
  </si>
  <si>
    <t>用拼音輸入，顯示方音符號標讀音</t>
  </si>
  <si>
    <t>tlpa_peh_ue_cap_peh_im</t>
  </si>
  <si>
    <t>tlpa_peh_ue_cap_peh_im.schema.yaml</t>
  </si>
  <si>
    <t>河洛白話十八音</t>
  </si>
  <si>
    <t>用拼音輸入，顯示十八音標讀音</t>
  </si>
  <si>
    <t>tlpa_cu_im</t>
  </si>
  <si>
    <t>tlpa_cu_im.schema.yaml</t>
  </si>
  <si>
    <t>河洛注音</t>
  </si>
  <si>
    <t>用改良後的注音符號輸入漢字</t>
  </si>
  <si>
    <t>tlpa_hong_im</t>
  </si>
  <si>
    <t>tlpa_hong_im.schema.yaml</t>
  </si>
  <si>
    <t>河洛方音</t>
  </si>
  <si>
    <t>用方音符號輸入漢字</t>
  </si>
  <si>
    <t>tlpa_sip_ngoo_im</t>
  </si>
  <si>
    <t>tlpa_sip_ngoo_im.schema.yaml</t>
  </si>
  <si>
    <t>河洛十五音</t>
  </si>
  <si>
    <t>用雅俗通十五音韻書作為漢字輸入法</t>
  </si>
  <si>
    <t>tlpa_kong_un</t>
  </si>
  <si>
    <t>tlpa_kong_un.schema.yaml</t>
  </si>
  <si>
    <t>河洛廣韻</t>
  </si>
  <si>
    <t>《廣韻》的漢字拼音字典作為輸入法</t>
  </si>
  <si>
    <t>tlpa_kb_hong_im</t>
  </si>
  <si>
    <t>tlpa_kb_hong_im.schema.yaml</t>
  </si>
  <si>
    <t>方音按鍵練習</t>
  </si>
  <si>
    <t>來熟悉「方音符號」鍵盤位置，練習用的輸入法</t>
  </si>
  <si>
    <t>tlpa_kb_cu_im</t>
  </si>
  <si>
    <t>tlpa_kb_cu_im.schema.yaml</t>
  </si>
  <si>
    <t>注音按鍵練習</t>
  </si>
  <si>
    <t>來熟悉「河洛注音」輸入法鍵盤位置，練習用的輸入法</t>
  </si>
  <si>
    <t>tlpa_holok_piau_im</t>
  </si>
  <si>
    <t>tlpa_holok_piau_im.schema.yaml</t>
  </si>
  <si>
    <t>河洛標音</t>
  </si>
  <si>
    <t>驗用的【漢字注音符號輸入法】</t>
  </si>
  <si>
    <t>my_bopomofo</t>
  </si>
  <si>
    <t>my_bopomofo.schema.yaml</t>
  </si>
  <si>
    <t>我的注音</t>
  </si>
  <si>
    <t>驗或測試用的輸入法</t>
  </si>
  <si>
    <t>輸入法識別碼</t>
    <phoneticPr fontId="1" type="noConversion"/>
  </si>
  <si>
    <t>輸入法漢字典檔案</t>
    <phoneticPr fontId="1" type="noConversion"/>
  </si>
  <si>
    <t>tlpa_peh_ue.dict.yaml</t>
    <phoneticPr fontId="1" type="noConversion"/>
  </si>
  <si>
    <t>tl_holok.dict.yaml</t>
    <phoneticPr fontId="1" type="noConversion"/>
  </si>
  <si>
    <t>漢字拼音方法/拼音系統</t>
    <phoneticPr fontId="1" type="noConversion"/>
  </si>
  <si>
    <t>台羅拼音</t>
    <phoneticPr fontId="1" type="noConversion"/>
  </si>
  <si>
    <t>TLPA拼音</t>
    <phoneticPr fontId="1" type="noConversion"/>
  </si>
  <si>
    <t>tlpa_sip_ngoo_im</t>
    <phoneticPr fontId="1" type="noConversion"/>
  </si>
  <si>
    <t>雅俗通十五音切語標音</t>
    <phoneticPr fontId="1" type="noConversion"/>
  </si>
  <si>
    <t>tlpa_kong_un</t>
    <phoneticPr fontId="1" type="noConversion"/>
  </si>
  <si>
    <t>廣韻切語標音</t>
    <phoneticPr fontId="1" type="noConversion"/>
  </si>
  <si>
    <t>無</t>
    <phoneticPr fontId="1" type="noConversion"/>
  </si>
  <si>
    <t>my_banlam.dict.yaml</t>
    <phoneticPr fontId="1" type="noConversion"/>
  </si>
  <si>
    <t>moetaigi.dict.yaml</t>
    <phoneticPr fontId="1" type="noConversion"/>
  </si>
  <si>
    <t>萌台語方音輸入法用字典</t>
    <phoneticPr fontId="1" type="noConversion"/>
  </si>
  <si>
    <t>rime-taigi-tps輸入法編碼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</si>
</sst>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6"/>
      <color theme="1"/>
      <name val="Noto Sans TC"/>
      <family val="2"/>
      <charset val="136"/>
    </font>
    <font>
      <sz val="9"/>
      <name val="Noto Sans TC"/>
      <family val="2"/>
      <charset val="136"/>
    </font>
    <font>
      <sz val="16"/>
      <color theme="4"/>
      <name val="Noto Sans TC"/>
      <family val="2"/>
      <charset val="136"/>
    </font>
    <font>
      <sz val="16"/>
      <color theme="4"/>
      <name val="Noto Sans TC"/>
      <family val="2"/>
    </font>
    <font>
      <sz val="16"/>
      <color theme="3" tint="0.249977111117893"/>
      <name val="Noto Sans TC"/>
      <family val="2"/>
      <charset val="136"/>
    </font>
    <font>
      <sz val="16"/>
      <color theme="3" tint="0.249977111117893"/>
      <name val="Noto Sans T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8BCA-A18B-40B0-BFDD-40C67555D3D2}">
  <dimension ref="B2:V24"/>
  <sheetViews>
    <sheetView workbookViewId="0">
      <pane xSplit="9" topLeftCell="M1" activePane="topRight" state="frozen"/>
      <selection pane="topRight" activeCell="M1" sqref="M1:V1048576"/>
    </sheetView>
  </sheetViews>
  <sheetFormatPr defaultRowHeight="25.5" outlineLevelCol="1" x14ac:dyDescent="0.5"/>
  <cols>
    <col min="1" max="1" width="1.9140625" customWidth="1"/>
    <col min="2" max="3" width="8.6640625" hidden="1" customWidth="1" outlineLevel="1"/>
    <col min="4" max="4" width="21.33203125" hidden="1" customWidth="1" outlineLevel="1"/>
    <col min="5" max="9" width="8.6640625" hidden="1" customWidth="1" outlineLevel="1"/>
    <col min="10" max="11" width="4.9140625" hidden="1" customWidth="1" outlineLevel="1"/>
    <col min="12" max="12" width="9.9140625" hidden="1" customWidth="1" outlineLevel="1"/>
    <col min="13" max="13" width="25.08203125" customWidth="1" collapsed="1"/>
    <col min="14" max="14" width="36.6640625" customWidth="1"/>
    <col min="15" max="17" width="4.83203125" style="1" hidden="1" customWidth="1" outlineLevel="1"/>
    <col min="18" max="18" width="14.08203125" customWidth="1" collapsed="1"/>
    <col min="19" max="21" width="4.83203125" style="1" hidden="1" customWidth="1" outlineLevel="1"/>
    <col min="22" max="22" width="46.83203125" customWidth="1" collapsed="1"/>
  </cols>
  <sheetData>
    <row r="2" spans="2:22" x14ac:dyDescent="0.5">
      <c r="L2" t="s">
        <v>10</v>
      </c>
      <c r="M2" t="s">
        <v>13</v>
      </c>
      <c r="N2" t="s">
        <v>12</v>
      </c>
      <c r="O2" s="1" t="s">
        <v>14</v>
      </c>
      <c r="P2" s="1" t="s">
        <v>15</v>
      </c>
      <c r="Q2" s="1" t="s">
        <v>16</v>
      </c>
      <c r="R2" s="1" t="s">
        <v>18</v>
      </c>
      <c r="S2" s="1" t="s">
        <v>14</v>
      </c>
      <c r="T2" s="1" t="s">
        <v>15</v>
      </c>
      <c r="U2" s="1" t="s">
        <v>16</v>
      </c>
      <c r="V2" s="1" t="s">
        <v>20</v>
      </c>
    </row>
    <row r="3" spans="2:22" x14ac:dyDescent="0.5">
      <c r="B3" t="s">
        <v>0</v>
      </c>
      <c r="M3" s="3" t="s">
        <v>30</v>
      </c>
      <c r="N3" s="4"/>
      <c r="O3" s="5"/>
      <c r="P3" s="5"/>
      <c r="Q3" s="5"/>
      <c r="R3" s="4"/>
      <c r="S3" s="5"/>
      <c r="T3" s="5"/>
      <c r="U3" s="5"/>
      <c r="V3" s="4"/>
    </row>
    <row r="4" spans="2:22" x14ac:dyDescent="0.5">
      <c r="B4" t="s">
        <v>1</v>
      </c>
      <c r="J4">
        <f xml:space="preserve"> FIND(": ",$B4,1)</f>
        <v>14</v>
      </c>
      <c r="K4">
        <f xml:space="preserve"> FIND("}",$B4,1)</f>
        <v>27</v>
      </c>
      <c r="L4">
        <f>K4-J4</f>
        <v>13</v>
      </c>
      <c r="M4" t="str">
        <f xml:space="preserve"> MID($B4,J4+2,L4-2)</f>
        <v>tlpa_peh_ue</v>
      </c>
      <c r="N4" t="str">
        <f>M4 &amp; ".schema.yaml"</f>
        <v>tlpa_peh_ue.schema.yaml</v>
      </c>
      <c r="O4" s="1">
        <f xml:space="preserve"> FIND("# ",$B4,1)</f>
        <v>41</v>
      </c>
      <c r="P4" s="1">
        <f xml:space="preserve"> FIND("（",$B4,1)</f>
        <v>47</v>
      </c>
      <c r="Q4" s="1">
        <f>P4-O4</f>
        <v>6</v>
      </c>
      <c r="R4" t="str">
        <f xml:space="preserve"> MID($B4, O4+2,Q4-2)</f>
        <v>河洛白話</v>
      </c>
      <c r="S4" s="1">
        <f xml:space="preserve"> FIND("（",$B4,1)</f>
        <v>47</v>
      </c>
      <c r="T4" s="1">
        <f xml:space="preserve"> FIND("）",$B4,1)</f>
        <v>58</v>
      </c>
      <c r="U4" s="1">
        <f>T4-S4</f>
        <v>11</v>
      </c>
      <c r="V4" t="str">
        <f xml:space="preserve"> MID($B4, S4+2,U4-2)</f>
        <v>用TLPA拼音輸入</v>
      </c>
    </row>
    <row r="5" spans="2:22" x14ac:dyDescent="0.5">
      <c r="B5" t="s">
        <v>2</v>
      </c>
      <c r="J5">
        <f t="shared" ref="J5:J7" si="0" xml:space="preserve"> FIND(": ",$B5,1)</f>
        <v>14</v>
      </c>
      <c r="K5">
        <f t="shared" ref="K5:K7" si="1" xml:space="preserve"> FIND("}",$B5,1)</f>
        <v>33</v>
      </c>
      <c r="L5">
        <f t="shared" ref="L5:L7" si="2">K5-J5</f>
        <v>19</v>
      </c>
      <c r="M5" t="str">
        <f t="shared" ref="M5:M7" si="3" xml:space="preserve"> MID($B5,J5+2,L5-2)</f>
        <v>tlpa_peh_ue_cu_im</v>
      </c>
      <c r="N5" t="str">
        <f t="shared" ref="N5:N7" si="4">M5 &amp; ".schema.yaml"</f>
        <v>tlpa_peh_ue_cu_im.schema.yaml</v>
      </c>
      <c r="O5" s="1">
        <f t="shared" ref="O5:O7" si="5" xml:space="preserve"> FIND("# ",$B5,1)</f>
        <v>41</v>
      </c>
      <c r="P5" s="1">
        <f t="shared" ref="P5:P7" si="6" xml:space="preserve"> FIND("（",$B5,1)</f>
        <v>49</v>
      </c>
      <c r="Q5" s="1">
        <f t="shared" ref="Q5:Q7" si="7">P5-O5</f>
        <v>8</v>
      </c>
      <c r="R5" t="str">
        <f t="shared" ref="R5:R7" si="8" xml:space="preserve"> MID($B5, O5+2,Q5-2)</f>
        <v>河洛白話注音</v>
      </c>
      <c r="S5" s="1">
        <f t="shared" ref="S5:S7" si="9" xml:space="preserve"> FIND("（",$B5,1)</f>
        <v>49</v>
      </c>
      <c r="T5" s="1">
        <f t="shared" ref="T5:T7" si="10" xml:space="preserve"> FIND("）",$B5,1)</f>
        <v>66</v>
      </c>
      <c r="U5" s="1">
        <f t="shared" ref="U5:U7" si="11">T5-S5</f>
        <v>17</v>
      </c>
      <c r="V5" t="str">
        <f t="shared" ref="V5:V7" si="12" xml:space="preserve"> MID($B5, S5+2,U5-2)</f>
        <v>用拼音輸入，顯示注音符號標讀音</v>
      </c>
    </row>
    <row r="6" spans="2:22" x14ac:dyDescent="0.5">
      <c r="B6" t="s">
        <v>3</v>
      </c>
      <c r="J6">
        <f t="shared" si="0"/>
        <v>14</v>
      </c>
      <c r="K6">
        <f t="shared" si="1"/>
        <v>35</v>
      </c>
      <c r="L6">
        <f t="shared" si="2"/>
        <v>21</v>
      </c>
      <c r="M6" t="str">
        <f t="shared" si="3"/>
        <v>tlpa_peh_ue_hong_im</v>
      </c>
      <c r="N6" t="str">
        <f t="shared" si="4"/>
        <v>tlpa_peh_ue_hong_im.schema.yaml</v>
      </c>
      <c r="O6" s="1">
        <f t="shared" si="5"/>
        <v>41</v>
      </c>
      <c r="P6" s="1">
        <f t="shared" si="6"/>
        <v>49</v>
      </c>
      <c r="Q6" s="1">
        <f t="shared" si="7"/>
        <v>8</v>
      </c>
      <c r="R6" t="str">
        <f t="shared" si="8"/>
        <v>河洛白話方音</v>
      </c>
      <c r="S6" s="1">
        <f t="shared" si="9"/>
        <v>49</v>
      </c>
      <c r="T6" s="1">
        <f t="shared" si="10"/>
        <v>66</v>
      </c>
      <c r="U6" s="1">
        <f t="shared" si="11"/>
        <v>17</v>
      </c>
      <c r="V6" t="str">
        <f t="shared" si="12"/>
        <v>用拼音輸入，顯示方音符號標讀音</v>
      </c>
    </row>
    <row r="7" spans="2:22" x14ac:dyDescent="0.5">
      <c r="B7" t="s">
        <v>4</v>
      </c>
      <c r="J7">
        <f t="shared" si="0"/>
        <v>14</v>
      </c>
      <c r="K7">
        <f t="shared" si="1"/>
        <v>38</v>
      </c>
      <c r="L7">
        <f t="shared" si="2"/>
        <v>24</v>
      </c>
      <c r="M7" t="str">
        <f t="shared" si="3"/>
        <v>tlpa_peh_ue_cap_peh_im</v>
      </c>
      <c r="N7" t="str">
        <f t="shared" si="4"/>
        <v>tlpa_peh_ue_cap_peh_im.schema.yaml</v>
      </c>
      <c r="O7" s="1">
        <f t="shared" si="5"/>
        <v>41</v>
      </c>
      <c r="P7" s="1">
        <f t="shared" si="6"/>
        <v>50</v>
      </c>
      <c r="Q7" s="1">
        <f t="shared" si="7"/>
        <v>9</v>
      </c>
      <c r="R7" t="str">
        <f t="shared" si="8"/>
        <v>河洛白話十八音</v>
      </c>
      <c r="S7" s="1">
        <f t="shared" si="9"/>
        <v>50</v>
      </c>
      <c r="T7" s="1">
        <f t="shared" si="10"/>
        <v>66</v>
      </c>
      <c r="U7" s="1">
        <f t="shared" si="11"/>
        <v>16</v>
      </c>
      <c r="V7" t="str">
        <f t="shared" si="12"/>
        <v>用拼音輸入，顯示十八音標讀音</v>
      </c>
    </row>
    <row r="8" spans="2:22" x14ac:dyDescent="0.5">
      <c r="B8" t="s">
        <v>5</v>
      </c>
    </row>
    <row r="9" spans="2:22" x14ac:dyDescent="0.5">
      <c r="B9" t="s">
        <v>6</v>
      </c>
      <c r="M9" s="2" t="s">
        <v>32</v>
      </c>
    </row>
    <row r="10" spans="2:22" x14ac:dyDescent="0.5">
      <c r="B10" t="s">
        <v>21</v>
      </c>
      <c r="J10">
        <f t="shared" ref="J10:J11" si="13" xml:space="preserve"> FIND(": ",$B10,1)</f>
        <v>14</v>
      </c>
      <c r="K10">
        <f t="shared" ref="K10:K11" si="14" xml:space="preserve"> FIND("}",$B10,1)</f>
        <v>26</v>
      </c>
      <c r="L10">
        <f t="shared" ref="L10" si="15">K10-J10</f>
        <v>12</v>
      </c>
      <c r="M10" t="str">
        <f t="shared" ref="M10" si="16" xml:space="preserve"> MID($B10,J10+2,L10-2)</f>
        <v>tlpa_cu_im</v>
      </c>
      <c r="N10" t="str">
        <f t="shared" ref="N10:N11" si="17">M10 &amp; ".schema.yaml"</f>
        <v>tlpa_cu_im.schema.yaml</v>
      </c>
      <c r="O10" s="1">
        <f t="shared" ref="O10:O11" si="18" xml:space="preserve"> FIND("# ",$B10,1)</f>
        <v>41</v>
      </c>
      <c r="P10" s="1">
        <f t="shared" ref="P10:P11" si="19" xml:space="preserve"> FIND("（",$B10,1)</f>
        <v>47</v>
      </c>
      <c r="Q10" s="1">
        <f t="shared" ref="Q10:Q11" si="20">P10-O10</f>
        <v>6</v>
      </c>
      <c r="R10" t="str">
        <f t="shared" ref="R10:R11" si="21" xml:space="preserve"> MID($B10, O10+2,Q10-2)</f>
        <v>河洛注音</v>
      </c>
      <c r="S10" s="1">
        <f t="shared" ref="S10:S11" si="22" xml:space="preserve"> FIND("（",$B10,1)</f>
        <v>47</v>
      </c>
      <c r="T10" s="1">
        <f t="shared" ref="T10:T11" si="23" xml:space="preserve"> FIND("）",$B10,1)</f>
        <v>62</v>
      </c>
      <c r="U10" s="1">
        <f t="shared" ref="U10:U11" si="24">T10-S10</f>
        <v>15</v>
      </c>
      <c r="V10" t="str">
        <f t="shared" ref="V10:V11" si="25" xml:space="preserve"> MID($B10, S10+2,U10-2)</f>
        <v>用改良後的注音符號輸入漢字</v>
      </c>
    </row>
    <row r="11" spans="2:22" x14ac:dyDescent="0.5">
      <c r="B11" t="s">
        <v>22</v>
      </c>
      <c r="J11">
        <f t="shared" si="13"/>
        <v>14</v>
      </c>
      <c r="K11">
        <f t="shared" si="14"/>
        <v>28</v>
      </c>
      <c r="L11">
        <f t="shared" ref="L11" si="26">K11-J11</f>
        <v>14</v>
      </c>
      <c r="M11" t="str">
        <f t="shared" ref="M11" si="27" xml:space="preserve"> MID($B11,J11+2,L11-2)</f>
        <v>tlpa_hong_im</v>
      </c>
      <c r="N11" t="str">
        <f t="shared" si="17"/>
        <v>tlpa_hong_im.schema.yaml</v>
      </c>
      <c r="O11" s="1">
        <f t="shared" si="18"/>
        <v>41</v>
      </c>
      <c r="P11" s="1">
        <f t="shared" si="19"/>
        <v>47</v>
      </c>
      <c r="Q11" s="1">
        <f t="shared" si="20"/>
        <v>6</v>
      </c>
      <c r="R11" t="str">
        <f t="shared" si="21"/>
        <v>河洛方音</v>
      </c>
      <c r="S11" s="1">
        <f t="shared" si="22"/>
        <v>47</v>
      </c>
      <c r="T11" s="1">
        <f t="shared" si="23"/>
        <v>58</v>
      </c>
      <c r="U11" s="1">
        <f t="shared" si="24"/>
        <v>11</v>
      </c>
      <c r="V11" t="str">
        <f t="shared" si="25"/>
        <v>用方音符號輸入漢字</v>
      </c>
    </row>
    <row r="12" spans="2:22" x14ac:dyDescent="0.5">
      <c r="B12" t="s">
        <v>5</v>
      </c>
    </row>
    <row r="13" spans="2:22" x14ac:dyDescent="0.5">
      <c r="B13" t="s">
        <v>7</v>
      </c>
      <c r="M13" s="3" t="s">
        <v>34</v>
      </c>
      <c r="N13" s="4"/>
      <c r="O13" s="5"/>
      <c r="P13" s="5"/>
      <c r="Q13" s="5"/>
      <c r="R13" s="4"/>
      <c r="S13" s="5"/>
      <c r="T13" s="5"/>
      <c r="U13" s="5"/>
      <c r="V13" s="4"/>
    </row>
    <row r="14" spans="2:22" x14ac:dyDescent="0.5">
      <c r="B14" t="s">
        <v>23</v>
      </c>
      <c r="J14">
        <f t="shared" ref="J14:J15" si="28" xml:space="preserve"> FIND(": ",$B14,1)</f>
        <v>14</v>
      </c>
      <c r="K14">
        <f t="shared" ref="K14:K15" si="29" xml:space="preserve"> FIND("}",$B14,1)</f>
        <v>32</v>
      </c>
      <c r="L14">
        <f t="shared" ref="L14:L15" si="30">K14-J14</f>
        <v>18</v>
      </c>
      <c r="M14" t="str">
        <f t="shared" ref="M14:M15" si="31" xml:space="preserve"> MID($B14,J14+2,L14-2)</f>
        <v>tlpa_sip_ngoo_im</v>
      </c>
      <c r="N14" t="str">
        <f t="shared" ref="N14:N15" si="32">M14 &amp; ".schema.yaml"</f>
        <v>tlpa_sip_ngoo_im.schema.yaml</v>
      </c>
      <c r="O14" s="1">
        <f t="shared" ref="O14:O15" si="33" xml:space="preserve"> FIND("# ",$B14,1)</f>
        <v>41</v>
      </c>
      <c r="P14" s="1">
        <f t="shared" ref="P14:P15" si="34" xml:space="preserve"> FIND("（",$B14,1)</f>
        <v>48</v>
      </c>
      <c r="Q14" s="1">
        <f t="shared" ref="Q14:Q15" si="35">P14-O14</f>
        <v>7</v>
      </c>
      <c r="R14" t="str">
        <f t="shared" ref="R14:R15" si="36" xml:space="preserve"> MID($B14, O14+2,Q14-2)</f>
        <v>河洛十五音</v>
      </c>
      <c r="S14" s="1">
        <f t="shared" ref="S14:S15" si="37" xml:space="preserve"> FIND("（",$B14,1)</f>
        <v>48</v>
      </c>
      <c r="T14" s="1">
        <f t="shared" ref="T14:T15" si="38" xml:space="preserve"> FIND("）",$B14,1)</f>
        <v>66</v>
      </c>
      <c r="U14" s="1">
        <f t="shared" ref="U14:U15" si="39">T14-S14</f>
        <v>18</v>
      </c>
      <c r="V14" t="str">
        <f t="shared" ref="V14:V15" si="40" xml:space="preserve"> MID($B14, S14+2,U14-2)</f>
        <v>用雅俗通十五音韻書作為漢字輸入法</v>
      </c>
    </row>
    <row r="15" spans="2:22" x14ac:dyDescent="0.5">
      <c r="B15" t="s">
        <v>24</v>
      </c>
      <c r="J15">
        <f t="shared" si="28"/>
        <v>14</v>
      </c>
      <c r="K15">
        <f t="shared" si="29"/>
        <v>28</v>
      </c>
      <c r="L15">
        <f t="shared" si="30"/>
        <v>14</v>
      </c>
      <c r="M15" t="str">
        <f t="shared" si="31"/>
        <v>tlpa_kong_un</v>
      </c>
      <c r="N15" t="str">
        <f t="shared" si="32"/>
        <v>tlpa_kong_un.schema.yaml</v>
      </c>
      <c r="O15" s="1">
        <f t="shared" si="33"/>
        <v>41</v>
      </c>
      <c r="P15" s="1">
        <f t="shared" si="34"/>
        <v>47</v>
      </c>
      <c r="Q15" s="1">
        <f t="shared" si="35"/>
        <v>6</v>
      </c>
      <c r="R15" t="str">
        <f t="shared" si="36"/>
        <v>河洛廣韻</v>
      </c>
      <c r="S15" s="1">
        <f t="shared" si="37"/>
        <v>47</v>
      </c>
      <c r="T15" s="1">
        <f t="shared" si="38"/>
        <v>65</v>
      </c>
      <c r="U15" s="1">
        <f t="shared" si="39"/>
        <v>18</v>
      </c>
      <c r="V15" t="str">
        <f t="shared" si="40"/>
        <v>《廣韻》的漢字拼音字典作為輸入法</v>
      </c>
    </row>
    <row r="16" spans="2:22" x14ac:dyDescent="0.5">
      <c r="B16" t="s">
        <v>5</v>
      </c>
    </row>
    <row r="17" spans="2:22" x14ac:dyDescent="0.5">
      <c r="B17" t="s">
        <v>8</v>
      </c>
      <c r="M17" s="3" t="s">
        <v>36</v>
      </c>
      <c r="N17" s="4"/>
      <c r="O17" s="5"/>
      <c r="P17" s="5"/>
      <c r="Q17" s="5"/>
      <c r="R17" s="4"/>
      <c r="S17" s="5"/>
      <c r="T17" s="5"/>
      <c r="U17" s="5"/>
      <c r="V17" s="4"/>
    </row>
    <row r="18" spans="2:22" x14ac:dyDescent="0.5">
      <c r="B18" t="s">
        <v>25</v>
      </c>
      <c r="J18">
        <f t="shared" ref="J18:J19" si="41" xml:space="preserve"> FIND(": ",$B18,1)</f>
        <v>14</v>
      </c>
      <c r="K18">
        <f t="shared" ref="K18:K19" si="42" xml:space="preserve"> FIND("}",$B18,1)</f>
        <v>31</v>
      </c>
      <c r="L18">
        <f t="shared" ref="L18:L19" si="43">K18-J18</f>
        <v>17</v>
      </c>
      <c r="M18" t="str">
        <f t="shared" ref="M18:M19" si="44" xml:space="preserve"> MID($B18,J18+2,L18-2)</f>
        <v>tlpa_kb_hong_im</v>
      </c>
      <c r="N18" t="str">
        <f t="shared" ref="N18:N19" si="45">M18 &amp; ".schema.yaml"</f>
        <v>tlpa_kb_hong_im.schema.yaml</v>
      </c>
      <c r="O18" s="1">
        <f t="shared" ref="O18:O19" si="46" xml:space="preserve"> FIND("# ",$B18,1)</f>
        <v>41</v>
      </c>
      <c r="P18" s="1">
        <f t="shared" ref="P18:P19" si="47" xml:space="preserve"> FIND("（",$B18,1)</f>
        <v>49</v>
      </c>
      <c r="Q18" s="1">
        <f t="shared" ref="Q18:Q19" si="48">P18-O18</f>
        <v>8</v>
      </c>
      <c r="R18" t="str">
        <f t="shared" ref="R18:R19" si="49" xml:space="preserve"> MID($B18, O18+2,Q18-2)</f>
        <v>方音按鍵練習</v>
      </c>
      <c r="S18" s="1">
        <f t="shared" ref="S18:S19" si="50" xml:space="preserve"> FIND("（",$B18,1)</f>
        <v>49</v>
      </c>
      <c r="T18" s="1">
        <f t="shared" ref="T18:T19" si="51" xml:space="preserve"> FIND("）",$B18,1)</f>
        <v>72</v>
      </c>
      <c r="U18" s="1">
        <f t="shared" ref="U18:U19" si="52">T18-S18</f>
        <v>23</v>
      </c>
      <c r="V18" t="str">
        <f t="shared" ref="V18:V19" si="53" xml:space="preserve"> MID($B18, S18+2,U18-2)</f>
        <v>來熟悉「方音符號」鍵盤位置，練習用的輸入法</v>
      </c>
    </row>
    <row r="19" spans="2:22" x14ac:dyDescent="0.5">
      <c r="B19" t="s">
        <v>26</v>
      </c>
      <c r="J19">
        <f t="shared" si="41"/>
        <v>14</v>
      </c>
      <c r="K19">
        <f t="shared" si="42"/>
        <v>29</v>
      </c>
      <c r="L19">
        <f t="shared" si="43"/>
        <v>15</v>
      </c>
      <c r="M19" t="str">
        <f t="shared" si="44"/>
        <v>tlpa_kb_cu_im</v>
      </c>
      <c r="N19" t="str">
        <f t="shared" si="45"/>
        <v>tlpa_kb_cu_im.schema.yaml</v>
      </c>
      <c r="O19" s="1">
        <f t="shared" si="46"/>
        <v>41</v>
      </c>
      <c r="P19" s="1">
        <f t="shared" si="47"/>
        <v>49</v>
      </c>
      <c r="Q19" s="1">
        <f t="shared" si="48"/>
        <v>8</v>
      </c>
      <c r="R19" t="str">
        <f t="shared" si="49"/>
        <v>注音按鍵練習</v>
      </c>
      <c r="S19" s="1">
        <f t="shared" si="50"/>
        <v>49</v>
      </c>
      <c r="T19" s="1">
        <f t="shared" si="51"/>
        <v>75</v>
      </c>
      <c r="U19" s="1">
        <f t="shared" si="52"/>
        <v>26</v>
      </c>
      <c r="V19" t="str">
        <f t="shared" si="53"/>
        <v>來熟悉「河洛注音」輸入法鍵盤位置，練習用的輸入法</v>
      </c>
    </row>
    <row r="20" spans="2:22" x14ac:dyDescent="0.5">
      <c r="B20" t="s">
        <v>5</v>
      </c>
    </row>
    <row r="21" spans="2:22" x14ac:dyDescent="0.5">
      <c r="B21" t="s">
        <v>9</v>
      </c>
      <c r="M21" s="3" t="s">
        <v>38</v>
      </c>
      <c r="N21" s="4"/>
      <c r="O21" s="5"/>
      <c r="P21" s="5"/>
      <c r="Q21" s="5"/>
      <c r="R21" s="4"/>
      <c r="S21" s="5"/>
      <c r="T21" s="5"/>
      <c r="U21" s="5"/>
      <c r="V21" s="4"/>
    </row>
    <row r="22" spans="2:22" x14ac:dyDescent="0.5">
      <c r="B22" t="s">
        <v>28</v>
      </c>
      <c r="J22">
        <f t="shared" ref="J22:J23" si="54" xml:space="preserve"> FIND(": ",$B22,1)</f>
        <v>14</v>
      </c>
      <c r="K22">
        <f t="shared" ref="K22:K23" si="55" xml:space="preserve"> FIND("}",$B22,1)</f>
        <v>34</v>
      </c>
      <c r="L22">
        <f t="shared" ref="L22:L23" si="56">K22-J22</f>
        <v>20</v>
      </c>
      <c r="M22" t="str">
        <f t="shared" ref="M22:M23" si="57" xml:space="preserve"> MID($B22,J22+2,L22-2)</f>
        <v>tlpa_holok_piau_im</v>
      </c>
      <c r="N22" t="str">
        <f t="shared" ref="N22:N23" si="58">M22 &amp; ".schema.yaml"</f>
        <v>tlpa_holok_piau_im.schema.yaml</v>
      </c>
      <c r="O22" s="1">
        <f t="shared" ref="O22:O23" si="59" xml:space="preserve"> FIND("# ",$B22,1)</f>
        <v>41</v>
      </c>
      <c r="P22" s="1">
        <f t="shared" ref="P22:P23" si="60" xml:space="preserve"> FIND("（",$B22,1)</f>
        <v>47</v>
      </c>
      <c r="Q22" s="1">
        <f t="shared" ref="Q22:Q23" si="61">P22-O22</f>
        <v>6</v>
      </c>
      <c r="R22" t="str">
        <f t="shared" ref="R22:R23" si="62" xml:space="preserve"> MID($B22, O22+2,Q22-2)</f>
        <v>河洛標音</v>
      </c>
      <c r="S22" s="1">
        <f t="shared" ref="S22:S23" si="63" xml:space="preserve"> FIND("（",$B22,1)</f>
        <v>47</v>
      </c>
      <c r="T22" s="1">
        <f t="shared" ref="T22:T23" si="64" xml:space="preserve"> FIND("）",$B22,1)</f>
        <v>63</v>
      </c>
      <c r="U22" s="1">
        <f t="shared" ref="U22:U23" si="65">T22-S22</f>
        <v>16</v>
      </c>
      <c r="V22" t="str">
        <f t="shared" ref="V22:V23" si="66" xml:space="preserve"> MID($B22, S22+2,U22-2)</f>
        <v>驗用的【漢字注音符號輸入法】</v>
      </c>
    </row>
    <row r="23" spans="2:22" x14ac:dyDescent="0.5">
      <c r="B23" t="s">
        <v>27</v>
      </c>
      <c r="J23">
        <f t="shared" si="54"/>
        <v>14</v>
      </c>
      <c r="K23">
        <f t="shared" si="55"/>
        <v>27</v>
      </c>
      <c r="L23">
        <f t="shared" si="56"/>
        <v>13</v>
      </c>
      <c r="M23" t="str">
        <f t="shared" si="57"/>
        <v>my_bopomofo</v>
      </c>
      <c r="N23" t="str">
        <f t="shared" si="58"/>
        <v>my_bopomofo.schema.yaml</v>
      </c>
      <c r="O23" s="1">
        <f t="shared" si="59"/>
        <v>34</v>
      </c>
      <c r="P23" s="1">
        <f t="shared" si="60"/>
        <v>40</v>
      </c>
      <c r="Q23" s="1">
        <f t="shared" si="61"/>
        <v>6</v>
      </c>
      <c r="R23" t="str">
        <f t="shared" si="62"/>
        <v>我的注音</v>
      </c>
      <c r="S23" s="1">
        <f t="shared" si="63"/>
        <v>40</v>
      </c>
      <c r="T23" s="1">
        <f t="shared" si="64"/>
        <v>51</v>
      </c>
      <c r="U23" s="1">
        <f t="shared" si="65"/>
        <v>11</v>
      </c>
      <c r="V23" t="str">
        <f t="shared" si="66"/>
        <v>驗或測試用的輸入法</v>
      </c>
    </row>
    <row r="24" spans="2:22" x14ac:dyDescent="0.5">
      <c r="B24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CB7B-6A0B-46D3-929E-7D0DD839E7C5}">
  <dimension ref="B1:L19"/>
  <sheetViews>
    <sheetView tabSelected="1" workbookViewId="0">
      <selection activeCell="F11" sqref="F11"/>
    </sheetView>
  </sheetViews>
  <sheetFormatPr defaultRowHeight="25.5" outlineLevelCol="1" x14ac:dyDescent="0.5"/>
  <cols>
    <col min="1" max="1" width="2" customWidth="1"/>
    <col min="2" max="2" width="25.08203125" customWidth="1" collapsed="1"/>
    <col min="3" max="3" width="36.6640625" hidden="1" customWidth="1" outlineLevel="1"/>
    <col min="4" max="4" width="25.6640625" customWidth="1" collapsed="1"/>
    <col min="5" max="5" width="23.6640625" customWidth="1"/>
    <col min="6" max="6" width="14.08203125" customWidth="1"/>
    <col min="7" max="7" width="46.83203125" customWidth="1"/>
  </cols>
  <sheetData>
    <row r="1" spans="2:7" ht="9.75" customHeight="1" x14ac:dyDescent="0.5"/>
    <row r="2" spans="2:7" x14ac:dyDescent="0.5">
      <c r="B2" s="6" t="s">
        <v>87</v>
      </c>
      <c r="C2" s="7" t="s">
        <v>11</v>
      </c>
      <c r="D2" s="7" t="s">
        <v>88</v>
      </c>
      <c r="E2" s="7" t="s">
        <v>91</v>
      </c>
      <c r="F2" s="8" t="s">
        <v>17</v>
      </c>
      <c r="G2" s="9" t="s">
        <v>19</v>
      </c>
    </row>
    <row r="3" spans="2:7" x14ac:dyDescent="0.5">
      <c r="B3" s="10" t="s">
        <v>29</v>
      </c>
      <c r="C3" s="11"/>
      <c r="D3" s="11"/>
      <c r="E3" s="11"/>
      <c r="F3" s="11"/>
      <c r="G3" s="12"/>
    </row>
    <row r="4" spans="2:7" x14ac:dyDescent="0.5">
      <c r="B4" s="13" t="s">
        <v>39</v>
      </c>
      <c r="C4" s="14" t="s">
        <v>40</v>
      </c>
      <c r="D4" s="14" t="s">
        <v>89</v>
      </c>
      <c r="E4" s="19" t="s">
        <v>93</v>
      </c>
      <c r="F4" s="14" t="s">
        <v>41</v>
      </c>
      <c r="G4" s="15" t="s">
        <v>42</v>
      </c>
    </row>
    <row r="5" spans="2:7" x14ac:dyDescent="0.5">
      <c r="B5" s="13" t="s">
        <v>43</v>
      </c>
      <c r="C5" s="14" t="s">
        <v>44</v>
      </c>
      <c r="D5" s="14" t="s">
        <v>89</v>
      </c>
      <c r="E5" s="19" t="s">
        <v>93</v>
      </c>
      <c r="F5" s="14" t="s">
        <v>45</v>
      </c>
      <c r="G5" s="15" t="s">
        <v>46</v>
      </c>
    </row>
    <row r="6" spans="2:7" x14ac:dyDescent="0.5">
      <c r="B6" s="13" t="s">
        <v>47</v>
      </c>
      <c r="C6" s="14" t="s">
        <v>48</v>
      </c>
      <c r="D6" s="14" t="s">
        <v>89</v>
      </c>
      <c r="E6" s="19" t="s">
        <v>93</v>
      </c>
      <c r="F6" s="14" t="s">
        <v>49</v>
      </c>
      <c r="G6" s="15" t="s">
        <v>50</v>
      </c>
    </row>
    <row r="7" spans="2:7" x14ac:dyDescent="0.5">
      <c r="B7" s="13" t="s">
        <v>51</v>
      </c>
      <c r="C7" s="14" t="s">
        <v>52</v>
      </c>
      <c r="D7" s="14" t="s">
        <v>89</v>
      </c>
      <c r="E7" s="19" t="s">
        <v>93</v>
      </c>
      <c r="F7" s="14" t="s">
        <v>53</v>
      </c>
      <c r="G7" s="15" t="s">
        <v>54</v>
      </c>
    </row>
    <row r="8" spans="2:7" x14ac:dyDescent="0.5">
      <c r="B8" s="10" t="s">
        <v>31</v>
      </c>
      <c r="C8" s="11"/>
      <c r="D8" s="11"/>
      <c r="E8" s="11"/>
      <c r="F8" s="11"/>
      <c r="G8" s="12"/>
    </row>
    <row r="9" spans="2:7" x14ac:dyDescent="0.5">
      <c r="B9" s="13" t="s">
        <v>55</v>
      </c>
      <c r="C9" s="14" t="s">
        <v>56</v>
      </c>
      <c r="D9" s="19" t="s">
        <v>90</v>
      </c>
      <c r="E9" s="19" t="s">
        <v>92</v>
      </c>
      <c r="F9" s="14" t="s">
        <v>57</v>
      </c>
      <c r="G9" s="15" t="s">
        <v>58</v>
      </c>
    </row>
    <row r="10" spans="2:7" x14ac:dyDescent="0.5">
      <c r="B10" s="13" t="s">
        <v>59</v>
      </c>
      <c r="C10" s="14" t="s">
        <v>60</v>
      </c>
      <c r="D10" s="19" t="s">
        <v>90</v>
      </c>
      <c r="E10" s="19" t="s">
        <v>92</v>
      </c>
      <c r="F10" s="14" t="s">
        <v>61</v>
      </c>
      <c r="G10" s="15" t="s">
        <v>62</v>
      </c>
    </row>
    <row r="11" spans="2:7" x14ac:dyDescent="0.5">
      <c r="B11" s="10" t="s">
        <v>33</v>
      </c>
      <c r="C11" s="11"/>
      <c r="D11" s="11"/>
      <c r="E11" s="11"/>
      <c r="F11" s="11"/>
      <c r="G11" s="12"/>
    </row>
    <row r="12" spans="2:7" x14ac:dyDescent="0.5">
      <c r="B12" s="13" t="s">
        <v>63</v>
      </c>
      <c r="C12" s="14" t="s">
        <v>64</v>
      </c>
      <c r="D12" s="19" t="s">
        <v>94</v>
      </c>
      <c r="E12" s="19" t="s">
        <v>95</v>
      </c>
      <c r="F12" s="14" t="s">
        <v>65</v>
      </c>
      <c r="G12" s="15" t="s">
        <v>66</v>
      </c>
    </row>
    <row r="13" spans="2:7" x14ac:dyDescent="0.5">
      <c r="B13" s="13" t="s">
        <v>67</v>
      </c>
      <c r="C13" s="14" t="s">
        <v>68</v>
      </c>
      <c r="D13" s="19" t="s">
        <v>96</v>
      </c>
      <c r="E13" s="19" t="s">
        <v>97</v>
      </c>
      <c r="F13" s="14" t="s">
        <v>69</v>
      </c>
      <c r="G13" s="15" t="s">
        <v>70</v>
      </c>
    </row>
    <row r="14" spans="2:7" x14ac:dyDescent="0.5">
      <c r="B14" s="10" t="s">
        <v>35</v>
      </c>
      <c r="C14" s="11"/>
      <c r="D14" s="11"/>
      <c r="E14" s="11"/>
      <c r="F14" s="11"/>
      <c r="G14" s="12"/>
    </row>
    <row r="15" spans="2:7" x14ac:dyDescent="0.5">
      <c r="B15" s="13" t="s">
        <v>71</v>
      </c>
      <c r="C15" s="14" t="s">
        <v>72</v>
      </c>
      <c r="D15" s="19" t="s">
        <v>98</v>
      </c>
      <c r="E15" s="14"/>
      <c r="F15" s="14" t="s">
        <v>73</v>
      </c>
      <c r="G15" s="15" t="s">
        <v>74</v>
      </c>
    </row>
    <row r="16" spans="2:7" x14ac:dyDescent="0.5">
      <c r="B16" s="13" t="s">
        <v>75</v>
      </c>
      <c r="C16" s="14" t="s">
        <v>76</v>
      </c>
      <c r="D16" s="19" t="s">
        <v>98</v>
      </c>
      <c r="E16" s="14"/>
      <c r="F16" s="14" t="s">
        <v>77</v>
      </c>
      <c r="G16" s="15" t="s">
        <v>78</v>
      </c>
    </row>
    <row r="17" spans="2:7" x14ac:dyDescent="0.5">
      <c r="B17" s="10" t="s">
        <v>37</v>
      </c>
      <c r="C17" s="11"/>
      <c r="D17" s="11"/>
      <c r="E17" s="11"/>
      <c r="F17" s="11"/>
      <c r="G17" s="12"/>
    </row>
    <row r="18" spans="2:7" x14ac:dyDescent="0.5">
      <c r="B18" s="13" t="s">
        <v>79</v>
      </c>
      <c r="C18" s="14" t="s">
        <v>80</v>
      </c>
      <c r="D18" s="19" t="s">
        <v>99</v>
      </c>
      <c r="E18" s="19" t="s">
        <v>102</v>
      </c>
      <c r="F18" s="14" t="s">
        <v>81</v>
      </c>
      <c r="G18" s="15" t="s">
        <v>82</v>
      </c>
    </row>
    <row r="19" spans="2:7" x14ac:dyDescent="0.5">
      <c r="B19" s="16" t="s">
        <v>83</v>
      </c>
      <c r="C19" s="17" t="s">
        <v>84</v>
      </c>
      <c r="D19" s="17" t="s">
        <v>100</v>
      </c>
      <c r="E19" s="17" t="s">
        <v>101</v>
      </c>
      <c r="F19" s="17" t="s">
        <v>85</v>
      </c>
      <c r="G19" s="18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2024-06-26T02:21:34Z</dcterms:created>
  <dcterms:modified xsi:type="dcterms:W3CDTF">2024-06-26T03:52:51Z</dcterms:modified>
</cp:coreProperties>
</file>