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9301312F-7BCF-4E01-A818-03E2699CAE70}" xr6:coauthVersionLast="47" xr6:coauthVersionMax="47" xr10:uidLastSave="{00000000-0000-0000-0000-000000000000}"/>
  <bookViews>
    <workbookView xWindow="-28920" yWindow="-120" windowWidth="29040" windowHeight="15720" activeTab="2" xr2:uid="{E87E5C8B-EACA-42E9-8621-62DDB8F02212}"/>
  </bookViews>
  <sheets>
    <sheet name="鍵盤設計" sheetId="5" r:id="rId1"/>
    <sheet name="注音符號、電腦鍵盤與音標編碼" sheetId="4" r:id="rId2"/>
    <sheet name="方音符號" sheetId="7" r:id="rId3"/>
    <sheet name="台語方音字典編碼" sheetId="3" r:id="rId4"/>
    <sheet name="RIME對映編碼 (台語方音)" sheetId="1" r:id="rId5"/>
    <sheet name="參考鍵盤" sheetId="2" r:id="rId6"/>
  </sheets>
  <externalReferences>
    <externalReference r:id="rId7"/>
  </externalReferences>
  <definedNames>
    <definedName name="_xlnm._FilterDatabase" localSheetId="1" hidden="1">'注音符號、電腦鍵盤與音標編碼'!$B$2:$K$56</definedName>
    <definedName name="方音符號" localSheetId="4">'RIME對映編碼 (台語方音)'!$U$3:$U$44</definedName>
    <definedName name="方音符號" localSheetId="2">#REF!</definedName>
    <definedName name="方音符號" localSheetId="1">#REF!</definedName>
    <definedName name="方音符號" localSheetId="0">#REF!</definedName>
    <definedName name="方音符號">[1]RIME編碼!$AA$3:$AA$45</definedName>
    <definedName name="字典編碼" localSheetId="2">#REF!</definedName>
    <definedName name="字典編碼" localSheetId="1">#REF!</definedName>
    <definedName name="字典編碼" localSheetId="0">#REF!</definedName>
    <definedName name="字典編碼">[1]RIME編碼!$AB$3:$AB$45</definedName>
    <definedName name="注音符號" localSheetId="2">#REF!</definedName>
    <definedName name="注音符號">#REF!</definedName>
    <definedName name="拼音字母" localSheetId="4">'RIME對映編碼 (台語方音)'!#REF!</definedName>
    <definedName name="拼音字母" localSheetId="2">#REF!</definedName>
    <definedName name="拼音字母" localSheetId="1">#REF!</definedName>
    <definedName name="拼音字母" localSheetId="0">#REF!</definedName>
    <definedName name="拼音字母">[1]RIME編碼!$AC$3:$AC$45</definedName>
    <definedName name="按鍵編碼" localSheetId="4">'RIME對映編碼 (台語方音)'!$T$3:$T$44</definedName>
    <definedName name="國際音標" localSheetId="4">'RIME對映編碼 (台語方音)'!#REF!</definedName>
    <definedName name="鍵盤位置" localSheetId="4">'RIME對映編碼 (台語方音)'!$S$3:$S$44</definedName>
    <definedName name="鍵盤位置" localSheetId="2">#REF!</definedName>
    <definedName name="鍵盤位置" localSheetId="1">#REF!</definedName>
    <definedName name="鍵盤位置" localSheetId="0">#REF!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1" i="7" l="1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0" i="7"/>
  <c r="B20" i="7"/>
  <c r="P23" i="7"/>
  <c r="J23" i="7"/>
  <c r="F18" i="7"/>
  <c r="B18" i="7"/>
  <c r="P22" i="7"/>
  <c r="J22" i="7"/>
  <c r="F16" i="7"/>
  <c r="B16" i="7"/>
  <c r="P21" i="7"/>
  <c r="J21" i="7"/>
  <c r="F22" i="7"/>
  <c r="P20" i="7"/>
  <c r="J20" i="7"/>
  <c r="F19" i="7"/>
  <c r="B19" i="7"/>
  <c r="P19" i="7"/>
  <c r="J19" i="7"/>
  <c r="F17" i="7"/>
  <c r="B17" i="7"/>
  <c r="P18" i="7"/>
  <c r="J18" i="7"/>
  <c r="F15" i="7"/>
  <c r="B15" i="7"/>
  <c r="P17" i="7"/>
  <c r="J17" i="7"/>
  <c r="F21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4" i="7" a="1"/>
  <c r="K10" i="7" a="1"/>
  <c r="K16" i="7" a="1"/>
  <c r="K22" i="7" a="1"/>
  <c r="K28" i="7" a="1"/>
  <c r="K34" i="7" a="1"/>
  <c r="K40" i="7" a="1"/>
  <c r="K46" i="7" a="1"/>
  <c r="K52" i="7" a="1"/>
  <c r="K49" i="7" a="1"/>
  <c r="K32" i="7" a="1"/>
  <c r="K45" i="7" a="1"/>
  <c r="K11" i="7" a="1"/>
  <c r="K17" i="7" a="1"/>
  <c r="K29" i="7" a="1"/>
  <c r="K41" i="7" a="1"/>
  <c r="K53" i="7" a="1"/>
  <c r="K48" i="7" a="1"/>
  <c r="K19" i="7" a="1"/>
  <c r="K37" i="7" a="1"/>
  <c r="K20" i="7" a="1"/>
  <c r="K44" i="7" a="1"/>
  <c r="K5" i="7" a="1"/>
  <c r="K23" i="7" a="1"/>
  <c r="K35" i="7" a="1"/>
  <c r="K47" i="7" a="1"/>
  <c r="K42" i="7" a="1"/>
  <c r="K7" i="7" a="1"/>
  <c r="K43" i="7" a="1"/>
  <c r="K14" i="7" a="1"/>
  <c r="K38" i="7" a="1"/>
  <c r="K51" i="7" a="1"/>
  <c r="K6" i="7" a="1"/>
  <c r="K12" i="7" a="1"/>
  <c r="K18" i="7" a="1"/>
  <c r="K24" i="7" a="1"/>
  <c r="K30" i="7" a="1"/>
  <c r="K36" i="7" a="1"/>
  <c r="K54" i="7" a="1"/>
  <c r="K13" i="7" a="1"/>
  <c r="K31" i="7" a="1"/>
  <c r="K26" i="7" a="1"/>
  <c r="K50" i="7" a="1"/>
  <c r="K8" i="7" a="1"/>
  <c r="K15" i="7" a="1"/>
  <c r="K9" i="7" a="1"/>
  <c r="K21" i="7" a="1"/>
  <c r="K27" i="7" a="1"/>
  <c r="K33" i="7" a="1"/>
  <c r="K39" i="7" a="1"/>
  <c r="K25" i="7" a="1"/>
  <c r="K3" i="7" a="1"/>
  <c r="K25" i="7" l="1"/>
  <c r="Q25" i="7" s="1"/>
  <c r="K39" i="7"/>
  <c r="Q39" i="7" s="1"/>
  <c r="K33" i="7"/>
  <c r="Q33" i="7" s="1"/>
  <c r="K27" i="7"/>
  <c r="Q27" i="7" s="1"/>
  <c r="K21" i="7"/>
  <c r="Q21" i="7" s="1"/>
  <c r="K9" i="7"/>
  <c r="Q9" i="7" s="1"/>
  <c r="K15" i="7"/>
  <c r="Q15" i="7" s="1"/>
  <c r="K8" i="7"/>
  <c r="Q8" i="7" s="1"/>
  <c r="K50" i="7"/>
  <c r="Q50" i="7" s="1"/>
  <c r="K26" i="7"/>
  <c r="Q26" i="7" s="1"/>
  <c r="K31" i="7"/>
  <c r="Q31" i="7" s="1"/>
  <c r="K13" i="7"/>
  <c r="Q13" i="7" s="1"/>
  <c r="K54" i="7"/>
  <c r="Q54" i="7" s="1"/>
  <c r="K36" i="7"/>
  <c r="Q36" i="7" s="1"/>
  <c r="K30" i="7"/>
  <c r="Q30" i="7" s="1"/>
  <c r="K24" i="7"/>
  <c r="Q24" i="7" s="1"/>
  <c r="K18" i="7"/>
  <c r="Q18" i="7" s="1"/>
  <c r="K12" i="7"/>
  <c r="Q12" i="7" s="1"/>
  <c r="K6" i="7"/>
  <c r="Q6" i="7" s="1"/>
  <c r="K51" i="7"/>
  <c r="Q51" i="7" s="1"/>
  <c r="K38" i="7"/>
  <c r="Q38" i="7" s="1"/>
  <c r="K14" i="7"/>
  <c r="Q14" i="7" s="1"/>
  <c r="K43" i="7"/>
  <c r="Q43" i="7" s="1"/>
  <c r="K7" i="7"/>
  <c r="Q7" i="7" s="1"/>
  <c r="K42" i="7"/>
  <c r="Q42" i="7" s="1"/>
  <c r="K47" i="7"/>
  <c r="Q47" i="7" s="1"/>
  <c r="K35" i="7"/>
  <c r="Q35" i="7" s="1"/>
  <c r="K23" i="7"/>
  <c r="Q23" i="7" s="1"/>
  <c r="K5" i="7"/>
  <c r="Q5" i="7" s="1"/>
  <c r="K44" i="7"/>
  <c r="Q44" i="7" s="1"/>
  <c r="K20" i="7"/>
  <c r="Q20" i="7" s="1"/>
  <c r="K37" i="7"/>
  <c r="Q37" i="7" s="1"/>
  <c r="K19" i="7"/>
  <c r="Q19" i="7" s="1"/>
  <c r="K48" i="7"/>
  <c r="Q48" i="7" s="1"/>
  <c r="K53" i="7"/>
  <c r="Q53" i="7" s="1"/>
  <c r="K41" i="7"/>
  <c r="Q41" i="7" s="1"/>
  <c r="K29" i="7"/>
  <c r="Q29" i="7" s="1"/>
  <c r="K17" i="7"/>
  <c r="Q17" i="7" s="1"/>
  <c r="K11" i="7"/>
  <c r="Q11" i="7" s="1"/>
  <c r="K45" i="7"/>
  <c r="Q45" i="7" s="1"/>
  <c r="K32" i="7"/>
  <c r="Q32" i="7" s="1"/>
  <c r="K49" i="7"/>
  <c r="Q49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K3" i="7"/>
  <c r="Q3" i="7" s="1"/>
  <c r="M39" i="7" l="1" a="1"/>
  <c r="M39" i="7" s="1"/>
  <c r="S39" i="7" s="1"/>
  <c r="L39" i="7" a="1"/>
  <c r="L39" i="7" s="1"/>
  <c r="R39" i="7" s="1"/>
  <c r="M41" i="7" a="1"/>
  <c r="M41" i="7" s="1"/>
  <c r="S41" i="7" s="1"/>
  <c r="L24" i="7" a="1"/>
  <c r="L24" i="7" s="1"/>
  <c r="R24" i="7" s="1"/>
  <c r="M24" i="7" a="1"/>
  <c r="M24" i="7" s="1"/>
  <c r="S24" i="7" s="1"/>
  <c r="L4" i="7" a="1"/>
  <c r="L4" i="7" s="1"/>
  <c r="R4" i="7" s="1"/>
  <c r="M4" i="7" a="1"/>
  <c r="M4" i="7" s="1"/>
  <c r="S4" i="7" s="1"/>
  <c r="L29" i="7" a="1"/>
  <c r="L29" i="7" s="1"/>
  <c r="R29" i="7" s="1"/>
  <c r="M29" i="7" a="1"/>
  <c r="M29" i="7" s="1"/>
  <c r="S29" i="7" s="1"/>
  <c r="L30" i="7" a="1"/>
  <c r="L30" i="7" s="1"/>
  <c r="R30" i="7" s="1"/>
  <c r="M30" i="7" a="1"/>
  <c r="M30" i="7" s="1"/>
  <c r="S30" i="7" s="1"/>
  <c r="L8" i="7" a="1"/>
  <c r="L8" i="7" s="1"/>
  <c r="R8" i="7" s="1"/>
  <c r="M8" i="7" a="1"/>
  <c r="M8" i="7" s="1"/>
  <c r="S8" i="7" s="1"/>
  <c r="M35" i="7" a="1"/>
  <c r="M35" i="7" s="1"/>
  <c r="S35" i="7" s="1"/>
  <c r="L35" i="7" a="1"/>
  <c r="L35" i="7" s="1"/>
  <c r="R35" i="7" s="1"/>
  <c r="M43" i="7" a="1"/>
  <c r="M43" i="7" s="1"/>
  <c r="S43" i="7" s="1"/>
  <c r="L43" i="7" a="1"/>
  <c r="L43" i="7" s="1"/>
  <c r="R43" i="7" s="1"/>
  <c r="L12" i="7" a="1"/>
  <c r="L12" i="7" s="1"/>
  <c r="R12" i="7" s="1"/>
  <c r="M12" i="7" a="1"/>
  <c r="M12" i="7" s="1"/>
  <c r="S12" i="7" s="1"/>
  <c r="L36" i="7" a="1"/>
  <c r="L36" i="7" s="1"/>
  <c r="R36" i="7" s="1"/>
  <c r="M36" i="7" a="1"/>
  <c r="M36" i="7" s="1"/>
  <c r="S36" i="7" s="1"/>
  <c r="L19" i="7" a="1"/>
  <c r="L19" i="7" s="1"/>
  <c r="R19" i="7" s="1"/>
  <c r="M19" i="7" a="1"/>
  <c r="M19" i="7" s="1"/>
  <c r="S19" i="7" s="1"/>
  <c r="L17" i="7" a="1"/>
  <c r="L17" i="7" s="1"/>
  <c r="R17" i="7" s="1"/>
  <c r="M17" i="7" a="1"/>
  <c r="M17" i="7" s="1"/>
  <c r="S17" i="7" s="1"/>
  <c r="L6" i="7" a="1"/>
  <c r="L6" i="7" s="1"/>
  <c r="R6" i="7" s="1"/>
  <c r="M6" i="7" a="1"/>
  <c r="M6" i="7" s="1"/>
  <c r="S6" i="7" s="1"/>
  <c r="L7" i="7" a="1"/>
  <c r="L7" i="7" s="1"/>
  <c r="R7" i="7" s="1"/>
  <c r="M7" i="7" a="1"/>
  <c r="M7" i="7" s="1"/>
  <c r="S7" i="7" s="1"/>
  <c r="L32" i="7" a="1"/>
  <c r="L32" i="7" s="1"/>
  <c r="R32" i="7" s="1"/>
  <c r="M32" i="7" a="1"/>
  <c r="M32" i="7" s="1"/>
  <c r="S32" i="7" s="1"/>
  <c r="L14" i="7" a="1"/>
  <c r="L14" i="7" s="1"/>
  <c r="R14" i="7" s="1"/>
  <c r="M14" i="7" a="1"/>
  <c r="M14" i="7" s="1"/>
  <c r="S14" i="7" s="1"/>
  <c r="L38" i="7" a="1"/>
  <c r="L38" i="7" s="1"/>
  <c r="R38" i="7" s="1"/>
  <c r="M38" i="7" a="1"/>
  <c r="M38" i="7" s="1"/>
  <c r="S38" i="7" s="1"/>
  <c r="L45" i="7" a="1"/>
  <c r="L45" i="7" s="1"/>
  <c r="R45" i="7" s="1"/>
  <c r="M45" i="7" a="1"/>
  <c r="M45" i="7" s="1"/>
  <c r="S45" i="7" s="1"/>
  <c r="L23" i="7" a="1"/>
  <c r="L23" i="7" s="1"/>
  <c r="R23" i="7" s="1"/>
  <c r="M23" i="7" a="1"/>
  <c r="M23" i="7" s="1"/>
  <c r="S23" i="7" s="1"/>
  <c r="L22" i="7" a="1"/>
  <c r="L22" i="7" s="1"/>
  <c r="R22" i="7" s="1"/>
  <c r="M22" i="7" a="1"/>
  <c r="M22" i="7" s="1"/>
  <c r="S22" i="7" s="1"/>
  <c r="L26" i="7" a="1"/>
  <c r="L26" i="7" s="1"/>
  <c r="R26" i="7" s="1"/>
  <c r="M26" i="7" a="1"/>
  <c r="M26" i="7" s="1"/>
  <c r="S26" i="7" s="1"/>
  <c r="L16" i="7" a="1"/>
  <c r="L16" i="7" s="1"/>
  <c r="R16" i="7" s="1"/>
  <c r="M16" i="7" a="1"/>
  <c r="M16" i="7" s="1"/>
  <c r="S16" i="7" s="1"/>
  <c r="L40" i="7" a="1"/>
  <c r="L40" i="7" s="1"/>
  <c r="R40" i="7" s="1"/>
  <c r="M40" i="7" a="1"/>
  <c r="M40" i="7" s="1"/>
  <c r="S40" i="7" s="1"/>
  <c r="L27" i="7" a="1"/>
  <c r="L27" i="7" s="1"/>
  <c r="R27" i="7" s="1"/>
  <c r="M27" i="7" a="1"/>
  <c r="M27" i="7" s="1"/>
  <c r="S27" i="7" s="1"/>
  <c r="M31" i="7" a="1"/>
  <c r="M31" i="7" s="1"/>
  <c r="S31" i="7" s="1"/>
  <c r="L31" i="7" a="1"/>
  <c r="L31" i="7" s="1"/>
  <c r="R31" i="7" s="1"/>
  <c r="L48" i="7" a="1"/>
  <c r="L48" i="7" s="1"/>
  <c r="R48" i="7" s="1"/>
  <c r="M48" i="7" a="1"/>
  <c r="M48" i="7" s="1"/>
  <c r="S48" i="7" s="1"/>
  <c r="L15" i="7" a="1"/>
  <c r="L15" i="7" s="1"/>
  <c r="R15" i="7" s="1"/>
  <c r="M15" i="7" a="1"/>
  <c r="M15" i="7" s="1"/>
  <c r="S15" i="7" s="1"/>
  <c r="L5" i="7" a="1"/>
  <c r="L5" i="7" s="1"/>
  <c r="R5" i="7" s="1"/>
  <c r="M5" i="7" a="1"/>
  <c r="M5" i="7" s="1"/>
  <c r="S5" i="7" s="1"/>
  <c r="L18" i="7" a="1"/>
  <c r="L18" i="7" s="1"/>
  <c r="R18" i="7" s="1"/>
  <c r="M18" i="7" a="1"/>
  <c r="M18" i="7" s="1"/>
  <c r="S18" i="7" s="1"/>
  <c r="L42" i="7" a="1"/>
  <c r="L42" i="7" s="1"/>
  <c r="R42" i="7" s="1"/>
  <c r="M42" i="7" a="1"/>
  <c r="M42" i="7" s="1"/>
  <c r="S42" i="7" s="1"/>
  <c r="L25" i="7" a="1"/>
  <c r="L25" i="7" s="1"/>
  <c r="R25" i="7" s="1"/>
  <c r="M25" i="7" a="1"/>
  <c r="M25" i="7" s="1"/>
  <c r="S25" i="7" s="1"/>
  <c r="L37" i="7" a="1"/>
  <c r="L37" i="7" s="1"/>
  <c r="R37" i="7" s="1"/>
  <c r="M37" i="7" a="1"/>
  <c r="M37" i="7" s="1"/>
  <c r="S37" i="7" s="1"/>
  <c r="M46" i="7" a="1"/>
  <c r="M46" i="7" s="1"/>
  <c r="S46" i="7" s="1"/>
  <c r="L46" i="7" a="1"/>
  <c r="L46" i="7" s="1"/>
  <c r="R46" i="7" s="1"/>
  <c r="L9" i="7" a="1"/>
  <c r="L9" i="7" s="1"/>
  <c r="R9" i="7" s="1"/>
  <c r="M9" i="7" a="1"/>
  <c r="M9" i="7" s="1"/>
  <c r="S9" i="7" s="1"/>
  <c r="L28" i="7" a="1"/>
  <c r="L28" i="7" s="1"/>
  <c r="R28" i="7" s="1"/>
  <c r="M28" i="7" a="1"/>
  <c r="M28" i="7" s="1"/>
  <c r="S28" i="7" s="1"/>
  <c r="L33" i="7" a="1"/>
  <c r="L33" i="7" s="1"/>
  <c r="R33" i="7" s="1"/>
  <c r="M33" i="7" a="1"/>
  <c r="M33" i="7" s="1"/>
  <c r="S33" i="7" s="1"/>
  <c r="L11" i="7" a="1"/>
  <c r="L11" i="7" s="1"/>
  <c r="R11" i="7" s="1"/>
  <c r="M11" i="7" a="1"/>
  <c r="M11" i="7" s="1"/>
  <c r="S11" i="7" s="1"/>
  <c r="L10" i="7" a="1"/>
  <c r="L10" i="7" s="1"/>
  <c r="R10" i="7" s="1"/>
  <c r="M10" i="7" a="1"/>
  <c r="M10" i="7" s="1"/>
  <c r="S10" i="7" s="1"/>
  <c r="L34" i="7" a="1"/>
  <c r="L34" i="7" s="1"/>
  <c r="R34" i="7" s="1"/>
  <c r="M34" i="7" a="1"/>
  <c r="M34" i="7" s="1"/>
  <c r="S34" i="7" s="1"/>
  <c r="L13" i="7" a="1"/>
  <c r="L13" i="7" s="1"/>
  <c r="R13" i="7" s="1"/>
  <c r="M13" i="7" a="1"/>
  <c r="M13" i="7" s="1"/>
  <c r="S13" i="7" s="1"/>
  <c r="L20" i="7" a="1"/>
  <c r="L20" i="7" s="1"/>
  <c r="R20" i="7" s="1"/>
  <c r="M20" i="7" a="1"/>
  <c r="M20" i="7" s="1"/>
  <c r="S20" i="7" s="1"/>
  <c r="L44" i="7" a="1"/>
  <c r="L44" i="7" s="1"/>
  <c r="R44" i="7" s="1"/>
  <c r="M44" i="7" a="1"/>
  <c r="M44" i="7" s="1"/>
  <c r="S44" i="7" s="1"/>
  <c r="L21" i="7" a="1"/>
  <c r="L21" i="7" s="1"/>
  <c r="R21" i="7" s="1"/>
  <c r="M21" i="7" a="1"/>
  <c r="M21" i="7" s="1"/>
  <c r="S21" i="7" s="1"/>
  <c r="M47" i="7" a="1"/>
  <c r="M47" i="7" s="1"/>
  <c r="S47" i="7" s="1"/>
  <c r="L47" i="7" a="1"/>
  <c r="L47" i="7" s="1"/>
  <c r="R47" i="7" s="1"/>
  <c r="M50" i="7" a="1"/>
  <c r="M50" i="7" s="1"/>
  <c r="S50" i="7" s="1"/>
  <c r="L50" i="7" a="1"/>
  <c r="L50" i="7" s="1"/>
  <c r="R50" i="7" s="1"/>
  <c r="L52" i="7" a="1"/>
  <c r="L52" i="7" s="1"/>
  <c r="R52" i="7" s="1"/>
  <c r="M52" i="7" a="1"/>
  <c r="M52" i="7" s="1"/>
  <c r="S52" i="7" s="1"/>
  <c r="M49" i="7" a="1"/>
  <c r="M49" i="7" s="1"/>
  <c r="S49" i="7" s="1"/>
  <c r="L49" i="7" a="1"/>
  <c r="L49" i="7" s="1"/>
  <c r="R49" i="7" s="1"/>
  <c r="L54" i="7" a="1"/>
  <c r="L54" i="7" s="1"/>
  <c r="R54" i="7" s="1"/>
  <c r="M54" i="7" a="1"/>
  <c r="M54" i="7" s="1"/>
  <c r="S54" i="7" s="1"/>
  <c r="M51" i="7" a="1"/>
  <c r="M51" i="7" s="1"/>
  <c r="S51" i="7" s="1"/>
  <c r="L51" i="7" a="1"/>
  <c r="L51" i="7" s="1"/>
  <c r="R51" i="7" s="1"/>
  <c r="L53" i="7" a="1"/>
  <c r="L53" i="7" s="1"/>
  <c r="R53" i="7" s="1"/>
  <c r="M53" i="7" a="1"/>
  <c r="M53" i="7" s="1"/>
  <c r="S53" i="7" s="1"/>
  <c r="L3" i="7" a="1"/>
  <c r="L3" i="7" s="1"/>
  <c r="R3" i="7" s="1"/>
  <c r="M3" i="7" a="1"/>
  <c r="M3" i="7" s="1"/>
  <c r="S3" i="7" s="1"/>
  <c r="U2" i="7" l="1"/>
  <c r="U3" i="7"/>
  <c r="U8" i="7"/>
  <c r="U4" i="7"/>
  <c r="U16" i="7"/>
  <c r="U12" i="7"/>
  <c r="BK5" i="5"/>
  <c r="BL5" i="5"/>
  <c r="BM5" i="5"/>
  <c r="BN5" i="5"/>
  <c r="BO5" i="5"/>
  <c r="BK6" i="5"/>
  <c r="BL6" i="5"/>
  <c r="BM6" i="5"/>
  <c r="BN6" i="5"/>
  <c r="BO6" i="5"/>
  <c r="BK7" i="5"/>
  <c r="BL7" i="5"/>
  <c r="BM7" i="5"/>
  <c r="BN7" i="5"/>
  <c r="BO7" i="5"/>
  <c r="BK8" i="5"/>
  <c r="BL8" i="5"/>
  <c r="BM8" i="5"/>
  <c r="BN8" i="5"/>
  <c r="BO8" i="5"/>
  <c r="BK9" i="5"/>
  <c r="BL9" i="5"/>
  <c r="BM9" i="5"/>
  <c r="BN9" i="5"/>
  <c r="BO9" i="5"/>
  <c r="BK10" i="5"/>
  <c r="BL10" i="5"/>
  <c r="BM10" i="5"/>
  <c r="BN10" i="5"/>
  <c r="BO10" i="5"/>
  <c r="BK11" i="5"/>
  <c r="BL11" i="5"/>
  <c r="BM11" i="5"/>
  <c r="BN11" i="5"/>
  <c r="BO11" i="5"/>
  <c r="BK12" i="5"/>
  <c r="BR12" i="5" s="1"/>
  <c r="BL12" i="5"/>
  <c r="BM12" i="5"/>
  <c r="BN12" i="5"/>
  <c r="BO12" i="5"/>
  <c r="BK13" i="5"/>
  <c r="BL13" i="5"/>
  <c r="BM13" i="5"/>
  <c r="BN13" i="5"/>
  <c r="BO13" i="5"/>
  <c r="BK14" i="5"/>
  <c r="BL14" i="5"/>
  <c r="BM14" i="5"/>
  <c r="BN14" i="5"/>
  <c r="BO14" i="5"/>
  <c r="BK15" i="5"/>
  <c r="BL15" i="5"/>
  <c r="BM15" i="5"/>
  <c r="BN15" i="5"/>
  <c r="BO15" i="5"/>
  <c r="BK16" i="5"/>
  <c r="BL16" i="5"/>
  <c r="BM16" i="5"/>
  <c r="BN16" i="5"/>
  <c r="BO16" i="5"/>
  <c r="BK17" i="5"/>
  <c r="BL17" i="5"/>
  <c r="BM17" i="5"/>
  <c r="BN17" i="5"/>
  <c r="BO17" i="5"/>
  <c r="BK18" i="5"/>
  <c r="BL18" i="5"/>
  <c r="BM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M23" i="5"/>
  <c r="BN23" i="5"/>
  <c r="BU23" i="5" s="1"/>
  <c r="BO23" i="5"/>
  <c r="BK24" i="5"/>
  <c r="BL24" i="5"/>
  <c r="BM24" i="5"/>
  <c r="BN24" i="5"/>
  <c r="BO24" i="5"/>
  <c r="BK25" i="5"/>
  <c r="BL25" i="5"/>
  <c r="BM25" i="5"/>
  <c r="BN25" i="5"/>
  <c r="BO25" i="5"/>
  <c r="BK26" i="5"/>
  <c r="BL26" i="5"/>
  <c r="BM26" i="5"/>
  <c r="BN26" i="5"/>
  <c r="BO26" i="5"/>
  <c r="BK27" i="5"/>
  <c r="BL27" i="5"/>
  <c r="BM27" i="5"/>
  <c r="BN27" i="5"/>
  <c r="BO27" i="5"/>
  <c r="BK28" i="5"/>
  <c r="BL28" i="5"/>
  <c r="BM28" i="5"/>
  <c r="BN28" i="5"/>
  <c r="BO28" i="5"/>
  <c r="BK29" i="5"/>
  <c r="BL29" i="5"/>
  <c r="BM29" i="5"/>
  <c r="BN29" i="5"/>
  <c r="BO29" i="5"/>
  <c r="BK30" i="5"/>
  <c r="BL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L34" i="5"/>
  <c r="BM34" i="5"/>
  <c r="BN34" i="5"/>
  <c r="BO34" i="5"/>
  <c r="BK35" i="5"/>
  <c r="BL35" i="5"/>
  <c r="BM35" i="5"/>
  <c r="BN35" i="5"/>
  <c r="BO35" i="5"/>
  <c r="BK36" i="5"/>
  <c r="BL36" i="5"/>
  <c r="BM36" i="5"/>
  <c r="BN36" i="5"/>
  <c r="BO36" i="5"/>
  <c r="BK37" i="5"/>
  <c r="BL37" i="5"/>
  <c r="BM37" i="5"/>
  <c r="BN37" i="5"/>
  <c r="BO37" i="5"/>
  <c r="BK38" i="5"/>
  <c r="BL38" i="5"/>
  <c r="BM38" i="5"/>
  <c r="BN38" i="5"/>
  <c r="BO38" i="5"/>
  <c r="BK39" i="5"/>
  <c r="BL39" i="5"/>
  <c r="BM39" i="5"/>
  <c r="BN39" i="5"/>
  <c r="BO39" i="5"/>
  <c r="BK40" i="5"/>
  <c r="BL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U43" i="5" s="1"/>
  <c r="BL43" i="5"/>
  <c r="BM43" i="5"/>
  <c r="BN43" i="5"/>
  <c r="BO43" i="5"/>
  <c r="BK44" i="5"/>
  <c r="BL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L48" i="5"/>
  <c r="BM48" i="5"/>
  <c r="BN48" i="5"/>
  <c r="BO48" i="5"/>
  <c r="BK49" i="5"/>
  <c r="BL49" i="5"/>
  <c r="BM49" i="5"/>
  <c r="BN49" i="5"/>
  <c r="BO49" i="5"/>
  <c r="BK50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W55" i="5" s="1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BR23" i="5"/>
  <c r="BT23" i="5"/>
  <c r="BW23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W54" i="5"/>
  <c r="BJ53" i="5"/>
  <c r="BT54" i="5" s="1"/>
  <c r="BW53" i="5"/>
  <c r="BJ52" i="5"/>
  <c r="BT53" i="5" s="1"/>
  <c r="BJ51" i="5"/>
  <c r="BT52" i="5" s="1"/>
  <c r="BT51" i="5"/>
  <c r="BU51" i="5"/>
  <c r="BW51" i="5"/>
  <c r="BJ50" i="5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W41" i="5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W32" i="5"/>
  <c r="BJ31" i="5"/>
  <c r="BT32" i="5" s="1"/>
  <c r="BJ30" i="5"/>
  <c r="BT31" i="5" s="1"/>
  <c r="BW30" i="5"/>
  <c r="BJ29" i="5"/>
  <c r="BT30" i="5" s="1"/>
  <c r="BJ28" i="5"/>
  <c r="BT29" i="5" s="1"/>
  <c r="BW28" i="5"/>
  <c r="BJ27" i="5"/>
  <c r="BT28" i="5" s="1"/>
  <c r="BR27" i="5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W15" i="5"/>
  <c r="BJ15" i="5"/>
  <c r="BT15" i="5" s="1"/>
  <c r="BJ14" i="5"/>
  <c r="BT14" i="5" s="1"/>
  <c r="BJ13" i="5"/>
  <c r="BT13" i="5" s="1"/>
  <c r="BJ12" i="5"/>
  <c r="BT12" i="5" s="1"/>
  <c r="BR11" i="5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W5" i="5"/>
  <c r="BJ5" i="5"/>
  <c r="BT5" i="5" s="1"/>
  <c r="BR4" i="5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X49" i="4" a="1"/>
  <c r="X49" i="4" s="1"/>
  <c r="D49" i="4"/>
  <c r="B49" i="4"/>
  <c r="AB48" i="4"/>
  <c r="R48" i="4" a="1"/>
  <c r="R48" i="4" s="1"/>
  <c r="B48" i="4"/>
  <c r="AB47" i="4"/>
  <c r="X47" i="4" a="1"/>
  <c r="X47" i="4" s="1"/>
  <c r="M47" i="4"/>
  <c r="L47" i="4"/>
  <c r="B47" i="4"/>
  <c r="AR46" i="4"/>
  <c r="AB46" i="4"/>
  <c r="T46" i="4" a="1"/>
  <c r="T46" i="4" s="1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R43" i="4" a="1"/>
  <c r="R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N37" i="4" s="1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X35" i="4" a="1"/>
  <c r="X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T30" i="4" a="1"/>
  <c r="T30" i="4" s="1"/>
  <c r="S30" i="4" a="1"/>
  <c r="S30" i="4" s="1"/>
  <c r="R30" i="4" a="1"/>
  <c r="R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Z26" i="4" a="1"/>
  <c r="Z26" i="4" s="1"/>
  <c r="Y26" i="4" a="1"/>
  <c r="Y26" i="4" s="1"/>
  <c r="X26" i="4" a="1"/>
  <c r="X26" i="4" s="1"/>
  <c r="T26" i="4" a="1"/>
  <c r="T26" i="4" s="1"/>
  <c r="S26" i="4" a="1"/>
  <c r="S26" i="4" s="1"/>
  <c r="R26" i="4" a="1"/>
  <c r="R26" i="4" s="1"/>
  <c r="M26" i="4"/>
  <c r="N26" i="4" s="1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Z24" i="4" a="1"/>
  <c r="Z24" i="4" s="1"/>
  <c r="Y24" i="4" a="1"/>
  <c r="Y24" i="4" s="1"/>
  <c r="X24" i="4" a="1"/>
  <c r="X24" i="4" s="1"/>
  <c r="T24" i="4" a="1"/>
  <c r="T24" i="4" s="1"/>
  <c r="S24" i="4" a="1"/>
  <c r="S24" i="4" s="1"/>
  <c r="R24" i="4" a="1"/>
  <c r="R24" i="4" s="1"/>
  <c r="B24" i="4"/>
  <c r="AR22" i="4"/>
  <c r="AB22" i="4"/>
  <c r="Z22" i="4" a="1"/>
  <c r="Z22" i="4" s="1"/>
  <c r="Y22" i="4" a="1"/>
  <c r="Y22" i="4" s="1"/>
  <c r="X22" i="4" a="1"/>
  <c r="X22" i="4" s="1"/>
  <c r="T22" i="4" a="1"/>
  <c r="T22" i="4" s="1"/>
  <c r="S22" i="4" a="1"/>
  <c r="S22" i="4" s="1"/>
  <c r="R22" i="4" a="1"/>
  <c r="R22" i="4" s="1"/>
  <c r="B22" i="4"/>
  <c r="AR21" i="4"/>
  <c r="AB21" i="4"/>
  <c r="Z21" i="4" a="1"/>
  <c r="Z21" i="4" s="1"/>
  <c r="Y21" i="4" a="1"/>
  <c r="Y21" i="4" s="1"/>
  <c r="X21" i="4" a="1"/>
  <c r="X21" i="4" s="1"/>
  <c r="T21" i="4" a="1"/>
  <c r="T21" i="4" s="1"/>
  <c r="S21" i="4" a="1"/>
  <c r="S21" i="4" s="1"/>
  <c r="R21" i="4" a="1"/>
  <c r="R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S20" i="4" a="1"/>
  <c r="S20" i="4" s="1"/>
  <c r="R20" i="4" a="1"/>
  <c r="R20" i="4" s="1"/>
  <c r="B20" i="4"/>
  <c r="AR19" i="4"/>
  <c r="AB19" i="4"/>
  <c r="Z19" i="4" a="1"/>
  <c r="Z19" i="4" s="1"/>
  <c r="Y19" i="4" a="1"/>
  <c r="Y19" i="4" s="1"/>
  <c r="X19" i="4" a="1"/>
  <c r="X19" i="4" s="1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Z18" i="4" a="1"/>
  <c r="Z18" i="4" s="1"/>
  <c r="Y18" i="4" a="1"/>
  <c r="Y18" i="4" s="1"/>
  <c r="X18" i="4" a="1"/>
  <c r="X18" i="4" s="1"/>
  <c r="T18" i="4" a="1"/>
  <c r="T18" i="4" s="1"/>
  <c r="S18" i="4" a="1"/>
  <c r="S18" i="4" s="1"/>
  <c r="R18" i="4" a="1"/>
  <c r="R18" i="4" s="1"/>
  <c r="E18" i="4"/>
  <c r="K18" i="4" s="1"/>
  <c r="B18" i="4"/>
  <c r="AR17" i="4"/>
  <c r="AB17" i="4"/>
  <c r="Z17" i="4" a="1"/>
  <c r="Z17" i="4" s="1"/>
  <c r="Y17" i="4" a="1"/>
  <c r="Y17" i="4" s="1"/>
  <c r="X17" i="4" a="1"/>
  <c r="X17" i="4" s="1"/>
  <c r="T17" i="4" a="1"/>
  <c r="T17" i="4" s="1"/>
  <c r="S17" i="4" a="1"/>
  <c r="S17" i="4" s="1"/>
  <c r="R17" i="4" a="1"/>
  <c r="R17" i="4" s="1"/>
  <c r="J17" i="4"/>
  <c r="I17" i="4"/>
  <c r="E17" i="4"/>
  <c r="K17" i="4" s="1"/>
  <c r="B17" i="4"/>
  <c r="AR16" i="4"/>
  <c r="AB16" i="4"/>
  <c r="Z16" i="4" a="1"/>
  <c r="Z16" i="4" s="1"/>
  <c r="Y16" i="4" a="1"/>
  <c r="Y16" i="4" s="1"/>
  <c r="X16" i="4" a="1"/>
  <c r="X16" i="4" s="1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Y15" i="4" a="1"/>
  <c r="Y15" i="4" s="1"/>
  <c r="X15" i="4" a="1"/>
  <c r="X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L13" i="4"/>
  <c r="AB13" i="4"/>
  <c r="Z13" i="4" a="1"/>
  <c r="Z13" i="4" s="1"/>
  <c r="Y13" i="4" a="1"/>
  <c r="Y13" i="4" s="1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Z12" i="4" a="1"/>
  <c r="Z12" i="4" s="1"/>
  <c r="Y12" i="4" a="1"/>
  <c r="Y12" i="4" s="1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Z11" i="4" a="1"/>
  <c r="Z11" i="4" s="1"/>
  <c r="Y11" i="4" a="1"/>
  <c r="Y11" i="4" s="1"/>
  <c r="X11" i="4" a="1"/>
  <c r="X11" i="4" s="1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Z10" i="4" a="1"/>
  <c r="Z10" i="4" s="1"/>
  <c r="Y10" i="4" a="1"/>
  <c r="Y10" i="4" s="1"/>
  <c r="X10" i="4" a="1"/>
  <c r="X10" i="4" s="1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Z9" i="4" a="1"/>
  <c r="Z9" i="4" s="1"/>
  <c r="Y9" i="4" a="1"/>
  <c r="Y9" i="4" s="1"/>
  <c r="X9" i="4" a="1"/>
  <c r="X9" i="4" s="1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Z8" i="4" a="1"/>
  <c r="Z8" i="4" s="1"/>
  <c r="Y8" i="4" a="1"/>
  <c r="Y8" i="4" s="1"/>
  <c r="X8" i="4" a="1"/>
  <c r="X8" i="4" s="1"/>
  <c r="T8" i="4" a="1"/>
  <c r="T8" i="4" s="1"/>
  <c r="S8" i="4" a="1"/>
  <c r="S8" i="4" s="1"/>
  <c r="R8" i="4" a="1"/>
  <c r="R8" i="4" s="1"/>
  <c r="D8" i="4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R7" i="4" a="1"/>
  <c r="R7" i="4" s="1"/>
  <c r="D7" i="4"/>
  <c r="B7" i="4"/>
  <c r="AR6" i="4"/>
  <c r="AI6" i="4"/>
  <c r="AH6" i="4"/>
  <c r="AB6" i="4"/>
  <c r="Z6" i="4" a="1"/>
  <c r="Z6" i="4" s="1"/>
  <c r="Y6" i="4" a="1"/>
  <c r="Y6" i="4" s="1"/>
  <c r="X6" i="4" a="1"/>
  <c r="X6" i="4" s="1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S17" i="5" a="1"/>
  <c r="BC17" i="5" a="1"/>
  <c r="AU17" i="5" a="1"/>
  <c r="AN17" i="5" a="1"/>
  <c r="AM17" i="5" a="1"/>
  <c r="H17" i="5" a="1"/>
  <c r="AQ17" i="5" a="1"/>
  <c r="AX17" i="5" a="1"/>
  <c r="AB17" i="5" a="1"/>
  <c r="T17" i="5" a="1"/>
  <c r="E17" i="5" a="1"/>
  <c r="N17" i="5" a="1"/>
  <c r="AE17" i="5" a="1"/>
  <c r="AL17" i="5" a="1"/>
  <c r="AY17" i="5" a="1"/>
  <c r="K17" i="5" a="1"/>
  <c r="Q17" i="5" a="1"/>
  <c r="I17" i="5" a="1"/>
  <c r="BB17" i="5" a="1"/>
  <c r="AW17" i="5" a="1"/>
  <c r="AA17" i="5" a="1"/>
  <c r="W17" i="5" a="1"/>
  <c r="O17" i="5" a="1"/>
  <c r="AP17" i="5" a="1"/>
  <c r="AT17" i="5" a="1"/>
  <c r="AI17" i="5" a="1"/>
  <c r="F17" i="5" a="1"/>
  <c r="U17" i="5" a="1"/>
  <c r="AD17" i="5" a="1"/>
  <c r="AV17" i="5" a="1"/>
  <c r="V17" i="5" a="1"/>
  <c r="L17" i="5" a="1"/>
  <c r="J17" i="5" a="1"/>
  <c r="AK17" i="5" a="1"/>
  <c r="AJ17" i="5" a="1"/>
  <c r="AC17" i="5" a="1"/>
  <c r="R17" i="5" a="1"/>
  <c r="P17" i="5" a="1"/>
  <c r="BA17" i="5" a="1"/>
  <c r="AS17" i="5" a="1"/>
  <c r="AO17" i="5" a="1"/>
  <c r="X17" i="5" a="1"/>
  <c r="G17" i="5" a="1"/>
  <c r="AR17" i="5" a="1"/>
  <c r="D17" i="5" a="1"/>
  <c r="AG17" i="5" a="1"/>
  <c r="AH17" i="5" a="1"/>
  <c r="Z17" i="5" a="1"/>
  <c r="M17" i="5" a="1"/>
  <c r="AF17" i="5" a="1"/>
  <c r="Y17" i="5" a="1"/>
  <c r="AZ17" i="5" a="1"/>
  <c r="V17" i="5" l="1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R38" i="5"/>
  <c r="BU19" i="5"/>
  <c r="BU26" i="5"/>
  <c r="BW19" i="5"/>
  <c r="BU36" i="5"/>
  <c r="BW22" i="5"/>
  <c r="BW25" i="5"/>
  <c r="BW31" i="5"/>
  <c r="BR39" i="5"/>
  <c r="BR51" i="5"/>
  <c r="BU4" i="5"/>
  <c r="BU10" i="5"/>
  <c r="BU14" i="5"/>
  <c r="BW18" i="5"/>
  <c r="BU32" i="5"/>
  <c r="BW48" i="5"/>
  <c r="BW12" i="5"/>
  <c r="BU16" i="5"/>
  <c r="BU18" i="5"/>
  <c r="BW3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R50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14" i="5"/>
  <c r="BW21" i="5"/>
  <c r="BW40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R25" i="5"/>
  <c r="BR28" i="5"/>
  <c r="BW43" i="5"/>
  <c r="BU49" i="5"/>
  <c r="BW10" i="5"/>
  <c r="BU27" i="5"/>
  <c r="BU7" i="5"/>
  <c r="BU12" i="5"/>
  <c r="BW26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I3" i="4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X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7" i="5"/>
  <c r="BR7" i="5"/>
  <c r="BW45" i="5"/>
  <c r="BR45" i="5"/>
  <c r="BW6" i="5"/>
  <c r="BR6" i="5"/>
  <c r="BW35" i="5"/>
  <c r="BR35" i="5"/>
  <c r="BW37" i="5"/>
  <c r="BR37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40" i="5"/>
  <c r="BR48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H19" i="5" l="1" a="1"/>
  <c r="H19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S20" i="5" a="1"/>
  <c r="S20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AF12" i="5"/>
  <c r="D10" i="5"/>
  <c r="E35" i="5"/>
  <c r="E26" i="5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X20" i="5" a="1"/>
  <c r="AX20" i="5" s="1"/>
  <c r="AX19" i="5" a="1"/>
  <c r="AX19" i="5" s="1"/>
  <c r="AX18" i="5" a="1"/>
  <c r="AX18" i="5" s="1"/>
  <c r="AX21" i="5" a="1"/>
  <c r="AX21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E4" i="5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S9" i="5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S13" i="5"/>
  <c r="Q13" i="5"/>
  <c r="AN37" i="5" l="1"/>
  <c r="AM37" i="5"/>
  <c r="D35" i="5"/>
  <c r="AL39" i="5"/>
  <c r="AM39" i="5" s="1"/>
  <c r="AN39" i="5" s="1"/>
  <c r="AO39" i="5" s="1"/>
  <c r="AP39" i="5" s="1"/>
  <c r="AQ39" i="5" s="1"/>
  <c r="AM42" i="5" s="1"/>
  <c r="E39" i="5"/>
  <c r="AP37" i="5"/>
  <c r="AQ37" i="5"/>
  <c r="AO37" i="5"/>
  <c r="M23" i="5"/>
  <c r="E25" i="5"/>
  <c r="E45" i="5"/>
  <c r="D26" i="5"/>
  <c r="E30" i="5"/>
  <c r="D30" i="5" s="1"/>
  <c r="M13" i="5"/>
  <c r="T7" i="5"/>
  <c r="E36" i="5"/>
  <c r="B4" i="5"/>
  <c r="E46" i="5"/>
  <c r="D46" i="5" s="1"/>
  <c r="B47" i="5" l="1"/>
  <c r="D45" i="5"/>
  <c r="D36" i="5"/>
  <c r="AP38" i="5"/>
  <c r="AQ38" i="5"/>
  <c r="AO38" i="5"/>
  <c r="AM38" i="5"/>
  <c r="AL40" i="5"/>
  <c r="AN38" i="5"/>
  <c r="B37" i="5"/>
  <c r="B27" i="5"/>
  <c r="D25" i="5"/>
  <c r="E29" i="5"/>
  <c r="D39" i="5"/>
  <c r="AM40" i="5" l="1"/>
  <c r="B31" i="5"/>
  <c r="D29" i="5"/>
  <c r="AN40" i="5" l="1"/>
  <c r="AO40" i="5" s="1"/>
  <c r="AP40" i="5" s="1"/>
  <c r="AQ40" i="5" s="1"/>
  <c r="AM43" i="5" s="1"/>
  <c r="E40" i="5" l="1"/>
  <c r="D40" i="5" l="1"/>
  <c r="B41" i="5"/>
  <c r="AG5" i="1" l="1"/>
  <c r="AG12" i="1"/>
  <c r="AG14" i="1"/>
  <c r="AG13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4" i="3"/>
  <c r="H4" i="3"/>
  <c r="N4" i="3"/>
  <c r="B5" i="3"/>
  <c r="H5" i="3"/>
  <c r="N5" i="3"/>
  <c r="B6" i="3"/>
  <c r="H6" i="3"/>
  <c r="N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N7" i="3"/>
  <c r="N8" i="3" s="1"/>
  <c r="N9" i="3" s="1"/>
  <c r="N10" i="3" s="1"/>
  <c r="N11" i="3" s="1"/>
  <c r="N12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AF4" i="3" a="1"/>
  <c r="AX3" i="3" a="1"/>
  <c r="BH4" i="3" a="1"/>
  <c r="BX6" i="3" a="1"/>
  <c r="AN5" i="3" a="1"/>
  <c r="BR3" i="3" a="1"/>
  <c r="BQ3" i="3" a="1"/>
  <c r="W4" i="3" a="1"/>
  <c r="V3" i="3" a="1"/>
  <c r="AQ3" i="3" a="1"/>
  <c r="AL6" i="3" a="1"/>
  <c r="BN6" i="3" a="1"/>
  <c r="BP6" i="3" a="1"/>
  <c r="AA6" i="3" a="1"/>
  <c r="BI6" i="3" a="1"/>
  <c r="BC6" i="3" a="1"/>
  <c r="AO3" i="3" a="1"/>
  <c r="AD6" i="3" a="1"/>
  <c r="BO6" i="3" a="1"/>
  <c r="AW5" i="3" a="1"/>
  <c r="V5" i="3" a="1"/>
  <c r="BW6" i="3" a="1"/>
  <c r="AT4" i="3" a="1"/>
  <c r="Y4" i="3" a="1"/>
  <c r="AM4" i="3" a="1"/>
  <c r="AK3" i="3" a="1"/>
  <c r="Z4" i="3" a="1"/>
  <c r="BL3" i="3" a="1"/>
  <c r="BF4" i="3" a="1"/>
  <c r="BO4" i="3" a="1"/>
  <c r="BM3" i="3" a="1"/>
  <c r="AH4" i="3" a="1"/>
  <c r="AI3" i="3" a="1"/>
  <c r="BK3" i="3" a="1"/>
  <c r="AS4" i="3" a="1"/>
  <c r="AM3" i="3" a="1"/>
  <c r="AP4" i="3" a="1"/>
  <c r="AZ3" i="3" a="1"/>
  <c r="AW6" i="3" a="1"/>
  <c r="AL3" i="3" a="1"/>
  <c r="AY5" i="3" a="1"/>
  <c r="BN4" i="3" a="1"/>
  <c r="AP3" i="3" a="1"/>
  <c r="AI6" i="3" a="1"/>
  <c r="BQ5" i="3" a="1"/>
  <c r="BW5" i="3" a="1"/>
  <c r="BE6" i="3" a="1"/>
  <c r="AE6" i="3" a="1"/>
  <c r="AH5" i="3" a="1"/>
  <c r="AC4" i="3" a="1"/>
  <c r="BI3" i="3" a="1"/>
  <c r="AC3" i="3" a="1"/>
  <c r="BM6" i="3" a="1"/>
  <c r="BX5" i="3" a="1"/>
  <c r="AY3" i="3" a="1"/>
  <c r="W5" i="3" a="1"/>
  <c r="BX4" i="3" a="1"/>
  <c r="Y6" i="3" a="1"/>
  <c r="AK6" i="3" a="1"/>
  <c r="AC6" i="3" a="1"/>
  <c r="BT4" i="3" a="1"/>
  <c r="BD3" i="3" a="1"/>
  <c r="BX3" i="3" a="1"/>
  <c r="AH6" i="3" a="1"/>
  <c r="BB6" i="3" a="1"/>
  <c r="BC5" i="3" a="1"/>
  <c r="BS4" i="3" a="1"/>
  <c r="AG4" i="3" a="1"/>
  <c r="AR6" i="3" a="1"/>
  <c r="BJ3" i="3" a="1"/>
  <c r="AE4" i="3" a="1"/>
  <c r="AD5" i="3" a="1"/>
  <c r="AZ4" i="3" a="1"/>
  <c r="AQ5" i="3" a="1"/>
  <c r="BH3" i="3" a="1"/>
  <c r="AV5" i="3" a="1"/>
  <c r="AY4" i="3" a="1"/>
  <c r="Z5" i="3" a="1"/>
  <c r="X4" i="3" a="1"/>
  <c r="Y3" i="3" a="1"/>
  <c r="BS6" i="3" a="1"/>
  <c r="AF3" i="3" a="1"/>
  <c r="BK5" i="3" a="1"/>
  <c r="AU4" i="3" a="1"/>
  <c r="AE3" i="3" a="1"/>
  <c r="BW4" i="3" a="1"/>
  <c r="BT3" i="3" a="1"/>
  <c r="BN5" i="3" a="1"/>
  <c r="AK5" i="3" a="1"/>
  <c r="AF6" i="3" a="1"/>
  <c r="AQ6" i="3" a="1"/>
  <c r="AJ6" i="3" a="1"/>
  <c r="BF6" i="3" a="1"/>
  <c r="AO5" i="3" a="1"/>
  <c r="BB5" i="3" a="1"/>
  <c r="BJ4" i="3" a="1"/>
  <c r="Z6" i="3" a="1"/>
  <c r="AJ5" i="3" a="1"/>
  <c r="BH6" i="3" a="1"/>
  <c r="AX6" i="3" a="1"/>
  <c r="BV3" i="3" a="1"/>
  <c r="BL5" i="3" a="1"/>
  <c r="V4" i="3" a="1"/>
  <c r="AX4" i="3" a="1"/>
  <c r="AO4" i="3" a="1"/>
  <c r="BL4" i="3" a="1"/>
  <c r="AA5" i="3" a="1"/>
  <c r="BD4" i="3" a="1"/>
  <c r="BU3" i="3" a="1"/>
  <c r="BR6" i="3" a="1"/>
  <c r="BP4" i="3" a="1"/>
  <c r="BP3" i="3" a="1"/>
  <c r="BJ5" i="3" a="1"/>
  <c r="BC4" i="3" a="1"/>
  <c r="AB4" i="3" a="1"/>
  <c r="AC5" i="3" a="1"/>
  <c r="AW4" i="3" a="1"/>
  <c r="AV4" i="3" a="1"/>
  <c r="AJ4" i="3" a="1"/>
  <c r="BU5" i="3" a="1"/>
  <c r="BA6" i="3" a="1"/>
  <c r="AX5" i="3" a="1"/>
  <c r="AT6" i="3" a="1"/>
  <c r="BG6" i="3" a="1"/>
  <c r="BS3" i="3" a="1"/>
  <c r="AQ4" i="3" a="1"/>
  <c r="AG5" i="3" a="1"/>
  <c r="BM4" i="3" a="1"/>
  <c r="AO6" i="3" a="1"/>
  <c r="BP5" i="3" a="1"/>
  <c r="BU4" i="3" a="1"/>
  <c r="AF5" i="3" a="1"/>
  <c r="X3" i="3" a="1"/>
  <c r="AI5" i="3" a="1"/>
  <c r="BV6" i="3" a="1"/>
  <c r="AL5" i="3" a="1"/>
  <c r="BF3" i="3" a="1"/>
  <c r="AK4" i="3" a="1"/>
  <c r="AT5" i="3" a="1"/>
  <c r="AV3" i="3" a="1"/>
  <c r="AP5" i="3" a="1"/>
  <c r="X6" i="3" a="1"/>
  <c r="BB3" i="3" a="1"/>
  <c r="BU6" i="3" a="1"/>
  <c r="BD6" i="3" a="1"/>
  <c r="AH3" i="3" a="1"/>
  <c r="AR5" i="3" a="1"/>
  <c r="BN3" i="3" a="1"/>
  <c r="BF5" i="3" a="1"/>
  <c r="AN6" i="3" a="1"/>
  <c r="AG6" i="3" a="1"/>
  <c r="BE4" i="3" a="1"/>
  <c r="BE5" i="3" a="1"/>
  <c r="AL4" i="3" a="1"/>
  <c r="AU5" i="3" a="1"/>
  <c r="AB3" i="3" a="1"/>
  <c r="BK4" i="3" a="1"/>
  <c r="BI4" i="3" a="1"/>
  <c r="W3" i="3" a="1"/>
  <c r="BG5" i="3" a="1"/>
  <c r="W6" i="3" a="1"/>
  <c r="AP6" i="3" a="1"/>
  <c r="BE3" i="3" a="1"/>
  <c r="BS5" i="3" a="1"/>
  <c r="AS6" i="3" a="1"/>
  <c r="AZ5" i="3" a="1"/>
  <c r="AN3" i="3" a="1"/>
  <c r="AS3" i="3" a="1"/>
  <c r="BO5" i="3" a="1"/>
  <c r="AY6" i="3" a="1"/>
  <c r="AB6" i="3" a="1"/>
  <c r="BK6" i="3" a="1"/>
  <c r="BG3" i="3" a="1"/>
  <c r="AJ3" i="3" a="1"/>
  <c r="AU6" i="3" a="1"/>
  <c r="AD4" i="3" a="1"/>
  <c r="BA5" i="3" a="1"/>
  <c r="AE5" i="3" a="1"/>
  <c r="BG4" i="3" a="1"/>
  <c r="BI5" i="3" a="1"/>
  <c r="AB5" i="3" a="1"/>
  <c r="AG3" i="3" a="1"/>
  <c r="BD5" i="3" a="1"/>
  <c r="AR3" i="3" a="1"/>
  <c r="BM5" i="3" a="1"/>
  <c r="BO3" i="3" a="1"/>
  <c r="AZ6" i="3" a="1"/>
  <c r="BT6" i="3" a="1"/>
  <c r="AR4" i="3" a="1"/>
  <c r="AD3" i="3" a="1"/>
  <c r="BR4" i="3" a="1"/>
  <c r="AA3" i="3" a="1"/>
  <c r="AI4" i="3" a="1"/>
  <c r="BQ4" i="3" a="1"/>
  <c r="BB4" i="3" a="1"/>
  <c r="BQ6" i="3" a="1"/>
  <c r="AV6" i="3" a="1"/>
  <c r="AT3" i="3" a="1"/>
  <c r="AS5" i="3" a="1"/>
  <c r="V6" i="3" a="1"/>
  <c r="Y5" i="3" a="1"/>
  <c r="AU3" i="3" a="1"/>
  <c r="Z3" i="3" a="1"/>
  <c r="BW3" i="3" a="1"/>
  <c r="BA4" i="3" a="1"/>
  <c r="AN4" i="3" a="1"/>
  <c r="AA4" i="3" a="1"/>
  <c r="BJ6" i="3" a="1"/>
  <c r="BV5" i="3" a="1"/>
  <c r="BH5" i="3" a="1"/>
  <c r="BL6" i="3" a="1"/>
  <c r="BR5" i="3" a="1"/>
  <c r="BT5" i="3" a="1"/>
  <c r="BV4" i="3" a="1"/>
  <c r="AM6" i="3" a="1"/>
  <c r="BC3" i="3" a="1"/>
  <c r="BA3" i="3" a="1"/>
  <c r="AW3" i="3" a="1"/>
  <c r="X5" i="3" a="1"/>
  <c r="AM5" i="3" a="1"/>
  <c r="BH6" i="3" l="1"/>
  <c r="BD6" i="3"/>
  <c r="AZ6" i="3"/>
  <c r="AV6" i="3"/>
  <c r="AR6" i="3"/>
  <c r="AN6" i="3"/>
  <c r="AJ6" i="3"/>
  <c r="AF6" i="3"/>
  <c r="AB6" i="3"/>
  <c r="X6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BW6" i="3"/>
  <c r="BU6" i="3"/>
  <c r="BS6" i="3"/>
  <c r="BQ6" i="3"/>
  <c r="BO6" i="3"/>
  <c r="BM6" i="3"/>
  <c r="BK6" i="3"/>
  <c r="BG6" i="3"/>
  <c r="BC6" i="3"/>
  <c r="AY6" i="3"/>
  <c r="AU6" i="3"/>
  <c r="AQ6" i="3"/>
  <c r="AM6" i="3"/>
  <c r="AI6" i="3"/>
  <c r="AE6" i="3"/>
  <c r="AA6" i="3"/>
  <c r="W6" i="3"/>
  <c r="BW4" i="3"/>
  <c r="BS4" i="3"/>
  <c r="BO4" i="3"/>
  <c r="BK4" i="3"/>
  <c r="BG4" i="3"/>
  <c r="BC4" i="3"/>
  <c r="AY4" i="3"/>
  <c r="AU4" i="3"/>
  <c r="AQ4" i="3"/>
  <c r="AM4" i="3"/>
  <c r="AI4" i="3"/>
  <c r="AE4" i="3"/>
  <c r="AA4" i="3"/>
  <c r="BJ6" i="3"/>
  <c r="BF6" i="3"/>
  <c r="BB6" i="3"/>
  <c r="AX6" i="3"/>
  <c r="AT6" i="3"/>
  <c r="AP6" i="3"/>
  <c r="AL6" i="3"/>
  <c r="AH6" i="3"/>
  <c r="AD6" i="3"/>
  <c r="Z6" i="3"/>
  <c r="V6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BX6" i="3"/>
  <c r="BV6" i="3"/>
  <c r="BT6" i="3"/>
  <c r="BR6" i="3"/>
  <c r="BP6" i="3"/>
  <c r="BN6" i="3"/>
  <c r="BL6" i="3"/>
  <c r="BI6" i="3"/>
  <c r="BE6" i="3"/>
  <c r="BA6" i="3"/>
  <c r="AW6" i="3"/>
  <c r="AS6" i="3"/>
  <c r="AO6" i="3"/>
  <c r="AK6" i="3"/>
  <c r="AG6" i="3"/>
  <c r="AC6" i="3"/>
  <c r="Y6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W4" i="3"/>
  <c r="BX5" i="3"/>
  <c r="BV5" i="3"/>
  <c r="BT5" i="3"/>
  <c r="BR5" i="3"/>
  <c r="BP5" i="3"/>
  <c r="BN5" i="3"/>
  <c r="BL5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BW3" i="3"/>
  <c r="BU3" i="3"/>
  <c r="BS3" i="3"/>
  <c r="BQ3" i="3"/>
  <c r="BO3" i="3"/>
  <c r="BM3" i="3"/>
  <c r="BK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  <c r="V4" i="3"/>
  <c r="BW5" i="3"/>
  <c r="BU5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BX3" i="3"/>
  <c r="BV3" i="3"/>
  <c r="BT3" i="3"/>
  <c r="BR3" i="3"/>
  <c r="BP3" i="3"/>
  <c r="BN3" i="3"/>
  <c r="BL3" i="3"/>
  <c r="BJ3" i="3"/>
  <c r="BH3" i="3"/>
  <c r="BF3" i="3"/>
  <c r="BD3" i="3"/>
  <c r="BB3" i="3"/>
  <c r="AZ3" i="3"/>
  <c r="AX3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F5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G8" i="1"/>
  <c r="G10" i="1"/>
  <c r="T10" i="1" s="1"/>
  <c r="G13" i="1"/>
  <c r="T13" i="1" s="1"/>
  <c r="G16" i="1"/>
  <c r="G18" i="1"/>
  <c r="G21" i="1"/>
  <c r="G24" i="1"/>
  <c r="T24" i="1" s="1"/>
  <c r="G26" i="1"/>
  <c r="G29" i="1"/>
  <c r="G32" i="1"/>
  <c r="G34" i="1"/>
  <c r="T34" i="1" s="1"/>
  <c r="G37" i="1"/>
  <c r="G40" i="1"/>
  <c r="T40" i="1" s="1"/>
  <c r="G42" i="1"/>
  <c r="G4" i="1"/>
  <c r="T4" i="1" s="1"/>
  <c r="G6" i="1"/>
  <c r="G9" i="1"/>
  <c r="G12" i="1"/>
  <c r="G14" i="1"/>
  <c r="T14" i="1" s="1"/>
  <c r="G17" i="1"/>
  <c r="G20" i="1"/>
  <c r="T20" i="1" s="1"/>
  <c r="G22" i="1"/>
  <c r="G25" i="1"/>
  <c r="G28" i="1"/>
  <c r="G30" i="1"/>
  <c r="G33" i="1"/>
  <c r="G36" i="1"/>
  <c r="G38" i="1"/>
  <c r="G41" i="1"/>
  <c r="G44" i="1"/>
  <c r="T44" i="1" s="1"/>
  <c r="G43" i="1"/>
  <c r="T43" i="1" s="1"/>
  <c r="G27" i="1"/>
  <c r="G11" i="1"/>
  <c r="G19" i="1"/>
  <c r="T19" i="1" s="1"/>
  <c r="G15" i="1"/>
  <c r="T15" i="1" s="1"/>
  <c r="G39" i="1"/>
  <c r="G23" i="1"/>
  <c r="G7" i="1"/>
  <c r="T7" i="1" s="1"/>
  <c r="G35" i="1"/>
  <c r="T35" i="1" s="1"/>
  <c r="G31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H26" i="1"/>
  <c r="S26" i="1" s="1"/>
  <c r="H32" i="1"/>
  <c r="S32" i="1" s="1"/>
  <c r="H37" i="1"/>
  <c r="H42" i="1"/>
  <c r="S42" i="1" s="1"/>
  <c r="H18" i="1"/>
  <c r="H29" i="1"/>
  <c r="H40" i="1"/>
  <c r="H4" i="1"/>
  <c r="H14" i="1"/>
  <c r="H25" i="1"/>
  <c r="S25" i="1" s="1"/>
  <c r="H36" i="1"/>
  <c r="H6" i="1"/>
  <c r="S6" i="1" s="1"/>
  <c r="H12" i="1"/>
  <c r="S12" i="1" s="1"/>
  <c r="H17" i="1"/>
  <c r="S17" i="1" s="1"/>
  <c r="H22" i="1"/>
  <c r="H28" i="1"/>
  <c r="S28" i="1" s="1"/>
  <c r="H33" i="1"/>
  <c r="H38" i="1"/>
  <c r="S38" i="1" s="1"/>
  <c r="H44" i="1"/>
  <c r="H8" i="1"/>
  <c r="S8" i="1" s="1"/>
  <c r="H13" i="1"/>
  <c r="H24" i="1"/>
  <c r="S24" i="1" s="1"/>
  <c r="H34" i="1"/>
  <c r="H9" i="1"/>
  <c r="H20" i="1"/>
  <c r="S20" i="1" s="1"/>
  <c r="H30" i="1"/>
  <c r="S30" i="1" s="1"/>
  <c r="H41" i="1"/>
  <c r="H35" i="1"/>
  <c r="H19" i="1"/>
  <c r="S19" i="1" s="1"/>
  <c r="H31" i="1"/>
  <c r="S31" i="1" s="1"/>
  <c r="H15" i="1"/>
  <c r="H43" i="1"/>
  <c r="H27" i="1"/>
  <c r="S27" i="1" s="1"/>
  <c r="H11" i="1"/>
  <c r="H39" i="1"/>
  <c r="H23" i="1"/>
  <c r="H7" i="1"/>
  <c r="S7" i="1" s="1"/>
  <c r="B16" i="1"/>
  <c r="L3" i="1"/>
  <c r="S39" i="1"/>
  <c r="S37" i="1"/>
  <c r="S36" i="1"/>
  <c r="S35" i="1"/>
  <c r="S34" i="1"/>
  <c r="S33" i="1"/>
  <c r="S29" i="1"/>
  <c r="S41" i="1"/>
  <c r="S15" i="1"/>
  <c r="S44" i="1"/>
  <c r="S40" i="1"/>
  <c r="S14" i="1"/>
  <c r="S11" i="1"/>
  <c r="B7" i="1"/>
  <c r="S43" i="1"/>
  <c r="S23" i="1"/>
  <c r="S22" i="1"/>
  <c r="S21" i="1"/>
  <c r="S9" i="1"/>
  <c r="S18" i="1"/>
  <c r="S16" i="1"/>
  <c r="H3" i="1"/>
  <c r="S13" i="1"/>
  <c r="S4" i="1"/>
  <c r="T39" i="1"/>
  <c r="T38" i="1"/>
  <c r="T37" i="1"/>
  <c r="T36" i="1"/>
  <c r="T33" i="1"/>
  <c r="T32" i="1"/>
  <c r="T31" i="1"/>
  <c r="T30" i="1"/>
  <c r="T29" i="1"/>
  <c r="T25" i="1"/>
  <c r="T42" i="1"/>
  <c r="T41" i="1"/>
  <c r="T28" i="1"/>
  <c r="T27" i="1"/>
  <c r="T26" i="1"/>
  <c r="T23" i="1"/>
  <c r="T22" i="1"/>
  <c r="T21" i="1"/>
  <c r="T18" i="1"/>
  <c r="T17" i="1"/>
  <c r="T16" i="1"/>
  <c r="T12" i="1"/>
  <c r="T9" i="1"/>
  <c r="T6" i="1"/>
  <c r="T11" i="1"/>
  <c r="B6" i="1"/>
  <c r="T5" i="1"/>
  <c r="G3" i="1"/>
  <c r="T3" i="1" s="1"/>
  <c r="T8" i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3" i="1"/>
  <c r="U18" i="1"/>
  <c r="U22" i="1"/>
  <c r="U14" i="1"/>
  <c r="U44" i="1"/>
  <c r="U24" i="1"/>
  <c r="U30" i="1"/>
  <c r="U34" i="1"/>
  <c r="U38" i="1"/>
  <c r="O4" i="1" l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G4" i="1" l="1"/>
  <c r="AG9" i="1"/>
  <c r="AF9" i="1" l="1"/>
  <c r="AG8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<sst xmlns="http://schemas.openxmlformats.org/spreadsheetml/2006/main" count="1440" uniqueCount="605">
  <si>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</si>
  <si>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</si>
  <si>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</si>
  <si>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</si>
  <si>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</si>
  <si>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</si>
  <si>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</si>
  <si>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</si>
  <si>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</si>
  <si>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</si>
  <si>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</si>
  <si>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</si>
  <si>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</si>
  <si>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</si>
  <si>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</si>
  <si>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</si>
  <si>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</si>
  <si>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</si>
  <si>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</si>
  <si>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</si>
  <si>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</si>
  <si>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</si>
  <si>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</si>
  <si>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</si>
  <si>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</si>
  <si>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</si>
  <si>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</si>
  <si>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</si>
  <si>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</si>
  <si>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</si>
  <si>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</si>
  <si>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</si>
  <si>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</si>
  <si>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</si>
  <si>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</si>
  <si>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</si>
  <si>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</si>
  <si>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</si>
  <si>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</si>
  <si>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</si>
  <si>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</si>
  <si>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</si>
  <si>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</si>
  <si>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</si>
  <si>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</si>
  <si>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</si>
  <si>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</si>
  <si>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</si>
  <si>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</si>
  <si>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</si>
  <si>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</si>
  <si>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</si>
  <si>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</si>
  <si>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</si>
  <si>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</si>
  <si>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</si>
  <si>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</si>
  <si>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</si>
  <si>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</si>
  <si>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</si>
  <si>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</si>
  <si>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</si>
  <si>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</si>
  <si>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</si>
  <si>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</si>
  <si>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</si>
  <si>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</si>
  <si>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</si>
  <si>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</si>
  <si>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</si>
  <si>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</si>
  <si>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</si>
  <si>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</si>
  <si>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</si>
  <si>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</si>
  <si>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</si>
  <si>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</si>
  <si>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</si>
  <si>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</si>
  <si>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</si>
  <si>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</si>
  <si>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</si>
  <si>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</si>
  <si>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</si>
  <si>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</si>
  <si>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</si>
  <si>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</si>
  <si>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</si>
  <si>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</si>
  <si>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</si>
  <si>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</si>
  <si>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</si>
  <si>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</si>
  <si>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</si>
  <si>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</si>
  <si>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</si>
  <si>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</si>
  <si>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</si>
  <si>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</si>
  <si>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</si>
  <si>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</si>
  <si>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</si>
  <si>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</si>
  <si>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</si>
  <si>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</si>
  <si>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</si>
  <si>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</si>
  <si>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</si>
  <si>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</si>
  <si>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</si>
  <si>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</si>
  <si>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</si>
  <si>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</si>
  <si>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</si>
  <si>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</si>
  <si>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</si>
  <si>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</si>
  <si>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</si>
  <si>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</si>
  <si>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</si>
  <si>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</si>
  <si>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</si>
  <si>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</si>
  <si>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</si>
  <si>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</si>
  <si>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</si>
  <si>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</si>
  <si>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</si>
  <si>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</si>
  <si>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</si>
  <si>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</si>
  <si>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</si>
  <si>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</si>
  <si>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</si>
  <si>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</si>
  <si>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</si>
  <si>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</si>
  <si>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</si>
  <si>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</si>
  <si>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</si>
  <si>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</si>
  <si>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</si>
  <si>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</si>
  <si>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</si>
  <si>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</si>
  <si>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</si>
  <si>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</si>
  <si>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</si>
  <si>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</si>
  <si>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</si>
  <si>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</si>
  <si>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</si>
  <si>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</si>
  <si>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</si>
  <si>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</si>
  <si>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</si>
  <si>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</si>
  <si>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</si>
  <si>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</si>
  <si>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</si>
  <si>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</si>
  <si>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</si>
  <si>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</si>
  <si>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</si>
  <si>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</si>
  <si>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</si>
  <si>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</si>
  <si>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</si>
  <si>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</si>
  <si>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</si>
  <si>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</si>
  <si>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</si>
  <si>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</si>
  <si>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</si>
  <si>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</si>
  <si>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</si>
  <si>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</si>
  <si>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</si>
  <si>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</si>
  <si>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</si>
  <si>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</si>
  <si>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</si>
  <si>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</si>
  <si>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</si>
  <si>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</si>
  <si>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</si>
  <si>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</si>
  <si>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</si>
  <si>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</si>
  <si>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</si>
  <si>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</si>
  <si>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</si>
  <si>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</si>
  <si>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</si>
  <si>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</si>
  <si>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</si>
  <si>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</si>
  <si>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</si>
  <si>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</si>
  <si>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</si>
  <si>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</si>
  <si>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</si>
  <si>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</si>
  <si>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</si>
  <si>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</si>
  <si>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</si>
  <si>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</si>
  <si>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</si>
  <si>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</si>
  <si>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</si>
  <si>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</si>
  <si>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</si>
  <si>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</si>
  <si>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</si>
  <si>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</si>
  <si>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</si>
  <si>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</si>
  <si>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</si>
  <si>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</si>
  <si>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</si>
  <si>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</si>
  <si>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</si>
  <si>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</si>
  <si>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</si>
  <si>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</si>
  <si>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</si>
  <si>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</si>
  <si>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</si>
  <si>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</si>
  <si>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</si>
  <si>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</si>
  <si>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</si>
  <si>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</si>
  <si>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</si>
  <si>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</si>
  <si>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</si>
  <si>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</si>
  <si>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</si>
  <si>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</si>
  <si>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</si>
  <si>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</si>
  <si>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</si>
  <si>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</si>
  <si>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</si>
  <si>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</si>
  <si>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</si>
  <si>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</si>
  <si>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</si>
  <si>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</si>
  <si>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</si>
  <si>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</si>
  <si>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</si>
  <si>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</si>
  <si>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</si>
  <si>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</si>
  <si>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</si>
  <si>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</si>
  <si>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</si>
  <si>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</si>
  <si>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</si>
  <si>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</si>
  <si>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</si>
  <si>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</si>
  <si>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</si>
  <si>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</si>
  <si>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</si>
  <si>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</si>
  <si>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</si>
  <si>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</si>
  <si>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</si>
  <si>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</si>
  <si>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</si>
  <si>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</si>
  <si>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</si>
  <si>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</si>
  <si>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</si>
  <si>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</si>
  <si>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</si>
  <si>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</si>
  <si>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</si>
  <si>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</si>
  <si>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</si>
  <si>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</si>
  <si>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</si>
  <si>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</si>
  <si>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</si>
  <si>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</si>
  <si>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</si>
  <si>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</si>
  <si>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</si>
  <si>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</si>
  <si>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</si>
  <si>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</si>
  <si>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</si>
  <si>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</si>
  <si>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</si>
  <si>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</si>
  <si>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</si>
  <si>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</si>
  <si>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</si>
  <si>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</si>
  <si>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</si>
  <si>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</si>
  <si>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</si>
  <si>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</si>
  <si>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</si>
  <si>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</si>
  <si>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</si>
  <si>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</si>
  <si>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</si>
  <si>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</si>
  <si>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</si>
  <si>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</si>
  <si>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</si>
  <si>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</si>
  <si>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</si>
  <si>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</si>
  <si>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</si>
  <si>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</si>
  <si>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</si>
  <si>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</si>
  <si>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</si>
  <si>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</si>
  <si>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</si>
  <si>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</si>
  <si>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</si>
  <si>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</si>
  <si>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</si>
  <si>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</si>
  <si>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</si>
  <si>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</si>
  <si>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</si>
  <si>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</si>
  <si>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</si>
  <si>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</si>
  <si>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</si>
  <si>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</si>
  <si>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</si>
  <si>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</si>
  <si>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</si>
  <si>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</si>
  <si>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</si>
  <si>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</si>
  <si>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</si>
  <si>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</si>
  <si>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</si>
  <si>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</si>
  <si>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</si>
  <si>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</si>
  <si>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</si>
  <si>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</si>
  <si>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</si>
  <si>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</si>
  <si>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</si>
  <si>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</si>
  <si>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</si>
  <si>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</si>
  <si>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</si>
  <si>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</si>
  <si>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</si>
  <si>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</si>
  <si>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</si>
  <si>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</si>
  <si>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</si>
  <si>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</si>
  <si>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</si>
  <si>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</si>
  <si>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</si>
  <si>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</si>
  <si>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</si>
  <si>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</si>
  <si>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</si>
  <si>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</si>
  <si>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</si>
  <si>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</si>
  <si>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</si>
  <si>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</si>
  <si>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</si>
  <si>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</si>
  <si>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</si>
  <si>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</si>
  <si>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</si>
  <si>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</si>
  <si>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</si>
  <si>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</si>
  <si>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</si>
  <si>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</si>
  <si>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</si>
  <si>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</si>
  <si>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</si>
  <si>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</si>
  <si>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</si>
  <si>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</si>
  <si>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</si>
  <si>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</si>
  <si>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</si>
  <si>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</si>
  <si>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</si>
  <si>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</si>
  <si>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</si>
  <si>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</si>
  <si>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</si>
  <si>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</si>
  <si>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</si>
  <si>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</si>
  <si>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</si>
  <si>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</si>
  <si>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</si>
  <si>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</si>
  <si>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</si>
  <si>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</si>
  <si>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</si>
  <si>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</si>
  <si>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</si>
  <si>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</si>
  <si>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</si>
  <si>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</si>
  <si>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</si>
  <si>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</si>
  <si>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</si>
  <si>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</si>
  <si>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</si>
  <si>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</si>
  <si>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</si>
  <si>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</si>
  <si>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</si>
  <si>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</si>
  <si>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</si>
  <si>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</si>
  <si>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</si>
  <si>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</si>
  <si>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</si>
  <si>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</si>
  <si>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</si>
  <si>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</si>
  <si>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</si>
  <si>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</si>
  <si>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</si>
  <si>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</si>
  <si>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</si>
  <si>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</si>
  <si>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</si>
  <si>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</si>
  <si>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</si>
  <si>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</si>
  <si>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</si>
  <si>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</si>
  <si>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</si>
  <si>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</si>
  <si>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</si>
  <si>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</si>
  <si>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</si>
  <si>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</si>
  <si>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</si>
  <si>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</si>
  <si>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</si>
  <si>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</si>
  <si>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</si>
  <si>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</si>
  <si>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</si>
  <si>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</si>
  <si>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</si>
  <si>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</si>
  <si>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</si>
  <si>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</si>
  <si>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</si>
  <si>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</si>
  <si>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</si>
  <si>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</si>
  <si>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</si>
  <si>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</si>
  <si>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</si>
  <si>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</si>
  <si>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</si>
  <si>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</si>
  <si>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</si>
  <si>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</si>
  <si>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</si>
  <si>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</si>
  <si>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</si>
  <si>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</si>
  <si>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</si>
  <si>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</si>
  <si>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</si>
  <si>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</si>
  <si>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</si>
  <si>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</si>
  <si>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</si>
  <si>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</si>
  <si>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</si>
  <si>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</si>
  <si>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</si>
  <si>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</si>
  <si>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</si>
  <si>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</si>
  <si>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</si>
  <si>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</si>
  <si>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</si>
  <si>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</si>
  <si>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</si>
  <si>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</si>
  <si>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</si>
  <si>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</si>
  <si>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</si>
  <si>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</si>
  <si>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</si>
  <si>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</si>
  <si>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</si>
  <si>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</si>
  <si>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</si>
  <si>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</si>
  <si>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</si>
  <si>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</si>
  <si>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</si>
  <si>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</si>
  <si>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</si>
  <si>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</si>
  <si>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</si>
  <si>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</si>
  <si>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</si>
  <si>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</si>
  <si>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</si>
  <si>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</si>
  <si>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</si>
  <si>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</si>
  <si>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</si>
  <si>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</si>
  <si>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</si>
  <si>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</si>
  <si>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</si>
  <si>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</si>
  <si>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</si>
  <si>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</si>
  <si>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</si>
  <si>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</si>
  <si>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</si>
  <si>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</si>
  <si>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</si>
  <si>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</si>
  <si>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</si>
  <si>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</si>
  <si>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</si>
  <si>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</si>
  <si>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</si>
  <si>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</si>
  <si>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</si>
  <si>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</si>
  <si>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</si>
  <si>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</si>
  <si>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</si>
  <si>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</si>
  <si>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</si>
  <si>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</si>
  <si>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</si>
  <si>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</si>
  <si>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</si>
  <si>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</si>
  <si>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</si>
  <si>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</si>
  <si>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</si>
  <si>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</si>
  <si>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</si>
  <si>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</si>
  <si>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</si>
  <si>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</si>
  <si>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</si>
  <si>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</si>
  <si>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</si>
  <si>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</si>
  <si>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</si>
  <si>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</si>
  <si>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</si>
  <si>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</si>
  <si>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</si>
  <si>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</si>
  <si>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</si>
  <si>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</si>
  <si>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</si>
  <si>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</si>
  <si>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</si>
  <si>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</si>
  <si>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</si>
  <si>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</si>
  <si>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</si>
  <si>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</si>
  <si>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</si>
  <si>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</si>
  <si>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按鍵位置</t>
  </si>
  <si>
    <t>注音編碼</t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</si>
  <si>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</si>
  <si>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</si>
  <si>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</si>
  <si>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</si>
  <si>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</si>
  <si>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</si>
  <si>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</si>
  <si>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</si>
  <si>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</si>
  <si>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</si>
  <si>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</si>
  <si>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</si>
  <si>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 xml:space="preserve">f 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</si>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</sst>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28">
    <font>
      <sz val="16"/>
      <color rgb="FF000000"/>
      <name val="新細明體"/>
      <family val="1"/>
      <charset val="136"/>
      <scheme val="minor"/>
    </font>
    <font>
      <sz val="12"/>
      <name val="宋体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b/>
      <sz val="16"/>
      <color rgb="FFFF0000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9" fillId="0" borderId="0"/>
  </cellStyleXfs>
  <cellXfs count="396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117" fillId="23" borderId="0" xfId="0" applyFont="1" applyFill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8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20" fillId="0" borderId="0" xfId="0" applyFont="1"/>
    <xf numFmtId="0" fontId="121" fillId="0" borderId="0" xfId="0" applyFont="1"/>
    <xf numFmtId="0" fontId="119" fillId="0" borderId="0" xfId="0" applyFont="1"/>
    <xf numFmtId="0" fontId="122" fillId="25" borderId="0" xfId="0" applyFont="1" applyFill="1"/>
    <xf numFmtId="0" fontId="120" fillId="25" borderId="0" xfId="0" applyFont="1" applyFill="1"/>
    <xf numFmtId="0" fontId="121" fillId="25" borderId="0" xfId="0" applyFont="1" applyFill="1"/>
    <xf numFmtId="0" fontId="119" fillId="25" borderId="0" xfId="0" applyFont="1" applyFill="1"/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123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15" fillId="26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116" fillId="26" borderId="0" xfId="0" applyFont="1" applyFill="1" applyAlignment="1">
      <alignment horizont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6" fillId="0" borderId="0" xfId="0" applyFont="1" applyAlignment="1">
      <alignment horizontal="center" vertical="center"/>
    </xf>
    <xf numFmtId="0" fontId="127" fillId="0" borderId="0" xfId="0" applyFont="1" applyAlignment="1">
      <alignment horizontal="center" vertical="center"/>
    </xf>
  </cellXfs>
  <cellStyles count="3">
    <cellStyle name="一般" xfId="0" builtinId="0"/>
    <cellStyle name="一般 3 2" xfId="2" xr:uid="{703AF641-2554-41E3-A1E3-F082EFEA06AE}"/>
    <cellStyle name="一般 4" xfId="1" xr:uid="{D00E67AF-1809-4A9B-A488-D9A10688594D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9">
  <autoFilter ref="C4:G56" xr:uid="{CBD99B6E-1695-45CA-A35A-919D424705A0}"/>
  <tableColumns count="5">
    <tableColumn id="1" xr3:uid="{23C441A4-A9BF-4AF3-9A00-C54EFA849863}" name="按鍵字元" dataDxfId="8"/>
    <tableColumn id="2" xr3:uid="{BF68382C-29B0-42B3-B1E7-6BBFB43FDBF8}" name="注音符號" dataDxfId="7"/>
    <tableColumn id="3" xr3:uid="{53638260-1BF6-4965-A4AE-956982740802}" name="方音符號" dataDxfId="6"/>
    <tableColumn id="4" xr3:uid="{DCF6B5DB-F2BF-4A75-8F81-445A20F5EFEC}" name="音標編碼" dataDxfId="5"/>
    <tableColumn id="5" xr3:uid="{138EEA27-F029-4B76-B6E7-B073EAAE87F1}" name="台語音標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3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2">
      <calculatedColumnFormula>H3</calculatedColumnFormula>
    </tableColumn>
    <tableColumn id="4" xr3:uid="{52141FD4-4282-4655-8FDB-25D018179FEA}" name="字典編碼" dataDxfId="1" dataCellStyle="一般 4">
      <calculatedColumnFormula>G3</calculatedColumnFormula>
    </tableColumn>
    <tableColumn id="2" xr3:uid="{59B967E3-C71C-4CF6-991D-C8F093BAB101}" name="方音符號" dataDxfId="0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X19" sqref="AX19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370" t="s">
        <v>539</v>
      </c>
      <c r="C2" s="371"/>
      <c r="D2" s="372"/>
      <c r="E2" s="370" t="s">
        <v>540</v>
      </c>
      <c r="F2" s="371"/>
      <c r="G2" s="372"/>
      <c r="H2" s="379" t="s">
        <v>541</v>
      </c>
      <c r="I2" s="380"/>
      <c r="J2" s="381"/>
      <c r="K2" s="379" t="s">
        <v>542</v>
      </c>
      <c r="L2" s="380"/>
      <c r="M2" s="381"/>
      <c r="N2" s="382">
        <v>0.05</v>
      </c>
      <c r="O2" s="383"/>
      <c r="P2" s="384"/>
      <c r="Q2" s="379" t="s">
        <v>543</v>
      </c>
      <c r="R2" s="380"/>
      <c r="S2" s="381"/>
      <c r="T2" s="379" t="s">
        <v>544</v>
      </c>
      <c r="U2" s="380"/>
      <c r="V2" s="381"/>
      <c r="W2" s="364" t="s">
        <v>545</v>
      </c>
      <c r="X2" s="365"/>
      <c r="Y2" s="366"/>
      <c r="Z2" s="364" t="s">
        <v>546</v>
      </c>
      <c r="AA2" s="365"/>
      <c r="AB2" s="366"/>
      <c r="AC2" s="364" t="s">
        <v>547</v>
      </c>
      <c r="AD2" s="365"/>
      <c r="AE2" s="366"/>
      <c r="AF2" s="367" t="s">
        <v>548</v>
      </c>
      <c r="AG2" s="368"/>
      <c r="AH2" s="369"/>
      <c r="AI2" s="367" t="s">
        <v>549</v>
      </c>
      <c r="AJ2" s="368"/>
      <c r="AK2" s="369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375" t="s">
        <v>105</v>
      </c>
      <c r="I4" s="376"/>
      <c r="J4" s="272" t="s">
        <v>552</v>
      </c>
      <c r="K4" s="377" t="s">
        <v>104</v>
      </c>
      <c r="L4" s="378"/>
      <c r="M4" s="272" t="s">
        <v>553</v>
      </c>
      <c r="N4" s="375" t="s">
        <v>107</v>
      </c>
      <c r="O4" s="376"/>
      <c r="P4" s="272" t="s">
        <v>554</v>
      </c>
      <c r="Q4" s="377" t="s">
        <v>106</v>
      </c>
      <c r="R4" s="378"/>
      <c r="S4" s="272" t="s">
        <v>555</v>
      </c>
      <c r="T4" s="375" t="s">
        <v>556</v>
      </c>
      <c r="U4" s="376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373"/>
      <c r="AJ4" s="374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370" t="s">
        <v>558</v>
      </c>
      <c r="D5" s="371"/>
      <c r="E5" s="372"/>
      <c r="F5" s="370" t="s">
        <v>559</v>
      </c>
      <c r="G5" s="371"/>
      <c r="H5" s="372"/>
      <c r="I5" s="370" t="s">
        <v>322</v>
      </c>
      <c r="J5" s="371"/>
      <c r="K5" s="372"/>
      <c r="L5" s="370" t="s">
        <v>560</v>
      </c>
      <c r="M5" s="371"/>
      <c r="N5" s="372"/>
      <c r="O5" s="370" t="s">
        <v>408</v>
      </c>
      <c r="P5" s="371"/>
      <c r="Q5" s="372"/>
      <c r="R5" s="370" t="s">
        <v>447</v>
      </c>
      <c r="S5" s="371"/>
      <c r="T5" s="372"/>
      <c r="U5" s="364" t="s">
        <v>259</v>
      </c>
      <c r="V5" s="365"/>
      <c r="W5" s="366"/>
      <c r="X5" s="364" t="s">
        <v>275</v>
      </c>
      <c r="Y5" s="365"/>
      <c r="Z5" s="366"/>
      <c r="AA5" s="364" t="s">
        <v>267</v>
      </c>
      <c r="AB5" s="365"/>
      <c r="AC5" s="366"/>
      <c r="AD5" s="364" t="s">
        <v>400</v>
      </c>
      <c r="AE5" s="365"/>
      <c r="AF5" s="366"/>
      <c r="AG5" s="364" t="s">
        <v>561</v>
      </c>
      <c r="AH5" s="365"/>
      <c r="AI5" s="366"/>
      <c r="AJ5" s="364" t="s">
        <v>562</v>
      </c>
      <c r="AK5" s="365"/>
      <c r="AL5" s="366"/>
      <c r="AM5" s="367" t="s">
        <v>563</v>
      </c>
      <c r="AN5" s="368"/>
      <c r="AO5" s="369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373"/>
      <c r="AH7" s="374"/>
      <c r="AI7" s="279"/>
      <c r="AJ7" s="373"/>
      <c r="AK7" s="374"/>
      <c r="AL7" s="279"/>
      <c r="AM7" s="373"/>
      <c r="AN7" s="374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370" t="s">
        <v>401</v>
      </c>
      <c r="E8" s="371"/>
      <c r="F8" s="372"/>
      <c r="G8" s="370" t="s">
        <v>460</v>
      </c>
      <c r="H8" s="371"/>
      <c r="I8" s="372"/>
      <c r="J8" s="370" t="s">
        <v>189</v>
      </c>
      <c r="K8" s="371"/>
      <c r="L8" s="372"/>
      <c r="M8" s="370" t="s">
        <v>566</v>
      </c>
      <c r="N8" s="371"/>
      <c r="O8" s="372"/>
      <c r="P8" s="370" t="s">
        <v>141</v>
      </c>
      <c r="Q8" s="371"/>
      <c r="R8" s="372"/>
      <c r="S8" s="370" t="s">
        <v>454</v>
      </c>
      <c r="T8" s="371"/>
      <c r="U8" s="372"/>
      <c r="V8" s="364" t="s">
        <v>249</v>
      </c>
      <c r="W8" s="365"/>
      <c r="X8" s="366"/>
      <c r="Y8" s="364" t="s">
        <v>425</v>
      </c>
      <c r="Z8" s="365"/>
      <c r="AA8" s="366"/>
      <c r="AB8" s="364" t="s">
        <v>231</v>
      </c>
      <c r="AC8" s="365"/>
      <c r="AD8" s="366"/>
      <c r="AE8" s="364" t="s">
        <v>567</v>
      </c>
      <c r="AF8" s="365"/>
      <c r="AG8" s="366"/>
      <c r="AH8" s="367" t="s">
        <v>568</v>
      </c>
      <c r="AI8" s="368"/>
      <c r="AJ8" s="369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373"/>
      <c r="AI10" s="374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370" t="s">
        <v>449</v>
      </c>
      <c r="F11" s="371"/>
      <c r="G11" s="372"/>
      <c r="H11" s="370" t="s">
        <v>569</v>
      </c>
      <c r="I11" s="371"/>
      <c r="J11" s="372"/>
      <c r="K11" s="370" t="s">
        <v>456</v>
      </c>
      <c r="L11" s="371"/>
      <c r="M11" s="372"/>
      <c r="N11" s="370" t="s">
        <v>570</v>
      </c>
      <c r="O11" s="371"/>
      <c r="P11" s="372"/>
      <c r="Q11" s="370" t="s">
        <v>144</v>
      </c>
      <c r="R11" s="371"/>
      <c r="S11" s="372"/>
      <c r="T11" s="370" t="s">
        <v>571</v>
      </c>
      <c r="U11" s="371"/>
      <c r="V11" s="372"/>
      <c r="W11" s="364" t="s">
        <v>525</v>
      </c>
      <c r="X11" s="365"/>
      <c r="Y11" s="366"/>
      <c r="Z11" s="364" t="s">
        <v>572</v>
      </c>
      <c r="AA11" s="365"/>
      <c r="AB11" s="366"/>
      <c r="AC11" s="364" t="s">
        <v>573</v>
      </c>
      <c r="AD11" s="365"/>
      <c r="AE11" s="366"/>
      <c r="AF11" s="367" t="s">
        <v>574</v>
      </c>
      <c r="AG11" s="368"/>
      <c r="AH11" s="369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t="shared" ref="BR23" si="5" xml:space="preserve"> """" &amp; BK23 &amp; """: { commit: """ &amp; BL23 &amp; """ }"</f>
        <v>"B": { commit: "ㄖ" }</v>
      </c>
      <c r="BT23" s="195">
        <f t="shared" ref="BT23" si="6">BJ23</f>
        <v>20</v>
      </c>
      <c r="BU23" s="282" t="str">
        <f t="shared" ref="BU23" si="7" xml:space="preserve"> "- xform/" &amp; BN23 &amp; "/" &amp; BK23 &amp; "/"</f>
        <v>- xform/J/B/</v>
      </c>
      <c r="BW23" s="282" t="str">
        <f t="shared" ref="BW23" si="8"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9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9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9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9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9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9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9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9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9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9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9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9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9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9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9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t="shared" ref="AN39:AQ39" ca="1" si="10" xml:space="preserve"> SUBSTITUTE(AM39, MID(AM39, FIND(AN36,AM39), 1), "")</f>
        <v>1qa2wsxed?yhnbYHNBcuUjJ8*,&lt;iIk09(lLOA:;o/mp. 43657</v>
      </c>
      <c r="AO39" s="195" t="str">
        <f t="shared" ca="1" si="10"/>
        <v>1qa2wsxed?yhnbYHNBcuUjJ8*,&lt;iIk09(lLOA;o/mp. 43657</v>
      </c>
      <c r="AP39" s="195" t="str">
        <f t="shared" ca="1" si="10"/>
        <v>1qa2wsxed?yhnbYHNBcuUjJ8*,&lt;iIk09(lLO;o/mp. 43657</v>
      </c>
      <c r="AQ39" s="337" t="str">
        <f t="shared" ca="1" si="10"/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9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t="shared" ref="AN40:AQ40" ca="1" si="1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t="shared" ca="1" si="11"/>
        <v>ㄅㄆㄇㄉㄊㄋㄌㄍㄎㄫㄗㄘㄙㆡㄐㄑㄒㆢㄏㄧㆪㄨㆫㄚㆩㆤㆥㆦㆧㄜㄢㄞㆮㄠㆯㆱㆰㄤㆨㆭㆬㄣ鼻ˉˋ˪ˊ˫˙</v>
      </c>
      <c r="AP40" s="195" t="str">
        <f t="shared" ca="1" si="11"/>
        <v>ㄅㄆㄇㄉㄊㄋㄌㄍㄎㄫㄗㄘㄙㆡㄐㄑㄒㆢㄏㄧㆪㄨㆫㄚㆩㆤㆥㆦㆧㄜㄢㄞㆮㄠㆯㆱㄤㆨㆭㆬㄣ鼻ˉˋ˪ˊ˫˙</v>
      </c>
      <c r="AQ40" s="337" t="str">
        <f t="shared" ca="1" si="11"/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9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9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9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9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9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9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9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9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9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9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9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9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9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9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9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9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9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9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9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9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9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9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9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9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V8:X8"/>
    <mergeCell ref="Y8:AA8"/>
    <mergeCell ref="AB8:AD8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6" workbookViewId="0">
      <selection activeCell="E21" sqref="E21:E24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xlit|pbPmtTnlkgKwzcsjZCSJhiIuUaAeEOQo@yYxX}{][RWMN123570|1!qa2wsxeEd?yhnbYHNBcuUjJ8*,&lt;iIk09(lLOA:;o/mp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tr">
        <f xml:space="preserve"> _xlfn.CONCAT(I5:I56)</f>
        <v>pbPmtTnlkgKwzcsjZCSJhiIuUaAeEOQo@yYxX}{][RWMN123570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3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ref="P7:P8" si="4">P6+1</f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ref="V7:V8" si="5">V6+1</f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3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4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5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3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 t="shared" ref="E9:E12" si="6"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>P8+1</f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>V8+1</f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3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 t="shared" si="6"/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ref="P10:P12" si="7">P9+1</f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ref="V10:V12" si="8">V9+1</f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3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 t="shared" si="6"/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7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8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3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 t="shared" si="6"/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7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8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3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>P12+1</f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>V12+1</f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3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ref="P14:P16" si="9">P13+1</f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ref="V14:V16" si="10">V13+1</f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3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9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10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3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9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10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3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 t="shared" ref="E17:E19" si="11"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>P16+1</f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>V16+1</f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3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 t="shared" si="11"/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ref="P18:P20" si="12">P17+1</f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ref="V18:V20" si="13">V17+1</f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3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 t="shared" si="11"/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12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13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3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12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13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3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>P20+1</f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>V20+1</f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3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ref="P22" si="14">P21+1</f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ref="V22" si="15">V21+1</f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3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597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3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3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>P25+1</f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>V25+1</f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3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ref="P27:P29" si="16">P26+1</f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ref="V27:V29" si="17">V26+1</f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3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1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1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3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1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1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3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>P29+1</f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>V29+1</f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3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1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1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3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1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1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3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1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1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3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1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1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3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1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1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3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1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1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3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3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20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21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3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ref="B39:B43" si="22" xml:space="preserve"> ROW() -4</f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20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21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3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22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20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21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3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22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20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21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3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22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20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21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3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22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20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21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3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2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20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21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3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2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20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21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3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2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3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2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3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2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 t="shared" ref="P48:P49" si="24"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 t="shared" ref="V48:V49" si="25"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3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2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 t="shared" si="24"/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 t="shared" si="25"/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3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2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t="shared" ref="B51:B52" si="26"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27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28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t="shared" si="26"/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27"/>
        <v>47</v>
      </c>
      <c r="Q52" s="71"/>
      <c r="R52" s="32"/>
      <c r="S52" s="107"/>
      <c r="T52" s="117"/>
      <c r="V52" s="98">
        <f t="shared" si="28"/>
        <v>47</v>
      </c>
      <c r="W52" s="71"/>
      <c r="X52" s="32"/>
      <c r="Y52" s="107" t="str">
        <f t="shared" ref="Y52:Y60" si="29" xml:space="preserve"> IFERROR( INDEX($G$9:$G$65, MATCH($X52, $D$5:$D$65,0)), "")</f>
        <v/>
      </c>
      <c r="Z52" s="117" t="str">
        <f t="shared" ref="Z52:Z60" si="30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27"/>
        <v>48</v>
      </c>
      <c r="Q53" s="71"/>
      <c r="R53" s="32"/>
      <c r="S53" s="107"/>
      <c r="T53" s="34"/>
      <c r="V53" s="98">
        <f t="shared" si="28"/>
        <v>48</v>
      </c>
      <c r="W53" s="71"/>
      <c r="X53" s="32"/>
      <c r="Y53" s="107" t="str">
        <f t="shared" si="29"/>
        <v/>
      </c>
      <c r="Z53" s="34" t="str">
        <f t="shared" si="30"/>
        <v/>
      </c>
    </row>
    <row r="54" spans="2:39">
      <c r="B54" s="204">
        <f t="shared" ref="B54:B56" si="31"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27"/>
        <v>49</v>
      </c>
      <c r="Q54" s="71"/>
      <c r="R54" s="32"/>
      <c r="S54" s="107"/>
      <c r="T54" s="34"/>
      <c r="V54" s="98">
        <f t="shared" si="28"/>
        <v>49</v>
      </c>
      <c r="W54" s="71"/>
      <c r="X54" s="32"/>
      <c r="Y54" s="107" t="str">
        <f t="shared" si="29"/>
        <v/>
      </c>
      <c r="Z54" s="34" t="str">
        <f t="shared" si="30"/>
        <v/>
      </c>
    </row>
    <row r="55" spans="2:39">
      <c r="B55" s="204">
        <f t="shared" si="31"/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27"/>
        <v>50</v>
      </c>
      <c r="Q55" s="71"/>
      <c r="R55" s="32"/>
      <c r="S55" s="107"/>
      <c r="T55" s="34"/>
      <c r="V55" s="98">
        <f t="shared" si="28"/>
        <v>50</v>
      </c>
      <c r="W55" s="71"/>
      <c r="X55" s="32"/>
      <c r="Y55" s="107" t="str">
        <f t="shared" si="29"/>
        <v/>
      </c>
      <c r="Z55" s="34" t="str">
        <f t="shared" si="30"/>
        <v/>
      </c>
    </row>
    <row r="56" spans="2:39">
      <c r="B56" s="211">
        <f t="shared" si="31"/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27"/>
        <v>51</v>
      </c>
      <c r="Q56" s="71"/>
      <c r="R56" s="32"/>
      <c r="S56" s="107"/>
      <c r="T56" s="117"/>
      <c r="V56" s="98">
        <f t="shared" si="28"/>
        <v>51</v>
      </c>
      <c r="W56" s="71"/>
      <c r="X56" s="32"/>
      <c r="Y56" s="107" t="str">
        <f t="shared" si="29"/>
        <v/>
      </c>
      <c r="Z56" s="117" t="str">
        <f t="shared" si="30"/>
        <v/>
      </c>
    </row>
    <row r="57" spans="2:39">
      <c r="H57" s="228"/>
      <c r="P57" s="98">
        <f t="shared" si="27"/>
        <v>52</v>
      </c>
      <c r="Q57" s="71"/>
      <c r="R57" s="32"/>
      <c r="S57" s="107"/>
      <c r="T57" s="34"/>
      <c r="V57" s="98">
        <f t="shared" si="28"/>
        <v>52</v>
      </c>
      <c r="W57" s="71"/>
      <c r="X57" s="32"/>
      <c r="Y57" s="107" t="str">
        <f t="shared" si="29"/>
        <v/>
      </c>
      <c r="Z57" s="34" t="str">
        <f t="shared" si="30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27"/>
        <v>53</v>
      </c>
      <c r="Q58" s="71"/>
      <c r="R58" s="32"/>
      <c r="S58" s="107"/>
      <c r="T58" s="34"/>
      <c r="V58" s="98">
        <f t="shared" si="28"/>
        <v>53</v>
      </c>
      <c r="W58" s="71"/>
      <c r="X58" s="32"/>
      <c r="Y58" s="107" t="str">
        <f t="shared" si="29"/>
        <v/>
      </c>
      <c r="Z58" s="34" t="str">
        <f t="shared" si="30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27"/>
        <v>54</v>
      </c>
      <c r="Q59" s="71"/>
      <c r="R59" s="32"/>
      <c r="S59" s="107"/>
      <c r="T59" s="34"/>
      <c r="V59" s="98">
        <f t="shared" si="28"/>
        <v>54</v>
      </c>
      <c r="W59" s="71"/>
      <c r="X59" s="32"/>
      <c r="Y59" s="107" t="str">
        <f t="shared" si="29"/>
        <v/>
      </c>
      <c r="Z59" s="34" t="str">
        <f t="shared" si="30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27"/>
        <v>55</v>
      </c>
      <c r="Q60" s="71"/>
      <c r="R60" s="32"/>
      <c r="S60" s="107"/>
      <c r="T60" s="117"/>
      <c r="V60" s="98">
        <f t="shared" si="28"/>
        <v>55</v>
      </c>
      <c r="W60" s="71"/>
      <c r="X60" s="32"/>
      <c r="Y60" s="107" t="str">
        <f t="shared" si="29"/>
        <v/>
      </c>
      <c r="Z60" s="117" t="str">
        <f t="shared" si="30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t="shared" ref="B66:B67" si="32"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t="shared" si="32"/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t="shared" ref="B69:B71" si="33"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t="shared" si="33"/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t="shared" si="33"/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P116"/>
  <sheetViews>
    <sheetView tabSelected="1" topLeftCell="G35" workbookViewId="0">
      <selection activeCell="S41" sqref="S41"/>
    </sheetView>
  </sheetViews>
  <sheetFormatPr defaultRowHeight="25.5"/>
  <cols>
    <col min="1" max="1" width="3.8984375" customWidth="1"/>
    <col min="2" max="2" width="4.296875" style="345" customWidth="1"/>
    <col min="3" max="3" width="9.69921875" bestFit="1" customWidth="1"/>
    <col min="5" max="5" width="9.796875" bestFit="1" customWidth="1"/>
    <col min="6" max="6" width="4.296875" style="345" customWidth="1"/>
    <col min="7" max="7" width="9.69921875" bestFit="1" customWidth="1"/>
    <col min="9" max="9" width="3.8984375" customWidth="1"/>
    <col min="10" max="10" width="4.296875" style="345" customWidth="1"/>
    <col min="13" max="13" width="8.796875" style="346"/>
    <col min="14" max="14" width="10.19921875" style="391" bestFit="1" customWidth="1"/>
    <col min="15" max="15" width="5.19921875" customWidth="1"/>
    <col min="16" max="16" width="4.296875" style="345" customWidth="1"/>
    <col min="20" max="20" width="5.796875" customWidth="1"/>
    <col min="21" max="64" width="3.19921875" style="357" customWidth="1"/>
    <col min="65" max="66" width="3.19921875" style="358" customWidth="1"/>
    <col min="67" max="68" width="8.796875" style="358"/>
  </cols>
  <sheetData>
    <row r="2" spans="2:68">
      <c r="C2" t="s">
        <v>585</v>
      </c>
      <c r="D2" t="s">
        <v>586</v>
      </c>
      <c r="G2" t="s">
        <v>586</v>
      </c>
      <c r="H2" t="s">
        <v>385</v>
      </c>
      <c r="K2" t="s">
        <v>586</v>
      </c>
      <c r="L2" t="s">
        <v>585</v>
      </c>
      <c r="M2" s="346" t="s">
        <v>385</v>
      </c>
      <c r="Q2" s="347" t="s">
        <v>587</v>
      </c>
      <c r="R2" s="347" t="s">
        <v>588</v>
      </c>
      <c r="S2" s="347" t="s">
        <v>15</v>
      </c>
      <c r="U2" s="363" t="str">
        <f ca="1" xml:space="preserve"> "  alphabet: '" &amp; _xlfn.CONCAT(Q$3:Q$48, Q$49:Q$54) &amp; "'"</f>
        <v xml:space="preserve">  alphabet: '1q!a2wsxedEcyYhHnNbBuUjJm8*iIk,&lt;9(lL0p;:/?-AO. 43657'</v>
      </c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1"/>
      <c r="AM2" s="361"/>
      <c r="AN2" s="361"/>
      <c r="AO2" s="361"/>
    </row>
    <row r="3" spans="2:68">
      <c r="B3" s="348">
        <f xml:space="preserve"> ROW() - 2</f>
        <v>1</v>
      </c>
      <c r="C3" s="347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95" t="s">
        <v>20</v>
      </c>
      <c r="J3" s="348">
        <f xml:space="preserve"> ROW() - 2</f>
        <v>1</v>
      </c>
      <c r="K3" s="356" t="str" cm="1">
        <f t="array" aca="1" ref="K3" ca="1" xml:space="preserve"> INDIRECT(ADDRESS(2+$F3,COLUMN(G:G)))</f>
        <v>1</v>
      </c>
      <c r="L3" s="385" t="str" cm="1">
        <f t="array" aca="1" ref="L3" ca="1" xml:space="preserve"> IFERROR( INDEX($C$3:$C$54, MATCH(TRUE, EXACT($K3,$D$3:$D$54), 0)), "")</f>
        <v>p</v>
      </c>
      <c r="M3" s="386" t="str" cm="1">
        <f t="array" aca="1" ref="M3" ca="1" xml:space="preserve"> IFERROR( INDEX($H$3:$H$54, MATCH(TRUE, EXACT($K3,$G$3:$G$54), 0)), "")</f>
        <v>ㄅ</v>
      </c>
      <c r="N3" s="392"/>
      <c r="P3" s="348">
        <f xml:space="preserve"> ROW() - 2</f>
        <v>1</v>
      </c>
      <c r="Q3" s="351" t="str">
        <f t="shared" ref="Q3:S3" ca="1" si="0">K3</f>
        <v>1</v>
      </c>
      <c r="R3" s="351" t="str">
        <f t="shared" ca="1" si="0"/>
        <v>p</v>
      </c>
      <c r="S3" s="388" t="str">
        <f t="shared" ca="1" si="0"/>
        <v>ㄅ</v>
      </c>
      <c r="U3" s="363" t="str">
        <f ca="1" xml:space="preserve"> "  initials: '" &amp; _xlfn.CONCAT(Q$3:Q$48) &amp; "'"</f>
        <v xml:space="preserve">  initials: '1q!a2wsxedEcyYhHnNbBuUjJm8*iIk,&lt;9(lL0p;:/?-AO.'</v>
      </c>
      <c r="V3" s="361"/>
      <c r="W3" s="361"/>
      <c r="X3" s="361"/>
      <c r="Y3" s="361"/>
      <c r="Z3" s="361"/>
      <c r="AA3" s="361"/>
      <c r="AB3" s="361"/>
      <c r="AC3" s="361"/>
      <c r="AD3" s="361"/>
      <c r="AE3" s="361"/>
      <c r="AF3" s="361"/>
      <c r="AG3" s="361"/>
      <c r="AH3" s="361"/>
      <c r="AI3" s="361"/>
      <c r="AJ3" s="361"/>
      <c r="AK3" s="361"/>
      <c r="AL3" s="361"/>
      <c r="AM3" s="361"/>
      <c r="AN3" s="361"/>
      <c r="AO3" s="361"/>
    </row>
    <row r="4" spans="2:68">
      <c r="B4" s="348">
        <f t="shared" ref="B4:B54" si="1" xml:space="preserve"> ROW() - 2</f>
        <v>2</v>
      </c>
      <c r="C4" s="347" t="s">
        <v>400</v>
      </c>
      <c r="D4" s="349" t="s">
        <v>353</v>
      </c>
      <c r="F4" s="348">
        <f t="shared" ref="F4:F54" si="2" xml:space="preserve"> ROW() - 2</f>
        <v>2</v>
      </c>
      <c r="G4" s="349" t="s">
        <v>353</v>
      </c>
      <c r="H4" s="395" t="s">
        <v>23</v>
      </c>
      <c r="J4" s="348">
        <f t="shared" ref="J4:J54" si="3" xml:space="preserve"> ROW() - 2</f>
        <v>2</v>
      </c>
      <c r="K4" s="356" t="str" cm="1">
        <f t="array" aca="1" ref="K4" ca="1" xml:space="preserve"> INDIRECT(ADDRESS(2+$F4,COLUMN(G:G)))</f>
        <v>q</v>
      </c>
      <c r="L4" s="385" t="str" cm="1">
        <f t="array" aca="1" ref="L4" ca="1" xml:space="preserve"> IFERROR( INDEX($C$3:$C$54, MATCH(TRUE, EXACT($K4,$D$3:$D$54), 0)), "")</f>
        <v>P</v>
      </c>
      <c r="M4" s="386" t="str" cm="1">
        <f t="array" aca="1" ref="M4" ca="1" xml:space="preserve"> IFERROR( INDEX($H$3:$H$54, MATCH(TRUE, EXACT($K4,$G$3:$G$54), 0)), "")</f>
        <v>ㄆ</v>
      </c>
      <c r="N4" s="392"/>
      <c r="P4" s="348">
        <f t="shared" ref="P4:P54" si="4" xml:space="preserve"> ROW() - 2</f>
        <v>2</v>
      </c>
      <c r="Q4" s="351" t="str">
        <f t="shared" ref="Q4:Q54" ca="1" si="5">K4</f>
        <v>q</v>
      </c>
      <c r="R4" s="351" t="str">
        <f t="shared" ref="R4:R54" ca="1" si="6">L4</f>
        <v>P</v>
      </c>
      <c r="S4" s="388" t="str">
        <f t="shared" ref="S4:S54" ca="1" si="7">M4</f>
        <v>ㄆ</v>
      </c>
      <c r="U4" s="363" t="str">
        <f ca="1" xml:space="preserve"> "  finals:   '" &amp; _xlfn.CONCAT(Q$49:Q$54) &amp; "'"</f>
        <v xml:space="preserve">  finals:   ' 43657'</v>
      </c>
      <c r="V4" s="361"/>
      <c r="W4" s="361"/>
      <c r="X4" s="361"/>
      <c r="Y4" s="361"/>
      <c r="Z4" s="361"/>
      <c r="AA4" s="361"/>
      <c r="AB4" s="361"/>
      <c r="AC4" s="361"/>
      <c r="AD4" s="361"/>
      <c r="AE4" s="361"/>
      <c r="AF4" s="361"/>
      <c r="AG4" s="361"/>
      <c r="AH4" s="361"/>
      <c r="AI4" s="361"/>
      <c r="AJ4" s="361"/>
      <c r="AK4" s="361"/>
      <c r="AL4" s="361"/>
      <c r="AM4" s="361"/>
      <c r="AN4" s="361"/>
      <c r="AO4" s="361"/>
    </row>
    <row r="5" spans="2:68">
      <c r="B5" s="348">
        <f t="shared" si="1"/>
        <v>3</v>
      </c>
      <c r="C5" s="347" t="s">
        <v>190</v>
      </c>
      <c r="D5" s="349" t="s">
        <v>394</v>
      </c>
      <c r="F5" s="348">
        <f t="shared" si="2"/>
        <v>3</v>
      </c>
      <c r="G5" s="353" t="s">
        <v>394</v>
      </c>
      <c r="H5" s="395" t="s">
        <v>27</v>
      </c>
      <c r="J5" s="348">
        <f t="shared" si="3"/>
        <v>3</v>
      </c>
      <c r="K5" s="356" t="str" cm="1">
        <f t="array" aca="1" ref="K5" ca="1" xml:space="preserve"> INDIRECT(ADDRESS(2+$F5,COLUMN(G:G)))</f>
        <v>!</v>
      </c>
      <c r="L5" s="385" t="str" cm="1">
        <f t="array" aca="1" ref="L5" ca="1" xml:space="preserve"> IFERROR( INDEX($C$3:$C$54, MATCH(TRUE, EXACT($K5,$D$3:$D$54), 0)), "")</f>
        <v>b</v>
      </c>
      <c r="M5" s="386" t="str" cm="1">
        <f t="array" aca="1" ref="M5" ca="1" xml:space="preserve"> IFERROR( INDEX($H$3:$H$54, MATCH(TRUE, EXACT($K5,$G$3:$G$54), 0)), "")</f>
        <v>ㆠ</v>
      </c>
      <c r="N5" s="392"/>
      <c r="P5" s="348">
        <f t="shared" si="4"/>
        <v>3</v>
      </c>
      <c r="Q5" s="352" t="str">
        <f t="shared" ca="1" si="5"/>
        <v>!</v>
      </c>
      <c r="R5" s="352" t="str">
        <f t="shared" ca="1" si="6"/>
        <v>b</v>
      </c>
      <c r="S5" s="389" t="str">
        <f t="shared" ca="1" si="7"/>
        <v>ㆠ</v>
      </c>
    </row>
    <row r="6" spans="2:68">
      <c r="B6" s="348">
        <f t="shared" si="1"/>
        <v>4</v>
      </c>
      <c r="C6" s="347" t="s">
        <v>143</v>
      </c>
      <c r="D6" s="349" t="s">
        <v>351</v>
      </c>
      <c r="F6" s="348">
        <f t="shared" si="2"/>
        <v>4</v>
      </c>
      <c r="G6" s="349" t="s">
        <v>351</v>
      </c>
      <c r="H6" s="395" t="s">
        <v>83</v>
      </c>
      <c r="J6" s="348">
        <f t="shared" si="3"/>
        <v>4</v>
      </c>
      <c r="K6" s="356" t="str" cm="1">
        <f t="array" aca="1" ref="K6" ca="1" xml:space="preserve"> INDIRECT(ADDRESS(2+$F6,COLUMN(G:G)))</f>
        <v>a</v>
      </c>
      <c r="L6" s="385" t="str" cm="1">
        <f t="array" aca="1" ref="L6" ca="1" xml:space="preserve"> IFERROR( INDEX($C$3:$C$54, MATCH(TRUE, EXACT($K6,$D$3:$D$54), 0)), "")</f>
        <v>m</v>
      </c>
      <c r="M6" s="386" t="str" cm="1">
        <f t="array" aca="1" ref="M6" ca="1" xml:space="preserve"> IFERROR( INDEX($H$3:$H$54, MATCH(TRUE, EXACT($K6,$G$3:$G$54), 0)), "")</f>
        <v>ㄇ</v>
      </c>
      <c r="N6" s="392"/>
      <c r="P6" s="348">
        <f t="shared" si="4"/>
        <v>4</v>
      </c>
      <c r="Q6" s="351" t="str">
        <f t="shared" ca="1" si="5"/>
        <v>a</v>
      </c>
      <c r="R6" s="351" t="str">
        <f t="shared" ca="1" si="6"/>
        <v>m</v>
      </c>
      <c r="S6" s="388" t="str">
        <f t="shared" ca="1" si="7"/>
        <v>ㄇ</v>
      </c>
    </row>
    <row r="7" spans="2:68">
      <c r="B7" s="348">
        <f t="shared" si="1"/>
        <v>5</v>
      </c>
      <c r="C7" s="347" t="s">
        <v>30</v>
      </c>
      <c r="D7" s="349" t="s">
        <v>347</v>
      </c>
      <c r="F7" s="348">
        <f t="shared" si="2"/>
        <v>5</v>
      </c>
      <c r="G7" s="349" t="s">
        <v>347</v>
      </c>
      <c r="H7" s="395" t="s">
        <v>29</v>
      </c>
      <c r="J7" s="348">
        <f t="shared" si="3"/>
        <v>5</v>
      </c>
      <c r="K7" s="356" t="str" cm="1">
        <f t="array" aca="1" ref="K7" ca="1" xml:space="preserve"> INDIRECT(ADDRESS(2+$F7,COLUMN(G:G)))</f>
        <v>2</v>
      </c>
      <c r="L7" s="385" t="str" cm="1">
        <f t="array" aca="1" ref="L7" ca="1" xml:space="preserve"> IFERROR( INDEX($C$3:$C$54, MATCH(TRUE, EXACT($K7,$D$3:$D$54), 0)), "")</f>
        <v>t</v>
      </c>
      <c r="M7" s="386" t="str" cm="1">
        <f t="array" aca="1" ref="M7" ca="1" xml:space="preserve"> IFERROR( INDEX($H$3:$H$54, MATCH(TRUE, EXACT($K7,$G$3:$G$54), 0)), "")</f>
        <v>ㄉ</v>
      </c>
      <c r="N7" s="392"/>
      <c r="P7" s="348">
        <f t="shared" si="4"/>
        <v>5</v>
      </c>
      <c r="Q7" s="351" t="str">
        <f t="shared" ca="1" si="5"/>
        <v>2</v>
      </c>
      <c r="R7" s="351" t="str">
        <f t="shared" ca="1" si="6"/>
        <v>t</v>
      </c>
      <c r="S7" s="388" t="str">
        <f t="shared" ca="1" si="7"/>
        <v>ㄉ</v>
      </c>
      <c r="U7" s="359" t="s">
        <v>589</v>
      </c>
    </row>
    <row r="8" spans="2:68">
      <c r="B8" s="348">
        <f t="shared" si="1"/>
        <v>6</v>
      </c>
      <c r="C8" s="347" t="s">
        <v>408</v>
      </c>
      <c r="D8" s="349" t="s">
        <v>341</v>
      </c>
      <c r="F8" s="348">
        <f t="shared" si="2"/>
        <v>6</v>
      </c>
      <c r="G8" s="349" t="s">
        <v>341</v>
      </c>
      <c r="H8" s="395" t="s">
        <v>31</v>
      </c>
      <c r="J8" s="348">
        <f t="shared" si="3"/>
        <v>6</v>
      </c>
      <c r="K8" s="356" t="str" cm="1">
        <f t="array" aca="1" ref="K8" ca="1" xml:space="preserve"> INDIRECT(ADDRESS(2+$F8,COLUMN(G:G)))</f>
        <v>w</v>
      </c>
      <c r="L8" s="385" t="str" cm="1">
        <f t="array" aca="1" ref="L8" ca="1" xml:space="preserve"> IFERROR( INDEX($C$3:$C$54, MATCH(TRUE, EXACT($K8,$D$3:$D$54), 0)), "")</f>
        <v>T</v>
      </c>
      <c r="M8" s="386" t="str" cm="1">
        <f t="array" aca="1" ref="M8" ca="1" xml:space="preserve"> IFERROR( INDEX($H$3:$H$54, MATCH(TRUE, EXACT($K8,$G$3:$G$54), 0)), "")</f>
        <v>ㄊ</v>
      </c>
      <c r="N8" s="392"/>
      <c r="P8" s="348">
        <f t="shared" si="4"/>
        <v>6</v>
      </c>
      <c r="Q8" s="351" t="str">
        <f t="shared" ca="1" si="5"/>
        <v>w</v>
      </c>
      <c r="R8" s="351" t="str">
        <f t="shared" ca="1" si="6"/>
        <v>T</v>
      </c>
      <c r="S8" s="388" t="str">
        <f t="shared" ca="1" si="7"/>
        <v>ㄊ</v>
      </c>
      <c r="U8" s="360" t="str">
        <f ca="1" xml:space="preserve"> "- ""xlit|" &amp; _xlfn.CONCAT(R3:R54) &amp; "|" &amp; _xlfn.CONCAT(Q3:Q54) &amp; "|"""</f>
        <v>- "xlit|pPbmtTndkKghzZcCsSjJiIuUBaAOQoeEIYUX@DHFWwRVLN123570|1q!a2wsxedEcyYhHnNbBuUjJm8*iIk,&lt;9(lL0p;:/?-AO. 43657|"</v>
      </c>
      <c r="V8" s="361"/>
      <c r="W8" s="361"/>
      <c r="X8" s="361"/>
      <c r="Y8" s="361"/>
      <c r="Z8" s="361"/>
      <c r="AA8" s="361"/>
      <c r="AB8" s="361"/>
      <c r="AC8" s="361"/>
      <c r="AD8" s="361"/>
      <c r="AE8" s="361"/>
      <c r="AF8" s="361"/>
      <c r="AG8" s="361"/>
      <c r="AH8" s="361"/>
      <c r="AI8" s="361"/>
      <c r="AJ8" s="361"/>
      <c r="AK8" s="361"/>
      <c r="AL8" s="361"/>
      <c r="AM8" s="361"/>
      <c r="AN8" s="361"/>
      <c r="AO8" s="361"/>
      <c r="AP8" s="361"/>
      <c r="AQ8" s="361"/>
      <c r="AR8" s="361"/>
      <c r="AS8" s="361"/>
      <c r="AT8" s="361"/>
      <c r="AU8" s="361"/>
      <c r="AV8" s="361"/>
      <c r="AW8" s="361"/>
      <c r="AX8" s="361"/>
      <c r="AY8" s="361"/>
      <c r="AZ8" s="361"/>
      <c r="BA8" s="361"/>
      <c r="BB8" s="361"/>
      <c r="BC8" s="361"/>
      <c r="BD8" s="361"/>
      <c r="BE8" s="361"/>
      <c r="BF8" s="361"/>
      <c r="BG8" s="361"/>
      <c r="BH8" s="361"/>
      <c r="BI8" s="361"/>
      <c r="BJ8" s="361"/>
      <c r="BK8" s="361"/>
      <c r="BL8" s="361"/>
      <c r="BM8" s="362"/>
      <c r="BN8" s="362"/>
      <c r="BO8" s="362"/>
      <c r="BP8" s="362"/>
    </row>
    <row r="9" spans="2:68">
      <c r="B9" s="348">
        <f t="shared" si="1"/>
        <v>7</v>
      </c>
      <c r="C9" s="347" t="s">
        <v>34</v>
      </c>
      <c r="D9" s="349" t="s">
        <v>338</v>
      </c>
      <c r="F9" s="348">
        <f t="shared" si="2"/>
        <v>7</v>
      </c>
      <c r="G9" s="349" t="s">
        <v>338</v>
      </c>
      <c r="H9" s="395" t="s">
        <v>33</v>
      </c>
      <c r="J9" s="348">
        <f t="shared" si="3"/>
        <v>7</v>
      </c>
      <c r="K9" s="356" t="str" cm="1">
        <f t="array" aca="1" ref="K9" ca="1" xml:space="preserve"> INDIRECT(ADDRESS(2+$F9,COLUMN(G:G)))</f>
        <v>s</v>
      </c>
      <c r="L9" s="385" t="str" cm="1">
        <f t="array" aca="1" ref="L9" ca="1" xml:space="preserve"> IFERROR( INDEX($C$3:$C$54, MATCH(TRUE, EXACT($K9,$D$3:$D$54), 0)), "")</f>
        <v>n</v>
      </c>
      <c r="M9" s="386" t="str" cm="1">
        <f t="array" aca="1" ref="M9" ca="1" xml:space="preserve"> IFERROR( INDEX($H$3:$H$54, MATCH(TRUE, EXACT($K9,$G$3:$G$54), 0)), "")</f>
        <v>ㄋ</v>
      </c>
      <c r="N9" s="392"/>
      <c r="P9" s="348">
        <f t="shared" si="4"/>
        <v>7</v>
      </c>
      <c r="Q9" s="351" t="str">
        <f t="shared" ca="1" si="5"/>
        <v>s</v>
      </c>
      <c r="R9" s="351" t="str">
        <f t="shared" ca="1" si="6"/>
        <v>n</v>
      </c>
      <c r="S9" s="388" t="str">
        <f t="shared" ca="1" si="7"/>
        <v>ㄋ</v>
      </c>
    </row>
    <row r="10" spans="2:68">
      <c r="B10" s="348">
        <f t="shared" si="1"/>
        <v>8</v>
      </c>
      <c r="C10" s="347" t="s">
        <v>309</v>
      </c>
      <c r="D10" s="349" t="s">
        <v>332</v>
      </c>
      <c r="F10" s="348">
        <f t="shared" si="2"/>
        <v>8</v>
      </c>
      <c r="G10" s="349" t="s">
        <v>332</v>
      </c>
      <c r="H10" s="395" t="s">
        <v>85</v>
      </c>
      <c r="J10" s="348">
        <f t="shared" si="3"/>
        <v>8</v>
      </c>
      <c r="K10" s="356" t="str" cm="1">
        <f t="array" aca="1" ref="K10" ca="1" xml:space="preserve"> INDIRECT(ADDRESS(2+$F10,COLUMN(G:G)))</f>
        <v>x</v>
      </c>
      <c r="L10" s="385" t="str" cm="1">
        <f t="array" aca="1" ref="L10" ca="1" xml:space="preserve"> IFERROR( INDEX($C$3:$C$54, MATCH(TRUE, EXACT($K10,$D$3:$D$54), 0)), "")</f>
        <v>d</v>
      </c>
      <c r="M10" s="386" t="str" cm="1">
        <f t="array" aca="1" ref="M10" ca="1" xml:space="preserve"> IFERROR( INDEX($H$3:$H$54, MATCH(TRUE, EXACT($K10,$G$3:$G$54), 0)), "")</f>
        <v>ㄌ</v>
      </c>
      <c r="N10" s="392"/>
      <c r="P10" s="348">
        <f t="shared" si="4"/>
        <v>8</v>
      </c>
      <c r="Q10" s="351" t="str">
        <f t="shared" ca="1" si="5"/>
        <v>x</v>
      </c>
      <c r="R10" s="351" t="str">
        <f t="shared" ca="1" si="6"/>
        <v>d</v>
      </c>
      <c r="S10" s="388" t="str">
        <f t="shared" ca="1" si="7"/>
        <v>ㄌ</v>
      </c>
    </row>
    <row r="11" spans="2:68">
      <c r="B11" s="348">
        <f t="shared" si="1"/>
        <v>9</v>
      </c>
      <c r="C11" s="347" t="s">
        <v>37</v>
      </c>
      <c r="D11" s="349" t="s">
        <v>329</v>
      </c>
      <c r="F11" s="348">
        <f t="shared" si="2"/>
        <v>9</v>
      </c>
      <c r="G11" s="349" t="s">
        <v>329</v>
      </c>
      <c r="H11" s="395" t="s">
        <v>36</v>
      </c>
      <c r="J11" s="348">
        <f t="shared" si="3"/>
        <v>9</v>
      </c>
      <c r="K11" s="356" t="str" cm="1">
        <f t="array" aca="1" ref="K11" ca="1" xml:space="preserve"> INDIRECT(ADDRESS(2+$F11,COLUMN(G:G)))</f>
        <v>e</v>
      </c>
      <c r="L11" s="385" t="str" cm="1">
        <f t="array" aca="1" ref="L11" ca="1" xml:space="preserve"> IFERROR( INDEX($C$3:$C$54, MATCH(TRUE, EXACT($K11,$D$3:$D$54), 0)), "")</f>
        <v>k</v>
      </c>
      <c r="M11" s="386" t="str" cm="1">
        <f t="array" aca="1" ref="M11" ca="1" xml:space="preserve"> IFERROR( INDEX($H$3:$H$54, MATCH(TRUE, EXACT($K11,$G$3:$G$54), 0)), "")</f>
        <v>ㄍ</v>
      </c>
      <c r="N11" s="392"/>
      <c r="P11" s="348">
        <f t="shared" si="4"/>
        <v>9</v>
      </c>
      <c r="Q11" s="351" t="str">
        <f t="shared" ca="1" si="5"/>
        <v>e</v>
      </c>
      <c r="R11" s="351" t="str">
        <f t="shared" ca="1" si="6"/>
        <v>k</v>
      </c>
      <c r="S11" s="388" t="str">
        <f t="shared" ca="1" si="7"/>
        <v>ㄍ</v>
      </c>
      <c r="U11" s="359" t="s">
        <v>590</v>
      </c>
    </row>
    <row r="12" spans="2:68">
      <c r="B12" s="348">
        <f t="shared" si="1"/>
        <v>10</v>
      </c>
      <c r="C12" s="347" t="s">
        <v>425</v>
      </c>
      <c r="D12" s="349" t="s">
        <v>309</v>
      </c>
      <c r="F12" s="348">
        <f t="shared" si="2"/>
        <v>10</v>
      </c>
      <c r="G12" s="349" t="s">
        <v>309</v>
      </c>
      <c r="H12" s="395" t="s">
        <v>38</v>
      </c>
      <c r="J12" s="348">
        <f t="shared" si="3"/>
        <v>10</v>
      </c>
      <c r="K12" s="356" t="str" cm="1">
        <f t="array" aca="1" ref="K12" ca="1" xml:space="preserve"> INDIRECT(ADDRESS(2+$F12,COLUMN(G:G)))</f>
        <v>d</v>
      </c>
      <c r="L12" s="385" t="str" cm="1">
        <f t="array" aca="1" ref="L12" ca="1" xml:space="preserve"> IFERROR( INDEX($C$3:$C$54, MATCH(TRUE, EXACT($K12,$D$3:$D$54), 0)), "")</f>
        <v>K</v>
      </c>
      <c r="M12" s="386" t="str" cm="1">
        <f t="array" aca="1" ref="M12" ca="1" xml:space="preserve"> IFERROR( INDEX($H$3:$H$54, MATCH(TRUE, EXACT($K12,$G$3:$G$54), 0)), "")</f>
        <v>ㄎ</v>
      </c>
      <c r="N12" s="392"/>
      <c r="P12" s="348">
        <f t="shared" si="4"/>
        <v>10</v>
      </c>
      <c r="Q12" s="351" t="str">
        <f t="shared" ca="1" si="5"/>
        <v>d</v>
      </c>
      <c r="R12" s="351" t="str">
        <f t="shared" ca="1" si="6"/>
        <v>K</v>
      </c>
      <c r="S12" s="388" t="str">
        <f t="shared" ca="1" si="7"/>
        <v>ㄎ</v>
      </c>
      <c r="U12" s="360" t="str">
        <f ca="1" xml:space="preserve"> "- ""xlit|" &amp; _xlfn.CONCAT(Q3:Q54) &amp; "|" &amp; _xlfn.CONCAT(S3:S54) &amp; "|"""</f>
        <v>- "xlit|1q!a2wsxedEcyYhHnNbBuUjJm8*iIk,&lt;9(lL0p;:/?-AO. 43657|ㄅㄆㆠㄇㄉㄊㄋㄌㄍㄎㆣㄏㄗㄐㄘㄑㄙㄒㆡㆢㄧㆪㄨㆫㆬㄚㆩㆦㆧㄜㆤㆥㄞㆮㄠㆯㄢㄣㄤㆲㆭㄫㆨㆰㆱｎˉˋ˪ˊ˫．|"</v>
      </c>
      <c r="V12" s="361"/>
      <c r="W12" s="361"/>
      <c r="X12" s="361"/>
      <c r="Y12" s="361"/>
      <c r="Z12" s="361"/>
      <c r="AA12" s="361"/>
      <c r="AB12" s="361"/>
      <c r="AC12" s="361"/>
      <c r="AD12" s="361"/>
      <c r="AE12" s="361"/>
      <c r="AF12" s="361"/>
      <c r="AG12" s="361"/>
      <c r="AH12" s="361"/>
      <c r="AI12" s="361"/>
      <c r="AJ12" s="361"/>
      <c r="AK12" s="361"/>
      <c r="AL12" s="361"/>
      <c r="AM12" s="361"/>
      <c r="AN12" s="361"/>
      <c r="AO12" s="361"/>
      <c r="AP12" s="361"/>
      <c r="AQ12" s="361"/>
      <c r="AR12" s="361"/>
      <c r="AS12" s="361"/>
      <c r="AT12" s="361"/>
      <c r="AU12" s="361"/>
      <c r="AV12" s="361"/>
      <c r="AW12" s="361"/>
      <c r="AX12" s="361"/>
      <c r="AY12" s="361"/>
      <c r="AZ12" s="361"/>
      <c r="BA12" s="361"/>
      <c r="BB12" s="361"/>
      <c r="BC12" s="361"/>
      <c r="BD12" s="361"/>
      <c r="BE12" s="361"/>
      <c r="BF12" s="361"/>
      <c r="BG12" s="361"/>
      <c r="BH12" s="361"/>
      <c r="BI12" s="361"/>
      <c r="BJ12" s="361"/>
      <c r="BK12" s="361"/>
      <c r="BL12" s="361"/>
      <c r="BM12" s="362"/>
      <c r="BN12" s="362"/>
      <c r="BO12" s="362"/>
      <c r="BP12" s="362"/>
    </row>
    <row r="13" spans="2:68">
      <c r="B13" s="348">
        <f t="shared" si="1"/>
        <v>11</v>
      </c>
      <c r="C13" s="347" t="s">
        <v>184</v>
      </c>
      <c r="D13" s="349" t="s">
        <v>322</v>
      </c>
      <c r="F13" s="348">
        <f t="shared" si="2"/>
        <v>11</v>
      </c>
      <c r="G13" s="349" t="s">
        <v>322</v>
      </c>
      <c r="H13" s="395" t="s">
        <v>41</v>
      </c>
      <c r="J13" s="348">
        <f t="shared" si="3"/>
        <v>11</v>
      </c>
      <c r="K13" s="356" t="str" cm="1">
        <f t="array" aca="1" ref="K13" ca="1" xml:space="preserve"> INDIRECT(ADDRESS(2+$F13,COLUMN(G:G)))</f>
        <v>E</v>
      </c>
      <c r="L13" s="385" t="str" cm="1">
        <f t="array" aca="1" ref="L13" ca="1" xml:space="preserve"> IFERROR( INDEX($C$3:$C$54, MATCH(TRUE, EXACT($K13,$D$3:$D$54), 0)), "")</f>
        <v>g</v>
      </c>
      <c r="M13" s="386" t="str" cm="1">
        <f t="array" aca="1" ref="M13" ca="1" xml:space="preserve"> IFERROR( INDEX($H$3:$H$54, MATCH(TRUE, EXACT($K13,$G$3:$G$54), 0)), "")</f>
        <v>ㆣ</v>
      </c>
      <c r="N13" s="392"/>
      <c r="P13" s="348">
        <f t="shared" si="4"/>
        <v>11</v>
      </c>
      <c r="Q13" s="352" t="str">
        <f t="shared" ca="1" si="5"/>
        <v>E</v>
      </c>
      <c r="R13" s="352" t="str">
        <f t="shared" ca="1" si="6"/>
        <v>g</v>
      </c>
      <c r="S13" s="389" t="str">
        <f t="shared" ca="1" si="7"/>
        <v>ㆣ</v>
      </c>
    </row>
    <row r="14" spans="2:68">
      <c r="B14" s="348">
        <f t="shared" si="1"/>
        <v>12</v>
      </c>
      <c r="C14" s="347" t="s">
        <v>422</v>
      </c>
      <c r="D14" s="349" t="s">
        <v>305</v>
      </c>
      <c r="F14" s="348">
        <f t="shared" si="2"/>
        <v>12</v>
      </c>
      <c r="G14" s="349" t="s">
        <v>305</v>
      </c>
      <c r="H14" s="395" t="s">
        <v>52</v>
      </c>
      <c r="J14" s="348">
        <f t="shared" si="3"/>
        <v>12</v>
      </c>
      <c r="K14" s="356" t="str" cm="1">
        <f t="array" aca="1" ref="K14" ca="1" xml:space="preserve"> INDIRECT(ADDRESS(2+$F14,COLUMN(G:G)))</f>
        <v>c</v>
      </c>
      <c r="L14" s="385" t="str" cm="1">
        <f t="array" aca="1" ref="L14" ca="1" xml:space="preserve"> IFERROR( INDEX($C$3:$C$54, MATCH(TRUE, EXACT($K14,$D$3:$D$54), 0)), "")</f>
        <v>h</v>
      </c>
      <c r="M14" s="386" t="str" cm="1">
        <f t="array" aca="1" ref="M14" ca="1" xml:space="preserve"> IFERROR( INDEX($H$3:$H$54, MATCH(TRUE, EXACT($K14,$G$3:$G$54), 0)), "")</f>
        <v>ㄏ</v>
      </c>
      <c r="N14" s="392"/>
      <c r="P14" s="348">
        <f t="shared" si="4"/>
        <v>12</v>
      </c>
      <c r="Q14" s="351" t="str">
        <f t="shared" ca="1" si="5"/>
        <v>c</v>
      </c>
      <c r="R14" s="351" t="str">
        <f t="shared" ca="1" si="6"/>
        <v>h</v>
      </c>
      <c r="S14" s="388" t="str">
        <f t="shared" ca="1" si="7"/>
        <v>ㄏ</v>
      </c>
    </row>
    <row r="15" spans="2:68">
      <c r="B15" s="348">
        <f t="shared" si="1"/>
        <v>13</v>
      </c>
      <c r="C15" s="347" t="s">
        <v>179</v>
      </c>
      <c r="D15" s="349" t="s">
        <v>592</v>
      </c>
      <c r="F15" s="348">
        <f t="shared" si="2"/>
        <v>13</v>
      </c>
      <c r="G15" s="349" t="s">
        <v>592</v>
      </c>
      <c r="H15" s="394" t="s">
        <v>43</v>
      </c>
      <c r="J15" s="348">
        <f t="shared" si="3"/>
        <v>13</v>
      </c>
      <c r="K15" s="356" t="str" cm="1">
        <f t="array" aca="1" ref="K15" ca="1" xml:space="preserve"> INDIRECT(ADDRESS(2+$F15,COLUMN(G:G)))</f>
        <v>y</v>
      </c>
      <c r="L15" s="385" t="str" cm="1">
        <f t="array" aca="1" ref="L15" ca="1" xml:space="preserve"> IFERROR( INDEX($C$3:$C$54, MATCH(TRUE, EXACT($K15,$D$3:$D$54), 0)), "")</f>
        <v>z</v>
      </c>
      <c r="M15" s="386" t="str" cm="1">
        <f t="array" aca="1" ref="M15" ca="1" xml:space="preserve"> IFERROR( INDEX($H$3:$H$54, MATCH(TRUE, EXACT($K15,$G$3:$G$54), 0)), "")</f>
        <v>ㄗ</v>
      </c>
      <c r="N15" s="392"/>
      <c r="P15" s="348">
        <f t="shared" si="4"/>
        <v>13</v>
      </c>
      <c r="Q15" s="351" t="str">
        <f t="shared" ca="1" si="5"/>
        <v>y</v>
      </c>
      <c r="R15" s="351" t="str">
        <f t="shared" ca="1" si="6"/>
        <v>z</v>
      </c>
      <c r="S15" s="388" t="str">
        <f t="shared" ca="1" si="7"/>
        <v>ㄗ</v>
      </c>
      <c r="U15" s="359" t="s">
        <v>591</v>
      </c>
    </row>
    <row r="16" spans="2:68">
      <c r="B16" s="348">
        <f t="shared" si="1"/>
        <v>14</v>
      </c>
      <c r="C16" s="347" t="s">
        <v>367</v>
      </c>
      <c r="D16" s="349" t="s">
        <v>374</v>
      </c>
      <c r="F16" s="348">
        <f t="shared" si="2"/>
        <v>14</v>
      </c>
      <c r="G16" s="349" t="s">
        <v>447</v>
      </c>
      <c r="H16" s="395" t="s">
        <v>89</v>
      </c>
      <c r="J16" s="348">
        <f t="shared" si="3"/>
        <v>14</v>
      </c>
      <c r="K16" s="356" t="str" cm="1">
        <f t="array" aca="1" ref="K16" ca="1" xml:space="preserve"> INDIRECT(ADDRESS(2+$F16,COLUMN(G:G)))</f>
        <v>Y</v>
      </c>
      <c r="L16" s="385" t="str" cm="1">
        <f t="array" aca="1" ref="L16" ca="1" xml:space="preserve"> IFERROR( INDEX($C$3:$C$54, MATCH(TRUE, EXACT($K16,$D$3:$D$54), 0)), "")</f>
        <v>Z</v>
      </c>
      <c r="M16" s="386" t="str" cm="1">
        <f t="array" aca="1" ref="M16" ca="1" xml:space="preserve"> IFERROR( INDEX($H$3:$H$54, MATCH(TRUE, EXACT($K16,$G$3:$G$54), 0)), "")</f>
        <v>ㄐ</v>
      </c>
      <c r="N16" s="392"/>
      <c r="P16" s="348">
        <f t="shared" si="4"/>
        <v>14</v>
      </c>
      <c r="Q16" s="351" t="str">
        <f t="shared" ca="1" si="5"/>
        <v>Y</v>
      </c>
      <c r="R16" s="351" t="str">
        <f t="shared" ca="1" si="6"/>
        <v>Z</v>
      </c>
      <c r="S16" s="388" t="str">
        <f t="shared" ca="1" si="7"/>
        <v>ㄐ</v>
      </c>
      <c r="U16" s="360" t="str">
        <f ca="1" xml:space="preserve"> "- ""xlit|" &amp; _xlfn.CONCAT(R3:R54) &amp; "|" &amp; _xlfn.CONCAT(S3:S54) &amp; "|"""</f>
        <v>- "xlit|pPbmtTndkKghzZcCsSjJiIuUBaAOQoeEIYUX@DHFWwRVLN123570|ㄅㄆㆠㄇㄉㄊㄋㄌㄍㄎㆣㄏㄗㄐㄘㄑㄙㄒㆡㆢㄧㆪㄨㆫㆬㄚㆩㆦㆧㄜㆤㆥㄞㆮㄠㆯㄢㄣㄤㆲㆭㄫㆨㆰㆱｎˉˋ˪ˊ˫．|"</v>
      </c>
      <c r="V16" s="361"/>
      <c r="W16" s="361"/>
      <c r="X16" s="361"/>
      <c r="Y16" s="361"/>
      <c r="Z16" s="361"/>
      <c r="AA16" s="361"/>
      <c r="AB16" s="361"/>
      <c r="AC16" s="361"/>
      <c r="AD16" s="361"/>
      <c r="AE16" s="361"/>
      <c r="AF16" s="361"/>
      <c r="AG16" s="361"/>
      <c r="AH16" s="361"/>
      <c r="AI16" s="361"/>
      <c r="AJ16" s="361"/>
      <c r="AK16" s="361"/>
      <c r="AL16" s="361"/>
      <c r="AM16" s="361"/>
      <c r="AN16" s="361"/>
      <c r="AO16" s="361"/>
      <c r="AP16" s="361"/>
      <c r="AQ16" s="361"/>
      <c r="AR16" s="361"/>
      <c r="AS16" s="361"/>
      <c r="AT16" s="361"/>
      <c r="AU16" s="361"/>
      <c r="AV16" s="361"/>
      <c r="AW16" s="361"/>
      <c r="AX16" s="361"/>
      <c r="AY16" s="361"/>
      <c r="AZ16" s="361"/>
      <c r="BA16" s="361"/>
      <c r="BB16" s="361"/>
      <c r="BC16" s="361"/>
      <c r="BD16" s="361"/>
      <c r="BE16" s="361"/>
      <c r="BF16" s="361"/>
      <c r="BG16" s="361"/>
      <c r="BH16" s="361"/>
      <c r="BI16" s="361"/>
      <c r="BJ16" s="361"/>
      <c r="BK16" s="361"/>
      <c r="BL16" s="361"/>
      <c r="BM16" s="362"/>
      <c r="BN16" s="362"/>
      <c r="BO16" s="362"/>
      <c r="BP16" s="362"/>
    </row>
    <row r="17" spans="2:20">
      <c r="B17" s="348">
        <f t="shared" si="1"/>
        <v>15</v>
      </c>
      <c r="C17" s="347" t="s">
        <v>305</v>
      </c>
      <c r="D17" s="349" t="s">
        <v>422</v>
      </c>
      <c r="F17" s="348">
        <f t="shared" si="2"/>
        <v>15</v>
      </c>
      <c r="G17" s="349" t="s">
        <v>422</v>
      </c>
      <c r="H17" s="395" t="s">
        <v>46</v>
      </c>
      <c r="J17" s="348">
        <f t="shared" si="3"/>
        <v>15</v>
      </c>
      <c r="K17" s="356" t="str" cm="1">
        <f t="array" aca="1" ref="K17" ca="1" xml:space="preserve"> INDIRECT(ADDRESS(2+$F17,COLUMN(G:G)))</f>
        <v>h</v>
      </c>
      <c r="L17" s="385" t="str" cm="1">
        <f t="array" aca="1" ref="L17" ca="1" xml:space="preserve"> IFERROR( INDEX($C$3:$C$54, MATCH(TRUE, EXACT($K17,$D$3:$D$54), 0)), "")</f>
        <v>c</v>
      </c>
      <c r="M17" s="386" t="str" cm="1">
        <f t="array" aca="1" ref="M17" ca="1" xml:space="preserve"> IFERROR( INDEX($H$3:$H$54, MATCH(TRUE, EXACT($K17,$G$3:$G$54), 0)), "")</f>
        <v>ㄘ</v>
      </c>
      <c r="N17" s="392"/>
      <c r="P17" s="348">
        <f t="shared" si="4"/>
        <v>15</v>
      </c>
      <c r="Q17" s="351" t="str">
        <f t="shared" ca="1" si="5"/>
        <v>h</v>
      </c>
      <c r="R17" s="351" t="str">
        <f t="shared" ca="1" si="6"/>
        <v>c</v>
      </c>
      <c r="S17" s="388" t="str">
        <f t="shared" ca="1" si="7"/>
        <v>ㄘ</v>
      </c>
    </row>
    <row r="18" spans="2:20">
      <c r="B18" s="348">
        <f t="shared" si="1"/>
        <v>16</v>
      </c>
      <c r="C18" s="347" t="s">
        <v>286</v>
      </c>
      <c r="D18" s="349" t="s">
        <v>375</v>
      </c>
      <c r="F18" s="348">
        <f t="shared" si="2"/>
        <v>16</v>
      </c>
      <c r="G18" s="349" t="s">
        <v>454</v>
      </c>
      <c r="H18" s="395" t="s">
        <v>91</v>
      </c>
      <c r="J18" s="348">
        <f t="shared" si="3"/>
        <v>16</v>
      </c>
      <c r="K18" s="356" t="str" cm="1">
        <f t="array" aca="1" ref="K18" ca="1" xml:space="preserve"> INDIRECT(ADDRESS(2+$F18,COLUMN(G:G)))</f>
        <v>H</v>
      </c>
      <c r="L18" s="385" t="str" cm="1">
        <f t="array" aca="1" ref="L18" ca="1" xml:space="preserve"> IFERROR( INDEX($C$3:$C$54, MATCH(TRUE, EXACT($K18,$D$3:$D$54), 0)), "")</f>
        <v>C</v>
      </c>
      <c r="M18" s="386" t="str" cm="1">
        <f t="array" aca="1" ref="M18" ca="1" xml:space="preserve"> IFERROR( INDEX($H$3:$H$54, MATCH(TRUE, EXACT($K18,$G$3:$G$54), 0)), "")</f>
        <v>ㄑ</v>
      </c>
      <c r="N18" s="392"/>
      <c r="P18" s="348">
        <f t="shared" si="4"/>
        <v>16</v>
      </c>
      <c r="Q18" s="351" t="str">
        <f t="shared" ca="1" si="5"/>
        <v>H</v>
      </c>
      <c r="R18" s="351" t="str">
        <f t="shared" ca="1" si="6"/>
        <v>C</v>
      </c>
      <c r="S18" s="388" t="str">
        <f t="shared" ca="1" si="7"/>
        <v>ㄑ</v>
      </c>
    </row>
    <row r="19" spans="2:20">
      <c r="B19" s="348">
        <f t="shared" si="1"/>
        <v>17</v>
      </c>
      <c r="C19" s="347" t="s">
        <v>338</v>
      </c>
      <c r="D19" s="349" t="s">
        <v>34</v>
      </c>
      <c r="F19" s="348">
        <f t="shared" si="2"/>
        <v>17</v>
      </c>
      <c r="G19" s="349" t="s">
        <v>34</v>
      </c>
      <c r="H19" s="395" t="s">
        <v>50</v>
      </c>
      <c r="J19" s="348">
        <f t="shared" si="3"/>
        <v>17</v>
      </c>
      <c r="K19" s="356" t="str" cm="1">
        <f t="array" aca="1" ref="K19" ca="1" xml:space="preserve"> INDIRECT(ADDRESS(2+$F19,COLUMN(G:G)))</f>
        <v>n</v>
      </c>
      <c r="L19" s="385" t="str" cm="1">
        <f t="array" aca="1" ref="L19" ca="1" xml:space="preserve"> IFERROR( INDEX($C$3:$C$54, MATCH(TRUE, EXACT($K19,$D$3:$D$54), 0)), "")</f>
        <v>s</v>
      </c>
      <c r="M19" s="386" t="str" cm="1">
        <f t="array" aca="1" ref="M19" ca="1" xml:space="preserve"> IFERROR( INDEX($H$3:$H$54, MATCH(TRUE, EXACT($K19,$G$3:$G$54), 0)), "")</f>
        <v>ㄙ</v>
      </c>
      <c r="N19" s="392"/>
      <c r="P19" s="348">
        <f t="shared" si="4"/>
        <v>17</v>
      </c>
      <c r="Q19" s="351" t="str">
        <f t="shared" ca="1" si="5"/>
        <v>n</v>
      </c>
      <c r="R19" s="351" t="str">
        <f t="shared" ca="1" si="6"/>
        <v>s</v>
      </c>
      <c r="S19" s="388" t="str">
        <f t="shared" ca="1" si="7"/>
        <v>ㄙ</v>
      </c>
    </row>
    <row r="20" spans="2:20">
      <c r="B20" s="348">
        <f t="shared" si="1"/>
        <v>18</v>
      </c>
      <c r="C20" s="347" t="s">
        <v>369</v>
      </c>
      <c r="D20" s="349" t="s">
        <v>26</v>
      </c>
      <c r="F20" s="348">
        <f t="shared" si="2"/>
        <v>18</v>
      </c>
      <c r="G20" s="349" t="s">
        <v>571</v>
      </c>
      <c r="H20" s="395" t="s">
        <v>284</v>
      </c>
      <c r="J20" s="348">
        <f t="shared" si="3"/>
        <v>18</v>
      </c>
      <c r="K20" s="356" t="str" cm="1">
        <f t="array" aca="1" ref="K20" ca="1" xml:space="preserve"> INDIRECT(ADDRESS(2+$F20,COLUMN(G:G)))</f>
        <v>N</v>
      </c>
      <c r="L20" s="385" t="str" cm="1">
        <f t="array" aca="1" ref="L20" ca="1" xml:space="preserve"> IFERROR( INDEX($C$3:$C$54, MATCH(TRUE, EXACT($K20,$D$3:$D$54), 0)), "")</f>
        <v>S</v>
      </c>
      <c r="M20" s="386" t="str" cm="1">
        <f t="array" aca="1" ref="M20" ca="1" xml:space="preserve"> IFERROR( INDEX($H$3:$H$54, MATCH(TRUE, EXACT($K20,$G$3:$G$54), 0)), "")</f>
        <v>ㄒ</v>
      </c>
      <c r="N20" s="392"/>
      <c r="P20" s="348">
        <f t="shared" si="4"/>
        <v>18</v>
      </c>
      <c r="Q20" s="351" t="str">
        <f t="shared" ca="1" si="5"/>
        <v>N</v>
      </c>
      <c r="R20" s="351" t="str">
        <f t="shared" ca="1" si="6"/>
        <v>S</v>
      </c>
      <c r="S20" s="388" t="str">
        <f t="shared" ca="1" si="7"/>
        <v>ㄒ</v>
      </c>
    </row>
    <row r="21" spans="2:20">
      <c r="B21" s="348">
        <f t="shared" si="1"/>
        <v>19</v>
      </c>
      <c r="C21" s="347" t="s">
        <v>254</v>
      </c>
      <c r="D21" s="349" t="s">
        <v>28</v>
      </c>
      <c r="F21" s="348">
        <f t="shared" si="2"/>
        <v>19</v>
      </c>
      <c r="G21" s="349" t="s">
        <v>28</v>
      </c>
      <c r="H21" s="394" t="s">
        <v>48</v>
      </c>
      <c r="J21" s="348">
        <f t="shared" si="3"/>
        <v>19</v>
      </c>
      <c r="K21" s="356" t="str" cm="1">
        <f t="array" aca="1" ref="K21" ca="1" xml:space="preserve"> INDIRECT(ADDRESS(2+$F21,COLUMN(G:G)))</f>
        <v>b</v>
      </c>
      <c r="L21" s="385" t="str" cm="1">
        <f t="array" aca="1" ref="L21" ca="1" xml:space="preserve"> IFERROR( INDEX($C$3:$C$54, MATCH(TRUE, EXACT($K21,$D$3:$D$54), 0)), "")</f>
        <v>j</v>
      </c>
      <c r="M21" s="386" t="str" cm="1">
        <f t="array" aca="1" ref="M21" ca="1" xml:space="preserve"> IFERROR( INDEX($H$3:$H$54, MATCH(TRUE, EXACT($K21,$G$3:$G$54), 0)), "")</f>
        <v>ㆡ</v>
      </c>
      <c r="N21" s="392"/>
      <c r="P21" s="348">
        <f t="shared" si="4"/>
        <v>19</v>
      </c>
      <c r="Q21" s="352" t="str">
        <f t="shared" ca="1" si="5"/>
        <v>b</v>
      </c>
      <c r="R21" s="352" t="str">
        <f t="shared" ca="1" si="6"/>
        <v>j</v>
      </c>
      <c r="S21" s="389" t="str">
        <f t="shared" ca="1" si="7"/>
        <v>ㆡ</v>
      </c>
    </row>
    <row r="22" spans="2:20">
      <c r="B22" s="348">
        <f t="shared" si="1"/>
        <v>20</v>
      </c>
      <c r="C22" s="347" t="s">
        <v>368</v>
      </c>
      <c r="D22" s="349" t="s">
        <v>218</v>
      </c>
      <c r="F22" s="348">
        <f t="shared" si="2"/>
        <v>20</v>
      </c>
      <c r="G22" s="349" t="s">
        <v>144</v>
      </c>
      <c r="H22" s="395" t="s">
        <v>109</v>
      </c>
      <c r="J22" s="348">
        <f t="shared" si="3"/>
        <v>20</v>
      </c>
      <c r="K22" s="356" t="str" cm="1">
        <f t="array" aca="1" ref="K22" ca="1" xml:space="preserve"> INDIRECT(ADDRESS(2+$F22,COLUMN(G:G)))</f>
        <v>B</v>
      </c>
      <c r="L22" s="385" t="str" cm="1">
        <f t="array" aca="1" ref="L22" ca="1" xml:space="preserve"> IFERROR( INDEX($C$3:$C$54, MATCH(TRUE, EXACT($K22,$D$3:$D$54), 0)), "")</f>
        <v>J</v>
      </c>
      <c r="M22" s="386" t="str" cm="1">
        <f t="array" aca="1" ref="M22" ca="1" xml:space="preserve"> IFERROR( INDEX($H$3:$H$54, MATCH(TRUE, EXACT($K22,$G$3:$G$54), 0)), "")</f>
        <v>ㆢ</v>
      </c>
      <c r="N22" s="392"/>
      <c r="P22" s="348">
        <f t="shared" si="4"/>
        <v>20</v>
      </c>
      <c r="Q22" s="352" t="str">
        <f t="shared" ca="1" si="5"/>
        <v>B</v>
      </c>
      <c r="R22" s="352" t="str">
        <f t="shared" ca="1" si="6"/>
        <v>J</v>
      </c>
      <c r="S22" s="389" t="str">
        <f t="shared" ca="1" si="7"/>
        <v>ㆢ</v>
      </c>
    </row>
    <row r="23" spans="2:20">
      <c r="B23" s="348">
        <f t="shared" si="1"/>
        <v>21</v>
      </c>
      <c r="C23" s="347" t="s">
        <v>279</v>
      </c>
      <c r="D23" s="349" t="s">
        <v>196</v>
      </c>
      <c r="F23" s="348">
        <f t="shared" si="2"/>
        <v>21</v>
      </c>
      <c r="G23" s="349" t="s">
        <v>196</v>
      </c>
      <c r="H23" s="395" t="s">
        <v>54</v>
      </c>
      <c r="J23" s="348">
        <f t="shared" si="3"/>
        <v>21</v>
      </c>
      <c r="K23" s="356" t="str" cm="1">
        <f t="array" aca="1" ref="K23" ca="1" xml:space="preserve"> INDIRECT(ADDRESS(2+$F23,COLUMN(G:G)))</f>
        <v>u</v>
      </c>
      <c r="L23" s="385" t="str" cm="1">
        <f t="array" aca="1" ref="L23" ca="1" xml:space="preserve"> IFERROR( INDEX($C$3:$C$54, MATCH(TRUE, EXACT($K23,$D$3:$D$54), 0)), "")</f>
        <v>i</v>
      </c>
      <c r="M23" s="386" t="str" cm="1">
        <f t="array" aca="1" ref="M23" ca="1" xml:space="preserve"> IFERROR( INDEX($H$3:$H$54, MATCH(TRUE, EXACT($K23,$G$3:$G$54), 0)), "")</f>
        <v>ㄧ</v>
      </c>
      <c r="N23" s="392"/>
      <c r="P23" s="348">
        <f t="shared" si="4"/>
        <v>21</v>
      </c>
      <c r="Q23" s="351" t="str">
        <f t="shared" ca="1" si="5"/>
        <v>u</v>
      </c>
      <c r="R23" s="351" t="str">
        <f t="shared" ca="1" si="6"/>
        <v>i</v>
      </c>
      <c r="S23" s="388" t="str">
        <f t="shared" ca="1" si="7"/>
        <v>ㄧ</v>
      </c>
    </row>
    <row r="24" spans="2:20">
      <c r="B24" s="348">
        <f t="shared" si="1"/>
        <v>22</v>
      </c>
      <c r="C24" s="347" t="s">
        <v>239</v>
      </c>
      <c r="D24" s="349" t="s">
        <v>230</v>
      </c>
      <c r="F24" s="348">
        <f t="shared" si="2"/>
        <v>22</v>
      </c>
      <c r="G24" s="349" t="s">
        <v>230</v>
      </c>
      <c r="H24" s="395" t="s">
        <v>111</v>
      </c>
      <c r="J24" s="348">
        <f t="shared" si="3"/>
        <v>22</v>
      </c>
      <c r="K24" s="356" t="str" cm="1">
        <f t="array" aca="1" ref="K24" ca="1" xml:space="preserve"> INDIRECT(ADDRESS(2+$F24,COLUMN(G:G)))</f>
        <v>U</v>
      </c>
      <c r="L24" s="385" t="str" cm="1">
        <f t="array" aca="1" ref="L24" ca="1" xml:space="preserve"> IFERROR( INDEX($C$3:$C$54, MATCH(TRUE, EXACT($K24,$D$3:$D$54), 0)), "")</f>
        <v>I</v>
      </c>
      <c r="M24" s="386" t="str" cm="1">
        <f t="array" aca="1" ref="M24" ca="1" xml:space="preserve"> IFERROR( INDEX($H$3:$H$54, MATCH(TRUE, EXACT($K24,$G$3:$G$54), 0)), "")</f>
        <v>ㆪ</v>
      </c>
      <c r="N24" s="392"/>
      <c r="P24" s="348">
        <f t="shared" si="4"/>
        <v>22</v>
      </c>
      <c r="Q24" s="352" t="str">
        <f t="shared" ca="1" si="5"/>
        <v>U</v>
      </c>
      <c r="R24" s="352" t="str">
        <f t="shared" ca="1" si="6"/>
        <v>I</v>
      </c>
      <c r="S24" s="389" t="str">
        <f t="shared" ca="1" si="7"/>
        <v>ㆪ</v>
      </c>
    </row>
    <row r="25" spans="2:20">
      <c r="B25" s="348">
        <f t="shared" si="1"/>
        <v>23</v>
      </c>
      <c r="C25" s="347" t="s">
        <v>196</v>
      </c>
      <c r="D25" s="349" t="s">
        <v>254</v>
      </c>
      <c r="F25" s="348">
        <f t="shared" si="2"/>
        <v>23</v>
      </c>
      <c r="G25" s="349" t="s">
        <v>254</v>
      </c>
      <c r="H25" s="395" t="s">
        <v>56</v>
      </c>
      <c r="J25" s="348">
        <f t="shared" si="3"/>
        <v>23</v>
      </c>
      <c r="K25" s="356" t="str" cm="1">
        <f t="array" aca="1" ref="K25" ca="1" xml:space="preserve"> INDIRECT(ADDRESS(2+$F25,COLUMN(G:G)))</f>
        <v>j</v>
      </c>
      <c r="L25" s="385" t="str" cm="1">
        <f t="array" aca="1" ref="L25" ca="1" xml:space="preserve"> IFERROR( INDEX($C$3:$C$54, MATCH(TRUE, EXACT($K25,$D$3:$D$54), 0)), "")</f>
        <v>u</v>
      </c>
      <c r="M25" s="386" t="str" cm="1">
        <f t="array" aca="1" ref="M25" ca="1" xml:space="preserve"> IFERROR( INDEX($H$3:$H$54, MATCH(TRUE, EXACT($K25,$G$3:$G$54), 0)), "")</f>
        <v>ㄨ</v>
      </c>
      <c r="N25" s="392"/>
      <c r="P25" s="348">
        <f t="shared" si="4"/>
        <v>23</v>
      </c>
      <c r="Q25" s="351" t="str">
        <f t="shared" ca="1" si="5"/>
        <v>j</v>
      </c>
      <c r="R25" s="351" t="str">
        <f t="shared" ca="1" si="6"/>
        <v>u</v>
      </c>
      <c r="S25" s="388" t="str">
        <f t="shared" ca="1" si="7"/>
        <v>ㄨ</v>
      </c>
      <c r="T25" s="347"/>
    </row>
    <row r="26" spans="2:20">
      <c r="B26" s="348">
        <f t="shared" si="1"/>
        <v>24</v>
      </c>
      <c r="C26" s="347" t="s">
        <v>230</v>
      </c>
      <c r="D26" s="349" t="s">
        <v>368</v>
      </c>
      <c r="F26" s="348">
        <f t="shared" si="2"/>
        <v>24</v>
      </c>
      <c r="G26" s="349" t="s">
        <v>368</v>
      </c>
      <c r="H26" s="395" t="s">
        <v>113</v>
      </c>
      <c r="J26" s="348">
        <f t="shared" si="3"/>
        <v>24</v>
      </c>
      <c r="K26" s="356" t="str" cm="1">
        <f t="array" aca="1" ref="K26" ca="1" xml:space="preserve"> INDIRECT(ADDRESS(2+$F26,COLUMN(G:G)))</f>
        <v>J</v>
      </c>
      <c r="L26" s="385" t="str" cm="1">
        <f t="array" aca="1" ref="L26" ca="1" xml:space="preserve"> IFERROR( INDEX($C$3:$C$54, MATCH(TRUE, EXACT($K26,$D$3:$D$54), 0)), "")</f>
        <v>U</v>
      </c>
      <c r="M26" s="386" t="str" cm="1">
        <f t="array" aca="1" ref="M26" ca="1" xml:space="preserve"> IFERROR( INDEX($H$3:$H$54, MATCH(TRUE, EXACT($K26,$G$3:$G$54), 0)), "")</f>
        <v>ㆫ</v>
      </c>
      <c r="N26" s="392"/>
      <c r="P26" s="348">
        <f t="shared" si="4"/>
        <v>24</v>
      </c>
      <c r="Q26" s="352" t="str">
        <f t="shared" ca="1" si="5"/>
        <v>J</v>
      </c>
      <c r="R26" s="352" t="str">
        <f t="shared" ca="1" si="6"/>
        <v>U</v>
      </c>
      <c r="S26" s="389" t="str">
        <f t="shared" ca="1" si="7"/>
        <v>ㆫ</v>
      </c>
      <c r="T26" s="347"/>
    </row>
    <row r="27" spans="2:20">
      <c r="B27" s="348">
        <f t="shared" si="1"/>
        <v>25</v>
      </c>
      <c r="C27" s="347" t="s">
        <v>144</v>
      </c>
      <c r="D27" s="349" t="s">
        <v>143</v>
      </c>
      <c r="F27" s="348">
        <f t="shared" si="2"/>
        <v>25</v>
      </c>
      <c r="G27" s="349" t="s">
        <v>143</v>
      </c>
      <c r="H27" s="395" t="s">
        <v>145</v>
      </c>
      <c r="J27" s="348">
        <f t="shared" si="3"/>
        <v>25</v>
      </c>
      <c r="K27" s="356" t="str" cm="1">
        <f t="array" aca="1" ref="K27" ca="1" xml:space="preserve"> INDIRECT(ADDRESS(2+$F27,COLUMN(G:G)))</f>
        <v>m</v>
      </c>
      <c r="L27" s="385" t="str" cm="1">
        <f t="array" aca="1" ref="L27" ca="1" xml:space="preserve"> IFERROR( INDEX($C$3:$C$54, MATCH(TRUE, EXACT($K27,$D$3:$D$54), 0)), "")</f>
        <v>B</v>
      </c>
      <c r="M27" s="386" t="str" cm="1">
        <f t="array" aca="1" ref="M27" ca="1" xml:space="preserve"> IFERROR( INDEX($H$3:$H$54, MATCH(TRUE, EXACT($K27,$G$3:$G$54), 0)), "")</f>
        <v>ㆬ</v>
      </c>
      <c r="N27" s="392"/>
      <c r="P27" s="348">
        <f t="shared" si="4"/>
        <v>25</v>
      </c>
      <c r="Q27" s="351" t="str">
        <f t="shared" ca="1" si="5"/>
        <v>m</v>
      </c>
      <c r="R27" s="351" t="str">
        <f t="shared" ca="1" si="6"/>
        <v>B</v>
      </c>
      <c r="S27" s="388" t="str">
        <f t="shared" ca="1" si="7"/>
        <v>ㆬ</v>
      </c>
      <c r="T27" s="347"/>
    </row>
    <row r="28" spans="2:20">
      <c r="B28" s="348">
        <f t="shared" si="1"/>
        <v>26</v>
      </c>
      <c r="C28" s="347" t="s">
        <v>351</v>
      </c>
      <c r="D28" s="349" t="s">
        <v>593</v>
      </c>
      <c r="F28" s="348">
        <f t="shared" si="2"/>
        <v>26</v>
      </c>
      <c r="G28" s="349" t="s">
        <v>593</v>
      </c>
      <c r="H28" s="395" t="s">
        <v>58</v>
      </c>
      <c r="J28" s="348">
        <f t="shared" si="3"/>
        <v>26</v>
      </c>
      <c r="K28" s="356" t="str" cm="1">
        <f t="array" aca="1" ref="K28" ca="1" xml:space="preserve"> INDIRECT(ADDRESS(2+$F28,COLUMN(G:G)))</f>
        <v>8</v>
      </c>
      <c r="L28" s="385" t="str" cm="1">
        <f t="array" aca="1" ref="L28" ca="1" xml:space="preserve"> IFERROR( INDEX($C$3:$C$54, MATCH(TRUE, EXACT($K28,$D$3:$D$54), 0)), "")</f>
        <v>a</v>
      </c>
      <c r="M28" s="386" t="str" cm="1">
        <f t="array" aca="1" ref="M28" ca="1" xml:space="preserve"> IFERROR( INDEX($H$3:$H$54, MATCH(TRUE, EXACT($K28,$G$3:$G$54), 0)), "")</f>
        <v>ㄚ</v>
      </c>
      <c r="N28" s="392"/>
      <c r="P28" s="348">
        <f t="shared" si="4"/>
        <v>26</v>
      </c>
      <c r="Q28" s="351" t="str">
        <f t="shared" ca="1" si="5"/>
        <v>8</v>
      </c>
      <c r="R28" s="351" t="str">
        <f t="shared" ca="1" si="6"/>
        <v>a</v>
      </c>
      <c r="S28" s="388" t="str">
        <f t="shared" ca="1" si="7"/>
        <v>ㄚ</v>
      </c>
      <c r="T28" s="347"/>
    </row>
    <row r="29" spans="2:20">
      <c r="B29" s="348">
        <f t="shared" si="1"/>
        <v>27</v>
      </c>
      <c r="C29" s="347" t="s">
        <v>401</v>
      </c>
      <c r="D29" s="349" t="s">
        <v>484</v>
      </c>
      <c r="F29" s="348">
        <f t="shared" si="2"/>
        <v>27</v>
      </c>
      <c r="G29" s="349" t="s">
        <v>484</v>
      </c>
      <c r="H29" s="395" t="s">
        <v>115</v>
      </c>
      <c r="J29" s="348">
        <f t="shared" si="3"/>
        <v>27</v>
      </c>
      <c r="K29" s="356" t="str" cm="1">
        <f t="array" aca="1" ref="K29" ca="1" xml:space="preserve"> INDIRECT(ADDRESS(2+$F29,COLUMN(G:G)))</f>
        <v>*</v>
      </c>
      <c r="L29" s="385" t="str" cm="1">
        <f t="array" aca="1" ref="L29" ca="1" xml:space="preserve"> IFERROR( INDEX($C$3:$C$54, MATCH(TRUE, EXACT($K29,$D$3:$D$54), 0)), "")</f>
        <v>A</v>
      </c>
      <c r="M29" s="386" t="str" cm="1">
        <f t="array" aca="1" ref="M29" ca="1" xml:space="preserve"> IFERROR( INDEX($H$3:$H$54, MATCH(TRUE, EXACT($K29,$G$3:$G$54), 0)), "")</f>
        <v>ㆩ</v>
      </c>
      <c r="N29" s="392"/>
      <c r="P29" s="348">
        <f t="shared" si="4"/>
        <v>27</v>
      </c>
      <c r="Q29" s="352" t="str">
        <f t="shared" ca="1" si="5"/>
        <v>*</v>
      </c>
      <c r="R29" s="352" t="str">
        <f t="shared" ca="1" si="6"/>
        <v>A</v>
      </c>
      <c r="S29" s="389" t="str">
        <f t="shared" ca="1" si="7"/>
        <v>ㆩ</v>
      </c>
    </row>
    <row r="30" spans="2:20">
      <c r="B30" s="348">
        <f t="shared" si="1"/>
        <v>28</v>
      </c>
      <c r="C30" s="347" t="s">
        <v>69</v>
      </c>
      <c r="D30" s="349" t="s">
        <v>279</v>
      </c>
      <c r="F30" s="348">
        <f t="shared" si="2"/>
        <v>28</v>
      </c>
      <c r="G30" s="349" t="s">
        <v>279</v>
      </c>
      <c r="H30" s="395" t="s">
        <v>67</v>
      </c>
      <c r="J30" s="348">
        <f t="shared" si="3"/>
        <v>28</v>
      </c>
      <c r="K30" s="356" t="str" cm="1">
        <f t="array" aca="1" ref="K30" ca="1" xml:space="preserve"> INDIRECT(ADDRESS(2+$F30,COLUMN(G:G)))</f>
        <v>i</v>
      </c>
      <c r="L30" s="385" t="str" cm="1">
        <f t="array" aca="1" ref="L30" ca="1" xml:space="preserve"> IFERROR( INDEX($C$3:$C$54, MATCH(TRUE, EXACT($K30,$D$3:$D$54), 0)), "")</f>
        <v>O</v>
      </c>
      <c r="M30" s="386" t="str" cm="1">
        <f t="array" aca="1" ref="M30" ca="1" xml:space="preserve"> IFERROR( INDEX($H$3:$H$54, MATCH(TRUE, EXACT($K30,$G$3:$G$54), 0)), "")</f>
        <v>ㆦ</v>
      </c>
      <c r="N30" s="392"/>
      <c r="P30" s="348">
        <f t="shared" si="4"/>
        <v>28</v>
      </c>
      <c r="Q30" s="351" t="str">
        <f t="shared" ca="1" si="5"/>
        <v>i</v>
      </c>
      <c r="R30" s="351" t="str">
        <f t="shared" ca="1" si="6"/>
        <v>O</v>
      </c>
      <c r="S30" s="388" t="str">
        <f t="shared" ca="1" si="7"/>
        <v>ㆦ</v>
      </c>
      <c r="T30" s="347"/>
    </row>
    <row r="31" spans="2:20">
      <c r="B31" s="348">
        <f t="shared" si="1"/>
        <v>29</v>
      </c>
      <c r="C31" s="347" t="s">
        <v>397</v>
      </c>
      <c r="D31" s="349" t="s">
        <v>239</v>
      </c>
      <c r="F31" s="348">
        <f t="shared" si="2"/>
        <v>29</v>
      </c>
      <c r="G31" s="349" t="s">
        <v>239</v>
      </c>
      <c r="H31" s="395" t="s">
        <v>599</v>
      </c>
      <c r="J31" s="348">
        <f t="shared" si="3"/>
        <v>29</v>
      </c>
      <c r="K31" s="356" t="str" cm="1">
        <f t="array" aca="1" ref="K31" ca="1" xml:space="preserve"> INDIRECT(ADDRESS(2+$F31,COLUMN(G:G)))</f>
        <v>I</v>
      </c>
      <c r="L31" s="385" t="str" cm="1">
        <f t="array" aca="1" ref="L31" ca="1" xml:space="preserve"> IFERROR( INDEX($C$3:$C$54, MATCH(TRUE, EXACT($K31,$D$3:$D$54), 0)), "")</f>
        <v>Q</v>
      </c>
      <c r="M31" s="386" t="str" cm="1">
        <f t="array" aca="1" ref="M31" ca="1" xml:space="preserve"> IFERROR( INDEX($H$3:$H$54, MATCH(TRUE, EXACT($K31,$G$3:$G$54), 0)), "")</f>
        <v>ㆧ</v>
      </c>
      <c r="N31" s="392"/>
      <c r="P31" s="348">
        <f t="shared" si="4"/>
        <v>29</v>
      </c>
      <c r="Q31" s="352" t="str">
        <f t="shared" ca="1" si="5"/>
        <v>I</v>
      </c>
      <c r="R31" s="352" t="str">
        <f t="shared" ca="1" si="6"/>
        <v>Q</v>
      </c>
      <c r="S31" s="389" t="str">
        <f t="shared" ca="1" si="7"/>
        <v>ㆧ</v>
      </c>
      <c r="T31" s="347"/>
    </row>
    <row r="32" spans="2:20">
      <c r="B32" s="348">
        <f t="shared" si="1"/>
        <v>30</v>
      </c>
      <c r="C32" s="347" t="s">
        <v>66</v>
      </c>
      <c r="D32" s="349" t="s">
        <v>37</v>
      </c>
      <c r="F32" s="348">
        <f t="shared" si="2"/>
        <v>30</v>
      </c>
      <c r="G32" s="349" t="s">
        <v>37</v>
      </c>
      <c r="H32" s="395" t="s">
        <v>473</v>
      </c>
      <c r="J32" s="348">
        <f t="shared" si="3"/>
        <v>30</v>
      </c>
      <c r="K32" s="356" t="str" cm="1">
        <f t="array" aca="1" ref="K32" ca="1" xml:space="preserve"> INDIRECT(ADDRESS(2+$F32,COLUMN(G:G)))</f>
        <v>k</v>
      </c>
      <c r="L32" s="385" t="str" cm="1">
        <f t="array" aca="1" ref="L32" ca="1" xml:space="preserve"> IFERROR( INDEX($C$3:$C$54, MATCH(TRUE, EXACT($K32,$D$3:$D$54), 0)), "")</f>
        <v>o</v>
      </c>
      <c r="M32" s="386" t="str" cm="1">
        <f t="array" aca="1" ref="M32" ca="1" xml:space="preserve"> IFERROR( INDEX($H$3:$H$54, MATCH(TRUE, EXACT($K32,$G$3:$G$54), 0)), "")</f>
        <v>ㄜ</v>
      </c>
      <c r="N32" s="392"/>
      <c r="P32" s="348">
        <f t="shared" si="4"/>
        <v>30</v>
      </c>
      <c r="Q32" s="351" t="str">
        <f t="shared" ca="1" si="5"/>
        <v>k</v>
      </c>
      <c r="R32" s="351" t="str">
        <f t="shared" ca="1" si="6"/>
        <v>o</v>
      </c>
      <c r="S32" s="388" t="str">
        <f t="shared" ca="1" si="7"/>
        <v>ㄜ</v>
      </c>
      <c r="T32" s="347"/>
    </row>
    <row r="33" spans="2:20">
      <c r="B33" s="348">
        <f t="shared" si="1"/>
        <v>31</v>
      </c>
      <c r="C33" s="347" t="s">
        <v>62</v>
      </c>
      <c r="D33" s="349" t="s">
        <v>225</v>
      </c>
      <c r="F33" s="348">
        <f t="shared" si="2"/>
        <v>31</v>
      </c>
      <c r="G33" s="349" t="s">
        <v>225</v>
      </c>
      <c r="H33" s="395" t="s">
        <v>61</v>
      </c>
      <c r="J33" s="348">
        <f t="shared" si="3"/>
        <v>31</v>
      </c>
      <c r="K33" s="356" t="str" cm="1">
        <f t="array" aca="1" ref="K33" ca="1" xml:space="preserve"> INDIRECT(ADDRESS(2+$F33,COLUMN(G:G)))</f>
        <v>,</v>
      </c>
      <c r="L33" s="385" t="str" cm="1">
        <f t="array" aca="1" ref="L33" ca="1" xml:space="preserve"> IFERROR( INDEX($C$3:$C$54, MATCH(TRUE, EXACT($K33,$D$3:$D$54), 0)), "")</f>
        <v>e</v>
      </c>
      <c r="M33" s="386" t="str" cm="1">
        <f t="array" aca="1" ref="M33" ca="1" xml:space="preserve"> IFERROR( INDEX($H$3:$H$54, MATCH(TRUE, EXACT($K33,$G$3:$G$54), 0)), "")</f>
        <v>ㆤ</v>
      </c>
      <c r="N33" s="392"/>
      <c r="P33" s="348">
        <f t="shared" si="4"/>
        <v>31</v>
      </c>
      <c r="Q33" s="351" t="str">
        <f t="shared" ca="1" si="5"/>
        <v>,</v>
      </c>
      <c r="R33" s="351" t="str">
        <f t="shared" ca="1" si="6"/>
        <v>e</v>
      </c>
      <c r="S33" s="388" t="str">
        <f t="shared" ca="1" si="7"/>
        <v>ㆤ</v>
      </c>
      <c r="T33" s="347"/>
    </row>
    <row r="34" spans="2:20">
      <c r="B34" s="348">
        <f t="shared" si="1"/>
        <v>32</v>
      </c>
      <c r="C34" s="347" t="s">
        <v>421</v>
      </c>
      <c r="D34" s="349" t="s">
        <v>600</v>
      </c>
      <c r="F34" s="348">
        <f t="shared" si="2"/>
        <v>32</v>
      </c>
      <c r="G34" s="349" t="s">
        <v>600</v>
      </c>
      <c r="H34" s="395" t="s">
        <v>119</v>
      </c>
      <c r="J34" s="348">
        <f t="shared" si="3"/>
        <v>32</v>
      </c>
      <c r="K34" s="356" t="str" cm="1">
        <f t="array" aca="1" ref="K34" ca="1" xml:space="preserve"> INDIRECT(ADDRESS(2+$F34,COLUMN(G:G)))</f>
        <v>&lt;</v>
      </c>
      <c r="L34" s="385" t="str" cm="1">
        <f t="array" aca="1" ref="L34" ca="1" xml:space="preserve"> IFERROR( INDEX($C$3:$C$54, MATCH(TRUE, EXACT($K34,$D$3:$D$54), 0)), "")</f>
        <v>E</v>
      </c>
      <c r="M34" s="386" t="str" cm="1">
        <f t="array" aca="1" ref="M34" ca="1" xml:space="preserve"> IFERROR( INDEX($H$3:$H$54, MATCH(TRUE, EXACT($K34,$G$3:$G$54), 0)), "")</f>
        <v>ㆥ</v>
      </c>
      <c r="N34" s="392"/>
      <c r="P34" s="348">
        <f t="shared" si="4"/>
        <v>32</v>
      </c>
      <c r="Q34" s="352" t="str">
        <f t="shared" ca="1" si="5"/>
        <v>&lt;</v>
      </c>
      <c r="R34" s="352" t="str">
        <f t="shared" ca="1" si="6"/>
        <v>E</v>
      </c>
      <c r="S34" s="389" t="str">
        <f t="shared" ca="1" si="7"/>
        <v>ㆥ</v>
      </c>
      <c r="T34" s="347"/>
    </row>
    <row r="35" spans="2:20">
      <c r="B35" s="348">
        <f t="shared" si="1"/>
        <v>33</v>
      </c>
      <c r="C35" s="347" t="s">
        <v>275</v>
      </c>
      <c r="D35" s="349" t="s">
        <v>264</v>
      </c>
      <c r="F35" s="348">
        <f t="shared" si="2"/>
        <v>33</v>
      </c>
      <c r="G35" s="349" t="s">
        <v>264</v>
      </c>
      <c r="H35" s="395" t="s">
        <v>241</v>
      </c>
      <c r="J35" s="348">
        <f t="shared" si="3"/>
        <v>33</v>
      </c>
      <c r="K35" s="356" t="str" cm="1">
        <f t="array" aca="1" ref="K35" ca="1" xml:space="preserve"> INDIRECT(ADDRESS(2+$F35,COLUMN(G:G)))</f>
        <v>9</v>
      </c>
      <c r="L35" s="385" t="str" cm="1">
        <f t="array" aca="1" ref="L35" ca="1" xml:space="preserve"> IFERROR( INDEX($C$3:$C$54, MATCH(TRUE, EXACT($K35,$D$3:$D$54), 0)), "")</f>
        <v>I</v>
      </c>
      <c r="M35" s="386" t="str" cm="1">
        <f t="array" aca="1" ref="M35" ca="1" xml:space="preserve"> IFERROR( INDEX($H$3:$H$54, MATCH(TRUE, EXACT($K35,$G$3:$G$54), 0)), "")</f>
        <v>ㄞ</v>
      </c>
      <c r="N35" s="392"/>
      <c r="P35" s="348">
        <f t="shared" si="4"/>
        <v>33</v>
      </c>
      <c r="Q35" s="351" t="str">
        <f t="shared" ca="1" si="5"/>
        <v>9</v>
      </c>
      <c r="R35" s="351" t="str">
        <f t="shared" ca="1" si="6"/>
        <v>I</v>
      </c>
      <c r="S35" s="388" t="str">
        <f t="shared" ca="1" si="7"/>
        <v>ㄞ</v>
      </c>
    </row>
    <row r="36" spans="2:20">
      <c r="B36" s="348">
        <f t="shared" si="1"/>
        <v>34</v>
      </c>
      <c r="C36" s="347" t="s">
        <v>374</v>
      </c>
      <c r="D36" s="349" t="s">
        <v>491</v>
      </c>
      <c r="F36" s="348">
        <f t="shared" si="2"/>
        <v>34</v>
      </c>
      <c r="G36" s="349" t="s">
        <v>491</v>
      </c>
      <c r="H36" s="395" t="s">
        <v>117</v>
      </c>
      <c r="J36" s="348">
        <f t="shared" si="3"/>
        <v>34</v>
      </c>
      <c r="K36" s="356" t="str" cm="1">
        <f t="array" aca="1" ref="K36" ca="1" xml:space="preserve"> INDIRECT(ADDRESS(2+$F36,COLUMN(G:G)))</f>
        <v>(</v>
      </c>
      <c r="L36" s="385" t="str" cm="1">
        <f t="array" aca="1" ref="L36" ca="1" xml:space="preserve"> IFERROR( INDEX($C$3:$C$54, MATCH(TRUE, EXACT($K36,$D$3:$D$54), 0)), "")</f>
        <v>Y</v>
      </c>
      <c r="M36" s="386" t="str" cm="1">
        <f t="array" aca="1" ref="M36" ca="1" xml:space="preserve"> IFERROR( INDEX($H$3:$H$54, MATCH(TRUE, EXACT($K36,$G$3:$G$54), 0)), "")</f>
        <v>ㆮ</v>
      </c>
      <c r="N36" s="392"/>
      <c r="P36" s="348">
        <f t="shared" si="4"/>
        <v>34</v>
      </c>
      <c r="Q36" s="352" t="str">
        <f t="shared" ca="1" si="5"/>
        <v>(</v>
      </c>
      <c r="R36" s="352" t="str">
        <f t="shared" ca="1" si="6"/>
        <v>Y</v>
      </c>
      <c r="S36" s="389" t="str">
        <f t="shared" ca="1" si="7"/>
        <v>ㆮ</v>
      </c>
      <c r="T36" s="347"/>
    </row>
    <row r="37" spans="2:20">
      <c r="B37" s="348">
        <f t="shared" si="1"/>
        <v>35</v>
      </c>
      <c r="C37" s="347" t="s">
        <v>259</v>
      </c>
      <c r="D37" s="349" t="s">
        <v>86</v>
      </c>
      <c r="F37" s="348">
        <f t="shared" si="2"/>
        <v>35</v>
      </c>
      <c r="G37" s="349" t="s">
        <v>86</v>
      </c>
      <c r="H37" s="395" t="s">
        <v>72</v>
      </c>
      <c r="J37" s="348">
        <f t="shared" si="3"/>
        <v>35</v>
      </c>
      <c r="K37" s="356" t="str" cm="1">
        <f t="array" aca="1" ref="K37" ca="1" xml:space="preserve"> INDIRECT(ADDRESS(2+$F37,COLUMN(G:G)))</f>
        <v>l</v>
      </c>
      <c r="L37" s="385" t="str" cm="1">
        <f t="array" aca="1" ref="L37" ca="1" xml:space="preserve"> IFERROR( INDEX($C$3:$C$54, MATCH(TRUE, EXACT($K37,$D$3:$D$54), 0)), "")</f>
        <v>U</v>
      </c>
      <c r="M37" s="386" t="str" cm="1">
        <f t="array" aca="1" ref="M37" ca="1" xml:space="preserve"> IFERROR( INDEX($H$3:$H$54, MATCH(TRUE, EXACT($K37,$G$3:$G$54), 0)), "")</f>
        <v>ㄠ</v>
      </c>
      <c r="N37" s="392"/>
      <c r="P37" s="348">
        <f t="shared" si="4"/>
        <v>35</v>
      </c>
      <c r="Q37" s="351" t="str">
        <f t="shared" ca="1" si="5"/>
        <v>l</v>
      </c>
      <c r="R37" s="351" t="str">
        <f t="shared" ca="1" si="6"/>
        <v>U</v>
      </c>
      <c r="S37" s="388" t="str">
        <f t="shared" ca="1" si="7"/>
        <v>ㄠ</v>
      </c>
    </row>
    <row r="38" spans="2:20">
      <c r="B38" s="348">
        <f t="shared" si="1"/>
        <v>36</v>
      </c>
      <c r="C38" s="347" t="s">
        <v>414</v>
      </c>
      <c r="D38" s="349" t="s">
        <v>497</v>
      </c>
      <c r="F38" s="348">
        <f t="shared" si="2"/>
        <v>36</v>
      </c>
      <c r="G38" s="349" t="s">
        <v>497</v>
      </c>
      <c r="H38" s="395" t="s">
        <v>123</v>
      </c>
      <c r="J38" s="348">
        <f t="shared" si="3"/>
        <v>36</v>
      </c>
      <c r="K38" s="356" t="str" cm="1">
        <f t="array" aca="1" ref="K38" ca="1" xml:space="preserve"> INDIRECT(ADDRESS(2+$F38,COLUMN(G:G)))</f>
        <v>L</v>
      </c>
      <c r="L38" s="385" t="str" cm="1">
        <f t="array" aca="1" ref="L38" ca="1" xml:space="preserve"> IFERROR( INDEX($C$3:$C$54, MATCH(TRUE, EXACT($K38,$D$3:$D$54), 0)), "")</f>
        <v>X</v>
      </c>
      <c r="M38" s="386" t="str" cm="1">
        <f t="array" aca="1" ref="M38" ca="1" xml:space="preserve"> IFERROR( INDEX($H$3:$H$54, MATCH(TRUE, EXACT($K38,$G$3:$G$54), 0)), "")</f>
        <v>ㆯ</v>
      </c>
      <c r="N38" s="392"/>
      <c r="P38" s="348">
        <f t="shared" si="4"/>
        <v>36</v>
      </c>
      <c r="Q38" s="352" t="str">
        <f t="shared" ca="1" si="5"/>
        <v>L</v>
      </c>
      <c r="R38" s="352" t="str">
        <f t="shared" ca="1" si="6"/>
        <v>X</v>
      </c>
      <c r="S38" s="389" t="str">
        <f t="shared" ca="1" si="7"/>
        <v>ㆯ</v>
      </c>
    </row>
    <row r="39" spans="2:20">
      <c r="B39" s="348">
        <f t="shared" si="1"/>
        <v>37</v>
      </c>
      <c r="C39" s="347" t="s">
        <v>404</v>
      </c>
      <c r="D39" s="349" t="s">
        <v>219</v>
      </c>
      <c r="F39" s="348">
        <f t="shared" si="2"/>
        <v>37</v>
      </c>
      <c r="G39" s="349">
        <v>0</v>
      </c>
      <c r="H39" s="395" t="s">
        <v>97</v>
      </c>
      <c r="J39" s="348">
        <f t="shared" si="3"/>
        <v>37</v>
      </c>
      <c r="K39" s="356" cm="1">
        <f t="array" aca="1" ref="K39" ca="1" xml:space="preserve"> INDIRECT(ADDRESS(2+$F39,COLUMN(G:G)))</f>
        <v>0</v>
      </c>
      <c r="L39" s="385" t="str" cm="1">
        <f t="array" aca="1" ref="L39" ca="1" xml:space="preserve"> IFERROR( INDEX($C$3:$C$54, MATCH(TRUE, EXACT($K39,$D$3:$D$54), 0)), "")</f>
        <v>@</v>
      </c>
      <c r="M39" s="386" t="str" cm="1">
        <f t="array" aca="1" ref="M39" ca="1" xml:space="preserve"> IFERROR( INDEX($H$3:$H$54, MATCH(TRUE, EXACT($K39,$G$3:$G$54), 0)), "")</f>
        <v>ㄢ</v>
      </c>
      <c r="N39" s="392" t="s">
        <v>98</v>
      </c>
      <c r="P39" s="348">
        <f t="shared" si="4"/>
        <v>37</v>
      </c>
      <c r="Q39" s="351">
        <f t="shared" ca="1" si="5"/>
        <v>0</v>
      </c>
      <c r="R39" s="351" t="str">
        <f t="shared" ca="1" si="6"/>
        <v>@</v>
      </c>
      <c r="S39" s="388" t="str">
        <f t="shared" ca="1" si="7"/>
        <v>ㄢ</v>
      </c>
    </row>
    <row r="40" spans="2:20">
      <c r="B40" s="348">
        <f t="shared" si="1"/>
        <v>38</v>
      </c>
      <c r="C40" s="347" t="s">
        <v>189</v>
      </c>
      <c r="D40" s="349" t="s">
        <v>217</v>
      </c>
      <c r="F40" s="348">
        <f t="shared" si="2"/>
        <v>38</v>
      </c>
      <c r="G40" s="349" t="s">
        <v>217</v>
      </c>
      <c r="H40" s="395" t="s">
        <v>76</v>
      </c>
      <c r="J40" s="348">
        <f t="shared" si="3"/>
        <v>38</v>
      </c>
      <c r="K40" s="356" t="str" cm="1">
        <f t="array" aca="1" ref="K40" ca="1" xml:space="preserve"> INDIRECT(ADDRESS(2+$F40,COLUMN(G:G)))</f>
        <v>p</v>
      </c>
      <c r="L40" s="385" t="str" cm="1">
        <f t="array" aca="1" ref="L40" ca="1" xml:space="preserve"> IFERROR( INDEX($C$3:$C$54, MATCH(TRUE, EXACT($K40,$D$3:$D$54), 0)), "")</f>
        <v>D</v>
      </c>
      <c r="M40" s="386" t="str" cm="1">
        <f t="array" aca="1" ref="M40" ca="1" xml:space="preserve"> IFERROR( INDEX($H$3:$H$54, MATCH(TRUE, EXACT($K40,$G$3:$G$54), 0)), "")</f>
        <v>ㄣ</v>
      </c>
      <c r="N40" s="393" t="s">
        <v>77</v>
      </c>
      <c r="P40" s="348">
        <f t="shared" si="4"/>
        <v>38</v>
      </c>
      <c r="Q40" s="351" t="str">
        <f t="shared" ca="1" si="5"/>
        <v>p</v>
      </c>
      <c r="R40" s="351" t="str">
        <f t="shared" ca="1" si="6"/>
        <v>D</v>
      </c>
      <c r="S40" s="388" t="str">
        <f t="shared" ca="1" si="7"/>
        <v>ㄣ</v>
      </c>
    </row>
    <row r="41" spans="2:20">
      <c r="B41" s="348">
        <f t="shared" si="1"/>
        <v>39</v>
      </c>
      <c r="C41" s="347" t="s">
        <v>601</v>
      </c>
      <c r="D41" s="349" t="s">
        <v>512</v>
      </c>
      <c r="F41" s="348">
        <f t="shared" si="2"/>
        <v>39</v>
      </c>
      <c r="G41" s="349" t="s">
        <v>512</v>
      </c>
      <c r="H41" s="395" t="s">
        <v>95</v>
      </c>
      <c r="J41" s="348">
        <f t="shared" si="3"/>
        <v>39</v>
      </c>
      <c r="K41" s="356" t="str" cm="1">
        <f t="array" aca="1" ref="K41" ca="1" xml:space="preserve"> INDIRECT(ADDRESS(2+$F41,COLUMN(G:G)))</f>
        <v>;</v>
      </c>
      <c r="L41" s="385" t="s">
        <v>375</v>
      </c>
      <c r="M41" s="386" t="str" cm="1">
        <f t="array" aca="1" ref="M41" ca="1" xml:space="preserve"> IFERROR( INDEX($H$3:$H$54, MATCH(TRUE, EXACT($K41,$G$3:$G$54), 0)), "")</f>
        <v>ㄤ</v>
      </c>
      <c r="N41" s="392" t="s">
        <v>96</v>
      </c>
      <c r="P41" s="348">
        <f t="shared" si="4"/>
        <v>39</v>
      </c>
      <c r="Q41" s="351" t="str">
        <f t="shared" ca="1" si="5"/>
        <v>;</v>
      </c>
      <c r="R41" s="351" t="str">
        <f t="shared" si="6"/>
        <v>H</v>
      </c>
      <c r="S41" s="388" t="str">
        <f t="shared" ca="1" si="7"/>
        <v>ㄤ</v>
      </c>
    </row>
    <row r="42" spans="2:20">
      <c r="B42" s="348">
        <f t="shared" si="1"/>
        <v>40</v>
      </c>
      <c r="C42" s="347" t="s">
        <v>439</v>
      </c>
      <c r="D42" s="349" t="s">
        <v>206</v>
      </c>
      <c r="F42" s="348">
        <f t="shared" si="2"/>
        <v>40</v>
      </c>
      <c r="G42" s="349" t="s">
        <v>206</v>
      </c>
      <c r="H42" s="395" t="s">
        <v>101</v>
      </c>
      <c r="J42" s="348">
        <f t="shared" si="3"/>
        <v>40</v>
      </c>
      <c r="K42" s="356" t="str" cm="1">
        <f t="array" aca="1" ref="K42" ca="1" xml:space="preserve"> INDIRECT(ADDRESS(2+$F42,COLUMN(G:G)))</f>
        <v>:</v>
      </c>
      <c r="L42" s="385" t="str" cm="1">
        <f t="array" aca="1" ref="L42" ca="1" xml:space="preserve"> IFERROR( INDEX($C$3:$C$54, MATCH(TRUE, EXACT($K42,$D$3:$D$54), 0)), "")</f>
        <v>F</v>
      </c>
      <c r="M42" s="386" t="str" cm="1">
        <f t="array" aca="1" ref="M42" ca="1" xml:space="preserve"> IFERROR( INDEX($H$3:$H$54, MATCH(TRUE, EXACT($K42,$G$3:$G$54), 0)), "")</f>
        <v>ㆲ</v>
      </c>
      <c r="N42" s="392" t="s">
        <v>102</v>
      </c>
      <c r="P42" s="348">
        <f t="shared" si="4"/>
        <v>40</v>
      </c>
      <c r="Q42" s="351" t="str">
        <f t="shared" ca="1" si="5"/>
        <v>:</v>
      </c>
      <c r="R42" s="351" t="str">
        <f t="shared" ca="1" si="6"/>
        <v>F</v>
      </c>
      <c r="S42" s="388" t="str">
        <f t="shared" ca="1" si="7"/>
        <v>ㆲ</v>
      </c>
    </row>
    <row r="43" spans="2:20">
      <c r="B43" s="348">
        <f t="shared" si="1"/>
        <v>41</v>
      </c>
      <c r="C43" s="347" t="s">
        <v>559</v>
      </c>
      <c r="D43" s="349" t="s">
        <v>202</v>
      </c>
      <c r="F43" s="348">
        <f t="shared" si="2"/>
        <v>41</v>
      </c>
      <c r="G43" s="349" t="s">
        <v>202</v>
      </c>
      <c r="H43" s="395" t="s">
        <v>74</v>
      </c>
      <c r="J43" s="348">
        <f t="shared" si="3"/>
        <v>41</v>
      </c>
      <c r="K43" s="356" t="str" cm="1">
        <f t="array" aca="1" ref="K43" ca="1" xml:space="preserve"> INDIRECT(ADDRESS(2+$F43,COLUMN(G:G)))</f>
        <v>/</v>
      </c>
      <c r="L43" s="385" t="str" cm="1">
        <f t="array" aca="1" ref="L43" ca="1" xml:space="preserve"> IFERROR( INDEX($C$3:$C$54, MATCH(TRUE, EXACT($K43,$D$3:$D$54), 0)), "")</f>
        <v>W</v>
      </c>
      <c r="M43" s="386" t="str" cm="1">
        <f t="array" aca="1" ref="M43" ca="1" xml:space="preserve"> IFERROR( INDEX($H$3:$H$54, MATCH(TRUE, EXACT($K43,$G$3:$G$54), 0)), "")</f>
        <v>ㆭ</v>
      </c>
      <c r="N43" s="393" t="s">
        <v>75</v>
      </c>
      <c r="P43" s="348">
        <f t="shared" si="4"/>
        <v>41</v>
      </c>
      <c r="Q43" s="351" t="str">
        <f t="shared" ca="1" si="5"/>
        <v>/</v>
      </c>
      <c r="R43" s="351" t="str">
        <f t="shared" ca="1" si="6"/>
        <v>W</v>
      </c>
      <c r="S43" s="388" t="str">
        <f t="shared" ca="1" si="7"/>
        <v>ㆭ</v>
      </c>
    </row>
    <row r="44" spans="2:20">
      <c r="B44" s="348">
        <f t="shared" si="1"/>
        <v>42</v>
      </c>
      <c r="C44" s="347" t="s">
        <v>341</v>
      </c>
      <c r="D44" s="349" t="s">
        <v>429</v>
      </c>
      <c r="F44" s="348">
        <f t="shared" si="2"/>
        <v>42</v>
      </c>
      <c r="G44" s="349" t="s">
        <v>429</v>
      </c>
      <c r="H44" s="395" t="s">
        <v>87</v>
      </c>
      <c r="J44" s="348">
        <f t="shared" si="3"/>
        <v>42</v>
      </c>
      <c r="K44" s="356" t="str" cm="1">
        <f t="array" aca="1" ref="K44" ca="1" xml:space="preserve"> INDIRECT(ADDRESS(2+$F44,COLUMN(G:G)))</f>
        <v>?</v>
      </c>
      <c r="L44" s="385" t="str" cm="1">
        <f t="array" aca="1" ref="L44" ca="1" xml:space="preserve"> IFERROR( INDEX($C$3:$C$54, MATCH(TRUE, EXACT($K44,$D$3:$D$54), 0)), "")</f>
        <v>w</v>
      </c>
      <c r="M44" s="386" t="str" cm="1">
        <f t="array" aca="1" ref="M44" ca="1" xml:space="preserve"> IFERROR( INDEX($H$3:$H$54, MATCH(TRUE, EXACT($K44,$G$3:$G$54), 0)), "")</f>
        <v>ㄫ</v>
      </c>
      <c r="N44" s="392" t="s">
        <v>602</v>
      </c>
      <c r="P44" s="348">
        <f t="shared" si="4"/>
        <v>42</v>
      </c>
      <c r="Q44" s="351" t="str">
        <f t="shared" ca="1" si="5"/>
        <v>?</v>
      </c>
      <c r="R44" s="351" t="str">
        <f t="shared" ca="1" si="6"/>
        <v>w</v>
      </c>
      <c r="S44" s="388" t="str">
        <f t="shared" ca="1" si="7"/>
        <v>ㄫ</v>
      </c>
    </row>
    <row r="45" spans="2:20">
      <c r="B45" s="348">
        <f t="shared" si="1"/>
        <v>43</v>
      </c>
      <c r="C45" s="347" t="s">
        <v>560</v>
      </c>
      <c r="D45" s="349" t="s">
        <v>198</v>
      </c>
      <c r="F45" s="348">
        <f t="shared" si="2"/>
        <v>43</v>
      </c>
      <c r="G45" s="349" t="s">
        <v>198</v>
      </c>
      <c r="H45" s="395" t="s">
        <v>595</v>
      </c>
      <c r="J45" s="348">
        <f t="shared" si="3"/>
        <v>43</v>
      </c>
      <c r="K45" s="356" t="str" cm="1">
        <f t="array" aca="1" ref="K45" ca="1" xml:space="preserve"> INDIRECT(ADDRESS(2+$F45,COLUMN(G:G)))</f>
        <v>-</v>
      </c>
      <c r="L45" s="385" t="str" cm="1">
        <f t="array" aca="1" ref="L45" ca="1" xml:space="preserve"> IFERROR( INDEX($C$3:$C$54, MATCH(TRUE, EXACT($K45,$D$3:$D$54), 0)), "")</f>
        <v>R</v>
      </c>
      <c r="M45" s="386" t="str" cm="1">
        <f t="array" aca="1" ref="M45" ca="1" xml:space="preserve"> IFERROR( INDEX($H$3:$H$54, MATCH(TRUE, EXACT($K45,$G$3:$G$54), 0)), "")</f>
        <v>ㆨ</v>
      </c>
      <c r="N45" s="392" t="s">
        <v>603</v>
      </c>
      <c r="P45" s="348">
        <f t="shared" si="4"/>
        <v>43</v>
      </c>
      <c r="Q45" s="351" t="str">
        <f t="shared" ca="1" si="5"/>
        <v>-</v>
      </c>
      <c r="R45" s="351" t="str">
        <f t="shared" ca="1" si="6"/>
        <v>R</v>
      </c>
      <c r="S45" s="388" t="str">
        <f t="shared" ca="1" si="7"/>
        <v>ㆨ</v>
      </c>
    </row>
    <row r="46" spans="2:20">
      <c r="B46" s="348">
        <f t="shared" si="1"/>
        <v>44</v>
      </c>
      <c r="C46" s="347" t="s">
        <v>444</v>
      </c>
      <c r="D46" s="349" t="s">
        <v>401</v>
      </c>
      <c r="F46" s="348">
        <f t="shared" si="2"/>
        <v>44</v>
      </c>
      <c r="G46" s="349" t="s">
        <v>401</v>
      </c>
      <c r="H46" s="395" t="s">
        <v>99</v>
      </c>
      <c r="J46" s="348">
        <f t="shared" si="3"/>
        <v>44</v>
      </c>
      <c r="K46" s="356" t="str" cm="1">
        <f t="array" aca="1" ref="K46" ca="1" xml:space="preserve"> INDIRECT(ADDRESS(2+$F46,COLUMN(G:G)))</f>
        <v>A</v>
      </c>
      <c r="L46" s="385" t="str" cm="1">
        <f t="array" aca="1" ref="L46" ca="1" xml:space="preserve"> IFERROR( INDEX($C$3:$C$54, MATCH(TRUE, EXACT($K46,$D$3:$D$54), 0)), "")</f>
        <v>V</v>
      </c>
      <c r="M46" s="386" t="str" cm="1">
        <f t="array" aca="1" ref="M46" ca="1" xml:space="preserve"> IFERROR( INDEX($H$3:$H$54, MATCH(TRUE, EXACT($K46,$G$3:$G$54), 0)), "")</f>
        <v>ㆰ</v>
      </c>
      <c r="N46" s="392" t="s">
        <v>100</v>
      </c>
      <c r="P46" s="348">
        <f t="shared" si="4"/>
        <v>44</v>
      </c>
      <c r="Q46" s="351" t="str">
        <f t="shared" ca="1" si="5"/>
        <v>A</v>
      </c>
      <c r="R46" s="351" t="str">
        <f t="shared" ca="1" si="6"/>
        <v>V</v>
      </c>
      <c r="S46" s="388" t="str">
        <f t="shared" ca="1" si="7"/>
        <v>ㆰ</v>
      </c>
    </row>
    <row r="47" spans="2:20">
      <c r="B47" s="348">
        <f t="shared" si="1"/>
        <v>45</v>
      </c>
      <c r="C47" s="347" t="s">
        <v>497</v>
      </c>
      <c r="D47" s="349" t="s">
        <v>69</v>
      </c>
      <c r="F47" s="348">
        <f t="shared" si="2"/>
        <v>45</v>
      </c>
      <c r="G47" s="349" t="s">
        <v>69</v>
      </c>
      <c r="H47" s="395" t="s">
        <v>125</v>
      </c>
      <c r="J47" s="348">
        <f t="shared" si="3"/>
        <v>45</v>
      </c>
      <c r="K47" s="356" t="str" cm="1">
        <f t="array" aca="1" ref="K47" ca="1" xml:space="preserve"> INDIRECT(ADDRESS(2+$F47,COLUMN(G:G)))</f>
        <v>O</v>
      </c>
      <c r="L47" s="385" t="str" cm="1">
        <f t="array" aca="1" ref="L47" ca="1" xml:space="preserve"> IFERROR( INDEX($C$3:$C$54, MATCH(TRUE, EXACT($K47,$D$3:$D$54), 0)), "")</f>
        <v>L</v>
      </c>
      <c r="M47" s="386" t="str" cm="1">
        <f t="array" aca="1" ref="M47" ca="1" xml:space="preserve"> IFERROR( INDEX($H$3:$H$54, MATCH(TRUE, EXACT($K47,$G$3:$G$54), 0)), "")</f>
        <v>ㆱ</v>
      </c>
      <c r="N47" s="392" t="s">
        <v>126</v>
      </c>
      <c r="P47" s="348">
        <f t="shared" si="4"/>
        <v>45</v>
      </c>
      <c r="Q47" s="351" t="str">
        <f t="shared" ca="1" si="5"/>
        <v>O</v>
      </c>
      <c r="R47" s="351" t="str">
        <f t="shared" ca="1" si="6"/>
        <v>L</v>
      </c>
      <c r="S47" s="388" t="str">
        <f t="shared" ca="1" si="7"/>
        <v>ㆱ</v>
      </c>
    </row>
    <row r="48" spans="2:20">
      <c r="B48" s="348">
        <f t="shared" si="1"/>
        <v>46</v>
      </c>
      <c r="C48" s="347" t="s">
        <v>571</v>
      </c>
      <c r="D48" s="349" t="s">
        <v>598</v>
      </c>
      <c r="F48" s="348">
        <f t="shared" si="2"/>
        <v>46</v>
      </c>
      <c r="G48" s="353" t="s">
        <v>598</v>
      </c>
      <c r="H48" s="395" t="s">
        <v>596</v>
      </c>
      <c r="I48" s="350"/>
      <c r="J48" s="348">
        <f t="shared" si="3"/>
        <v>46</v>
      </c>
      <c r="K48" s="356" t="str" cm="1">
        <f t="array" aca="1" ref="K48" ca="1" xml:space="preserve"> INDIRECT(ADDRESS(2+$F48,COLUMN(G:G)))</f>
        <v>.</v>
      </c>
      <c r="L48" s="385" t="str" cm="1">
        <f t="array" aca="1" ref="L48" ca="1" xml:space="preserve"> IFERROR( INDEX($C$3:$C$54, MATCH(TRUE, EXACT($K48,$D$3:$D$54), 0)), "")</f>
        <v>N</v>
      </c>
      <c r="M48" s="386" t="str" cm="1">
        <f t="array" aca="1" ref="M48" ca="1" xml:space="preserve"> IFERROR( INDEX($H$3:$H$54, MATCH(TRUE, EXACT($K48,$G$3:$G$54), 0)), "")</f>
        <v>ｎ</v>
      </c>
      <c r="N48" s="393" t="s">
        <v>604</v>
      </c>
      <c r="P48" s="348">
        <f t="shared" si="4"/>
        <v>46</v>
      </c>
      <c r="Q48" s="351" t="str">
        <f t="shared" ca="1" si="5"/>
        <v>.</v>
      </c>
      <c r="R48" s="351" t="str">
        <f t="shared" ca="1" si="6"/>
        <v>N</v>
      </c>
      <c r="S48" s="388" t="str">
        <f t="shared" ca="1" si="7"/>
        <v>ｎ</v>
      </c>
    </row>
    <row r="49" spans="2:19">
      <c r="B49" s="348">
        <f t="shared" si="1"/>
        <v>47</v>
      </c>
      <c r="C49" s="347" t="s">
        <v>361</v>
      </c>
      <c r="D49" s="387" t="str">
        <f xml:space="preserve"> CHAR(32)</f>
        <v xml:space="preserve"> </v>
      </c>
      <c r="E49" s="354" t="s">
        <v>594</v>
      </c>
      <c r="F49" s="348">
        <f t="shared" si="2"/>
        <v>47</v>
      </c>
      <c r="G49" s="387" t="str">
        <f xml:space="preserve"> CHAR(32)</f>
        <v xml:space="preserve"> </v>
      </c>
      <c r="H49" s="395" t="s">
        <v>532</v>
      </c>
      <c r="J49" s="348">
        <f t="shared" si="3"/>
        <v>47</v>
      </c>
      <c r="K49" s="390" t="str" cm="1">
        <f t="array" aca="1" ref="K49" ca="1" xml:space="preserve"> INDIRECT(ADDRESS(2+$F49,COLUMN(G:G)))</f>
        <v xml:space="preserve"> </v>
      </c>
      <c r="L49" s="385" t="str" cm="1">
        <f t="array" aca="1" ref="L49" ca="1" xml:space="preserve"> IFERROR( INDEX($C$3:$C$54, MATCH(TRUE, EXACT($K49,$D$3:$D$54), 0)), "")</f>
        <v>1</v>
      </c>
      <c r="M49" s="386" t="str" cm="1">
        <f t="array" aca="1" ref="M49" ca="1" xml:space="preserve"> IFERROR( INDEX($H$3:$H$54, MATCH(TRUE, EXACT($K49,$G$3:$G$54), 0)), "")</f>
        <v>ˉ</v>
      </c>
      <c r="N49" s="392"/>
      <c r="P49" s="348">
        <f t="shared" si="4"/>
        <v>47</v>
      </c>
      <c r="Q49" s="387" t="str">
        <f t="shared" ca="1" si="5"/>
        <v xml:space="preserve"> </v>
      </c>
      <c r="R49" s="351" t="str">
        <f t="shared" ca="1" si="6"/>
        <v>1</v>
      </c>
      <c r="S49" s="388" t="str">
        <f t="shared" ca="1" si="7"/>
        <v>ˉ</v>
      </c>
    </row>
    <row r="50" spans="2:19">
      <c r="B50" s="348">
        <f t="shared" si="1"/>
        <v>48</v>
      </c>
      <c r="C50" s="347" t="s">
        <v>347</v>
      </c>
      <c r="D50" s="349" t="s">
        <v>193</v>
      </c>
      <c r="F50" s="348">
        <f t="shared" si="2"/>
        <v>48</v>
      </c>
      <c r="G50" s="349" t="s">
        <v>193</v>
      </c>
      <c r="H50" s="395" t="s">
        <v>104</v>
      </c>
      <c r="J50" s="348">
        <f t="shared" si="3"/>
        <v>48</v>
      </c>
      <c r="K50" s="356" t="str" cm="1">
        <f t="array" aca="1" ref="K50" ca="1" xml:space="preserve"> INDIRECT(ADDRESS(2+$F50,COLUMN(G:G)))</f>
        <v>4</v>
      </c>
      <c r="L50" s="385" t="str" cm="1">
        <f t="array" aca="1" ref="L50" ca="1" xml:space="preserve"> IFERROR( INDEX($C$3:$C$54, MATCH(TRUE, EXACT($K50,$D$3:$D$54), 0)), "")</f>
        <v>2</v>
      </c>
      <c r="M50" s="386" t="str" cm="1">
        <f t="array" aca="1" ref="M50" ca="1" xml:space="preserve"> IFERROR( INDEX($H$3:$H$54, MATCH(TRUE, EXACT($K50,$G$3:$G$54), 0)), "")</f>
        <v>ˋ</v>
      </c>
      <c r="N50" s="392"/>
      <c r="P50" s="348">
        <f t="shared" si="4"/>
        <v>48</v>
      </c>
      <c r="Q50" s="351" t="str">
        <f t="shared" ca="1" si="5"/>
        <v>4</v>
      </c>
      <c r="R50" s="351" t="str">
        <f t="shared" ca="1" si="6"/>
        <v>2</v>
      </c>
      <c r="S50" s="388" t="str">
        <f t="shared" ca="1" si="7"/>
        <v>ˋ</v>
      </c>
    </row>
    <row r="51" spans="2:19">
      <c r="B51" s="348">
        <f t="shared" si="1"/>
        <v>49</v>
      </c>
      <c r="C51" s="347" t="s">
        <v>191</v>
      </c>
      <c r="D51" s="349" t="s">
        <v>191</v>
      </c>
      <c r="F51" s="348">
        <f t="shared" si="2"/>
        <v>49</v>
      </c>
      <c r="G51" s="353" t="s">
        <v>191</v>
      </c>
      <c r="H51" s="395" t="s">
        <v>105</v>
      </c>
      <c r="J51" s="348">
        <f t="shared" si="3"/>
        <v>49</v>
      </c>
      <c r="K51" s="356" t="str" cm="1">
        <f t="array" aca="1" ref="K51" ca="1" xml:space="preserve"> INDIRECT(ADDRESS(2+$F51,COLUMN(G:G)))</f>
        <v>3</v>
      </c>
      <c r="L51" s="385" t="str" cm="1">
        <f t="array" aca="1" ref="L51" ca="1" xml:space="preserve"> IFERROR( INDEX($C$3:$C$54, MATCH(TRUE, EXACT($K51,$D$3:$D$54), 0)), "")</f>
        <v>3</v>
      </c>
      <c r="M51" s="386" t="str" cm="1">
        <f t="array" aca="1" ref="M51" ca="1" xml:space="preserve"> IFERROR( INDEX($H$3:$H$54, MATCH(TRUE, EXACT($K51,$G$3:$G$54), 0)), "")</f>
        <v>˪</v>
      </c>
      <c r="N51" s="392"/>
      <c r="P51" s="348">
        <f t="shared" si="4"/>
        <v>49</v>
      </c>
      <c r="Q51" s="351" t="str">
        <f t="shared" ca="1" si="5"/>
        <v>3</v>
      </c>
      <c r="R51" s="351" t="str">
        <f t="shared" ca="1" si="6"/>
        <v>3</v>
      </c>
      <c r="S51" s="388" t="str">
        <f t="shared" ca="1" si="7"/>
        <v>˪</v>
      </c>
    </row>
    <row r="52" spans="2:19">
      <c r="B52" s="348">
        <f t="shared" si="1"/>
        <v>50</v>
      </c>
      <c r="C52" s="347" t="s">
        <v>170</v>
      </c>
      <c r="D52" s="353" t="s">
        <v>175</v>
      </c>
      <c r="F52" s="348">
        <f t="shared" si="2"/>
        <v>50</v>
      </c>
      <c r="G52" s="349" t="s">
        <v>175</v>
      </c>
      <c r="H52" s="394" t="s">
        <v>106</v>
      </c>
      <c r="J52" s="348">
        <f t="shared" si="3"/>
        <v>50</v>
      </c>
      <c r="K52" s="356" t="str" cm="1">
        <f t="array" aca="1" ref="K52" ca="1" xml:space="preserve"> INDIRECT(ADDRESS(2+$F52,COLUMN(G:G)))</f>
        <v>6</v>
      </c>
      <c r="L52" s="385" t="str" cm="1">
        <f t="array" aca="1" ref="L52" ca="1" xml:space="preserve"> IFERROR( INDEX($C$3:$C$54, MATCH(TRUE, EXACT($K52,$D$3:$D$54), 0)), "")</f>
        <v>5</v>
      </c>
      <c r="M52" s="386" t="str" cm="1">
        <f t="array" aca="1" ref="M52" ca="1" xml:space="preserve"> IFERROR( INDEX($H$3:$H$54, MATCH(TRUE, EXACT($K52,$G$3:$G$54), 0)), "")</f>
        <v>ˊ</v>
      </c>
      <c r="N52" s="392"/>
      <c r="P52" s="348">
        <f t="shared" si="4"/>
        <v>50</v>
      </c>
      <c r="Q52" s="351" t="str">
        <f t="shared" ca="1" si="5"/>
        <v>6</v>
      </c>
      <c r="R52" s="351" t="str">
        <f t="shared" ca="1" si="6"/>
        <v>5</v>
      </c>
      <c r="S52" s="388" t="str">
        <f t="shared" ca="1" si="7"/>
        <v>ˊ</v>
      </c>
    </row>
    <row r="53" spans="2:19">
      <c r="B53" s="348">
        <f t="shared" si="1"/>
        <v>51</v>
      </c>
      <c r="C53" s="347" t="s">
        <v>166</v>
      </c>
      <c r="D53" s="355" t="s">
        <v>170</v>
      </c>
      <c r="F53" s="348">
        <f t="shared" si="2"/>
        <v>51</v>
      </c>
      <c r="G53" s="355" t="s">
        <v>170</v>
      </c>
      <c r="H53" s="395" t="s">
        <v>107</v>
      </c>
      <c r="J53" s="348">
        <f t="shared" si="3"/>
        <v>51</v>
      </c>
      <c r="K53" s="356" t="str" cm="1">
        <f t="array" aca="1" ref="K53" ca="1" xml:space="preserve"> INDIRECT(ADDRESS(2+$F53,COLUMN(G:G)))</f>
        <v>5</v>
      </c>
      <c r="L53" s="385" t="str" cm="1">
        <f t="array" aca="1" ref="L53" ca="1" xml:space="preserve"> IFERROR( INDEX($C$3:$C$54, MATCH(TRUE, EXACT($K53,$D$3:$D$54), 0)), "")</f>
        <v>7</v>
      </c>
      <c r="M53" s="386" t="str" cm="1">
        <f t="array" aca="1" ref="M53" ca="1" xml:space="preserve"> IFERROR( INDEX($H$3:$H$54, MATCH(TRUE, EXACT($K53,$G$3:$G$54), 0)), "")</f>
        <v>˫</v>
      </c>
      <c r="N53" s="392"/>
      <c r="P53" s="348">
        <f t="shared" si="4"/>
        <v>51</v>
      </c>
      <c r="Q53" s="351" t="str">
        <f t="shared" ca="1" si="5"/>
        <v>5</v>
      </c>
      <c r="R53" s="351" t="str">
        <f t="shared" ca="1" si="6"/>
        <v>7</v>
      </c>
      <c r="S53" s="388" t="str">
        <f t="shared" ca="1" si="7"/>
        <v>˫</v>
      </c>
    </row>
    <row r="54" spans="2:19">
      <c r="B54" s="348">
        <f t="shared" si="1"/>
        <v>52</v>
      </c>
      <c r="C54" s="347" t="s">
        <v>219</v>
      </c>
      <c r="D54" s="349">
        <v>7</v>
      </c>
      <c r="F54" s="348">
        <f t="shared" si="2"/>
        <v>52</v>
      </c>
      <c r="G54" s="349" t="s">
        <v>166</v>
      </c>
      <c r="H54" s="395" t="s">
        <v>530</v>
      </c>
      <c r="J54" s="348">
        <f t="shared" si="3"/>
        <v>52</v>
      </c>
      <c r="K54" s="356" t="str" cm="1">
        <f t="array" aca="1" ref="K54" ca="1" xml:space="preserve"> INDIRECT(ADDRESS(2+$F54,COLUMN(G:G)))</f>
        <v>7</v>
      </c>
      <c r="L54" s="385" t="str" cm="1">
        <f t="array" aca="1" ref="L54" ca="1" xml:space="preserve"> IFERROR( INDEX($C$3:$C$54, MATCH(TRUE, EXACT($K54,$D$3:$D$54), 0)), "")</f>
        <v>0</v>
      </c>
      <c r="M54" s="386" t="str" cm="1">
        <f t="array" aca="1" ref="M54" ca="1" xml:space="preserve"> IFERROR( INDEX($H$3:$H$54, MATCH(TRUE, EXACT($K54,$G$3:$G$54), 0)), "")</f>
        <v>．</v>
      </c>
      <c r="N54" s="392"/>
      <c r="P54" s="348">
        <f t="shared" si="4"/>
        <v>52</v>
      </c>
      <c r="Q54" s="351" t="str">
        <f t="shared" ca="1" si="5"/>
        <v>7</v>
      </c>
      <c r="R54" s="351" t="str">
        <f t="shared" ca="1" si="6"/>
        <v>0</v>
      </c>
      <c r="S54" s="388" t="str">
        <f t="shared" ca="1" si="7"/>
        <v>．</v>
      </c>
    </row>
    <row r="55" spans="2:19">
      <c r="B55"/>
      <c r="F55"/>
    </row>
    <row r="56" spans="2:19">
      <c r="B56"/>
      <c r="F56"/>
    </row>
    <row r="57" spans="2:19">
      <c r="B57"/>
      <c r="F57"/>
    </row>
    <row r="58" spans="2:19">
      <c r="F58"/>
    </row>
    <row r="61" spans="2:19">
      <c r="C61" s="347"/>
      <c r="D61" s="347"/>
    </row>
    <row r="62" spans="2:19">
      <c r="C62" s="347"/>
      <c r="D62" s="347"/>
    </row>
    <row r="63" spans="2:19">
      <c r="C63" s="347"/>
      <c r="D63" s="347"/>
    </row>
    <row r="64" spans="2:19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V13" sqref="AV13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3</vt:i4>
      </vt:variant>
    </vt:vector>
  </HeadingPairs>
  <TitlesOfParts>
    <vt:vector size="9" baseType="lpstr">
      <vt:lpstr>鍵盤設計</vt:lpstr>
      <vt:lpstr>注音符號、電腦鍵盤與音標編碼</vt:lpstr>
      <vt:lpstr>方音符號</vt:lpstr>
      <vt:lpstr>台語方音字典編碼</vt:lpstr>
      <vt:lpstr>RIME對映編碼 (台語方音)</vt:lpstr>
      <vt:lpstr>參考鍵盤</vt:lpstr>
      <vt:lpstr>'RIME對映編碼 (台語方音)'!方音符號</vt:lpstr>
      <vt:lpstr>'RIME對映編碼 (台語方音)'!按鍵編碼</vt:lpstr>
      <vt:lpstr>'RIME對映編碼 (台語方音)'!鍵盤位置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2024-09-19T13:31:45Z</dcterms:modified>
</cp:coreProperties>
</file>