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4F66E65D-EA13-4DC4-9A10-01B66ED62840}" xr6:coauthVersionLast="47" xr6:coauthVersionMax="47" xr10:uidLastSave="{00000000-0000-0000-0000-000000000000}"/>
  <bookViews>
    <workbookView xWindow="-28920" yWindow="-120" windowWidth="29040" windowHeight="15840" activeTab="2" xr2:uid="{E87E5C8B-EACA-42E9-8621-62DDB8F02212}"/>
  </bookViews>
  <sheets>
    <sheet name="鍵盤" sheetId="2" r:id="rId1"/>
    <sheet name="台語方音字典編碼" sheetId="3" r:id="rId2"/>
    <sheet name="RIME對映編碼 (台語方音)" sheetId="1" r:id="rId3"/>
  </sheets>
  <externalReferences>
    <externalReference r:id="rId4"/>
  </externalReferences>
  <definedNames>
    <definedName name="方音符號" localSheetId="2">'RIME對映編碼 (台語方音)'!$U$3:$U$44</definedName>
    <definedName name="方音符號">[1]RIME編碼!$AA$3:$AA$45</definedName>
    <definedName name="字典編碼">[1]RIME編碼!$AB$3:$AB$45</definedName>
    <definedName name="拼音字母" localSheetId="2">'RIME對映編碼 (台語方音)'!#REF!</definedName>
    <definedName name="拼音字母">[1]RIME編碼!$AC$3:$AC$45</definedName>
    <definedName name="按鍵編碼" localSheetId="2">'RIME對映編碼 (台語方音)'!$T$3:$T$44</definedName>
    <definedName name="國際音標" localSheetId="2">'RIME對映編碼 (台語方音)'!#REF!</definedName>
    <definedName name="鍵盤位置" localSheetId="2">'RIME對映編碼 (台語方音)'!$S$3:$S$44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3" i="3" a="1"/>
  <c r="X3" i="3" a="1"/>
  <c r="Z3" i="3" a="1"/>
  <c r="AB3" i="3" a="1"/>
  <c r="AD3" i="3" a="1"/>
  <c r="AF3" i="3" a="1"/>
  <c r="AH3" i="3" a="1"/>
  <c r="AJ3" i="3" a="1"/>
  <c r="AL3" i="3" a="1"/>
  <c r="AN3" i="3" a="1"/>
  <c r="AP3" i="3" a="1"/>
  <c r="AR3" i="3" a="1"/>
  <c r="AT3" i="3" a="1"/>
  <c r="AV3" i="3" a="1"/>
  <c r="AX3" i="3" a="1"/>
  <c r="AZ3" i="3" a="1"/>
  <c r="BB3" i="3" a="1"/>
  <c r="BD3" i="3" a="1"/>
  <c r="BF3" i="3" a="1"/>
  <c r="BH3" i="3" a="1"/>
  <c r="BJ3" i="3" a="1"/>
  <c r="BL3" i="3" a="1"/>
  <c r="BN3" i="3" a="1"/>
  <c r="BP3" i="3" a="1"/>
  <c r="BR3" i="3" a="1"/>
  <c r="BT3" i="3" a="1"/>
  <c r="BV3" i="3" a="1"/>
  <c r="BX3" i="3" a="1"/>
  <c r="W5" i="3" a="1"/>
  <c r="Y5" i="3" a="1"/>
  <c r="AA5" i="3" a="1"/>
  <c r="AC5" i="3" a="1"/>
  <c r="AE5" i="3" a="1"/>
  <c r="AG5" i="3" a="1"/>
  <c r="AI5" i="3" a="1"/>
  <c r="AK5" i="3" a="1"/>
  <c r="AM5" i="3" a="1"/>
  <c r="AO5" i="3" a="1"/>
  <c r="AQ5" i="3" a="1"/>
  <c r="AS5" i="3" a="1"/>
  <c r="AU5" i="3" a="1"/>
  <c r="AW5" i="3" a="1"/>
  <c r="AY5" i="3" a="1"/>
  <c r="BA5" i="3" a="1"/>
  <c r="BC5" i="3" a="1"/>
  <c r="BE5" i="3" a="1"/>
  <c r="BG5" i="3" a="1"/>
  <c r="BI5" i="3" a="1"/>
  <c r="BK5" i="3" a="1"/>
  <c r="BM5" i="3" a="1"/>
  <c r="BO5" i="3" a="1"/>
  <c r="BQ5" i="3" a="1"/>
  <c r="BS5" i="3" a="1"/>
  <c r="BU5" i="3" a="1"/>
  <c r="BW5" i="3" a="1"/>
  <c r="V4" i="3" a="1"/>
  <c r="W3" i="3" a="1"/>
  <c r="Y3" i="3" a="1"/>
  <c r="AA3" i="3" a="1"/>
  <c r="AC3" i="3" a="1"/>
  <c r="AE3" i="3" a="1"/>
  <c r="AG3" i="3" a="1"/>
  <c r="AI3" i="3" a="1"/>
  <c r="AK3" i="3" a="1"/>
  <c r="AM3" i="3" a="1"/>
  <c r="AO3" i="3" a="1"/>
  <c r="AQ3" i="3" a="1"/>
  <c r="AS3" i="3" a="1"/>
  <c r="AU3" i="3" a="1"/>
  <c r="AW3" i="3" a="1"/>
  <c r="AY3" i="3" a="1"/>
  <c r="BA3" i="3" a="1"/>
  <c r="BC3" i="3" a="1"/>
  <c r="BE3" i="3" a="1"/>
  <c r="BG3" i="3" a="1"/>
  <c r="BI3" i="3" a="1"/>
  <c r="BK3" i="3" a="1"/>
  <c r="BM3" i="3" a="1"/>
  <c r="BO3" i="3" a="1"/>
  <c r="BQ3" i="3" a="1"/>
  <c r="BS3" i="3" a="1"/>
  <c r="BU3" i="3" a="1"/>
  <c r="BW3" i="3" a="1"/>
  <c r="V5" i="3" a="1"/>
  <c r="X5" i="3" a="1"/>
  <c r="Z5" i="3" a="1"/>
  <c r="AB5" i="3" a="1"/>
  <c r="AD5" i="3" a="1"/>
  <c r="AF5" i="3" a="1"/>
  <c r="AH5" i="3" a="1"/>
  <c r="AJ5" i="3" a="1"/>
  <c r="AL5" i="3" a="1"/>
  <c r="AN5" i="3" a="1"/>
  <c r="AP5" i="3" a="1"/>
  <c r="AR5" i="3" a="1"/>
  <c r="AT5" i="3" a="1"/>
  <c r="AV5" i="3" a="1"/>
  <c r="AX5" i="3" a="1"/>
  <c r="AZ5" i="3" a="1"/>
  <c r="BB5" i="3" a="1"/>
  <c r="BD5" i="3" a="1"/>
  <c r="BF5" i="3" a="1"/>
  <c r="BH5" i="3" a="1"/>
  <c r="BJ5" i="3" a="1"/>
  <c r="BL5" i="3" a="1"/>
  <c r="BN5" i="3" a="1"/>
  <c r="BP5" i="3" a="1"/>
  <c r="BR5" i="3" a="1"/>
  <c r="BT5" i="3" a="1"/>
  <c r="BV5" i="3" a="1"/>
  <c r="BX5" i="3" a="1"/>
  <c r="W4" i="3" a="1"/>
  <c r="Y4" i="3" a="1"/>
  <c r="AC4" i="3" a="1"/>
  <c r="AG4" i="3" a="1"/>
  <c r="AK4" i="3" a="1"/>
  <c r="AO4" i="3" a="1"/>
  <c r="AS4" i="3" a="1"/>
  <c r="AW4" i="3" a="1"/>
  <c r="BA4" i="3" a="1"/>
  <c r="BE4" i="3" a="1"/>
  <c r="BI4" i="3" a="1"/>
  <c r="BM4" i="3" a="1"/>
  <c r="BQ4" i="3" a="1"/>
  <c r="BU4" i="3" a="1"/>
  <c r="Y6" i="3" a="1"/>
  <c r="AC6" i="3" a="1"/>
  <c r="AG6" i="3" a="1"/>
  <c r="AK6" i="3" a="1"/>
  <c r="AO6" i="3" a="1"/>
  <c r="AS6" i="3" a="1"/>
  <c r="AW6" i="3" a="1"/>
  <c r="BA6" i="3" a="1"/>
  <c r="BE6" i="3" a="1"/>
  <c r="BI6" i="3" a="1"/>
  <c r="BL6" i="3" a="1"/>
  <c r="BN6" i="3" a="1"/>
  <c r="BP6" i="3" a="1"/>
  <c r="BR6" i="3" a="1"/>
  <c r="BT6" i="3" a="1"/>
  <c r="BV6" i="3" a="1"/>
  <c r="BX6" i="3" a="1"/>
  <c r="Z4" i="3" a="1"/>
  <c r="AD4" i="3" a="1"/>
  <c r="AH4" i="3" a="1"/>
  <c r="AL4" i="3" a="1"/>
  <c r="AP4" i="3" a="1"/>
  <c r="AT4" i="3" a="1"/>
  <c r="AX4" i="3" a="1"/>
  <c r="BB4" i="3" a="1"/>
  <c r="BF4" i="3" a="1"/>
  <c r="BJ4" i="3" a="1"/>
  <c r="BN4" i="3" a="1"/>
  <c r="BR4" i="3" a="1"/>
  <c r="BV4" i="3" a="1"/>
  <c r="V6" i="3" a="1"/>
  <c r="Z6" i="3" a="1"/>
  <c r="AD6" i="3" a="1"/>
  <c r="AH6" i="3" a="1"/>
  <c r="AL6" i="3" a="1"/>
  <c r="AP6" i="3" a="1"/>
  <c r="AT6" i="3" a="1"/>
  <c r="AX6" i="3" a="1"/>
  <c r="BB6" i="3" a="1"/>
  <c r="BF6" i="3" a="1"/>
  <c r="BJ6" i="3" a="1"/>
  <c r="AA4" i="3" a="1"/>
  <c r="AE4" i="3" a="1"/>
  <c r="AI4" i="3" a="1"/>
  <c r="AM4" i="3" a="1"/>
  <c r="AQ4" i="3" a="1"/>
  <c r="AU4" i="3" a="1"/>
  <c r="AY4" i="3" a="1"/>
  <c r="BC4" i="3" a="1"/>
  <c r="BG4" i="3" a="1"/>
  <c r="BK4" i="3" a="1"/>
  <c r="BO4" i="3" a="1"/>
  <c r="BS4" i="3" a="1"/>
  <c r="BW4" i="3" a="1"/>
  <c r="W6" i="3" a="1"/>
  <c r="AA6" i="3" a="1"/>
  <c r="AE6" i="3" a="1"/>
  <c r="AI6" i="3" a="1"/>
  <c r="AM6" i="3" a="1"/>
  <c r="AQ6" i="3" a="1"/>
  <c r="AU6" i="3" a="1"/>
  <c r="AY6" i="3" a="1"/>
  <c r="BC6" i="3" a="1"/>
  <c r="BG6" i="3" a="1"/>
  <c r="BK6" i="3" a="1"/>
  <c r="BM6" i="3" a="1"/>
  <c r="BO6" i="3" a="1"/>
  <c r="BQ6" i="3" a="1"/>
  <c r="BS6" i="3" a="1"/>
  <c r="BU6" i="3" a="1"/>
  <c r="BW6" i="3" a="1"/>
  <c r="X4" i="3" a="1"/>
  <c r="AB4" i="3" a="1"/>
  <c r="AF4" i="3" a="1"/>
  <c r="AJ4" i="3" a="1"/>
  <c r="AN4" i="3" a="1"/>
  <c r="AR4" i="3" a="1"/>
  <c r="AV4" i="3" a="1"/>
  <c r="AZ4" i="3" a="1"/>
  <c r="BD4" i="3" a="1"/>
  <c r="BH4" i="3" a="1"/>
  <c r="BL4" i="3" a="1"/>
  <c r="BP4" i="3" a="1"/>
  <c r="BT4" i="3" a="1"/>
  <c r="BX4" i="3" a="1"/>
  <c r="X6" i="3" a="1"/>
  <c r="AB6" i="3" a="1"/>
  <c r="AF6" i="3" a="1"/>
  <c r="AJ6" i="3" a="1"/>
  <c r="AN6" i="3" a="1"/>
  <c r="AR6" i="3" a="1"/>
  <c r="AV6" i="3" a="1"/>
  <c r="AZ6" i="3" a="1"/>
  <c r="BD6" i="3" a="1"/>
  <c r="BH6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<sst xmlns="http://schemas.openxmlformats.org/spreadsheetml/2006/main" count="618" uniqueCount="373">
  <si>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</si>
  <si>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</si>
  <si>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</si>
  <si>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</si>
  <si>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</si>
  <si>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</si>
  <si>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</si>
  <si>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</si>
  <si>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</si>
  <si>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</si>
  <si>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</si>
  <si>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</si>
  <si>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</si>
  <si>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</si>
  <si>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</si>
  <si>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</si>
  <si>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</si>
  <si>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</si>
  <si>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</si>
  <si>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</si>
  <si>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</si>
  <si>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</si>
  <si>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</si>
  <si>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</si>
  <si>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</si>
  <si>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</si>
  <si>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</si>
  <si>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</si>
  <si>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</si>
  <si>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</si>
  <si>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</si>
  <si>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</si>
  <si>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</si>
  <si>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</si>
  <si>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</si>
  <si>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</si>
  <si>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</si>
  <si>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</si>
  <si>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</si>
  <si>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</si>
  <si>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</si>
  <si>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</si>
  <si>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</si>
  <si>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</si>
  <si>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</si>
  <si>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</si>
  <si>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</si>
  <si>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</si>
  <si>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</si>
  <si>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</si>
  <si>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</si>
  <si>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</si>
  <si>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</si>
  <si>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</si>
  <si>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</si>
  <si>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</si>
  <si>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</si>
  <si>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</si>
  <si>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</si>
  <si>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</si>
  <si>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</si>
  <si>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</si>
  <si>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</si>
  <si>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</si>
  <si>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</si>
  <si>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</si>
  <si>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</si>
  <si>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</si>
  <si>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</si>
  <si>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</si>
  <si>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</si>
  <si>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</si>
  <si>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</si>
  <si>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</si>
  <si>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</si>
  <si>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</si>
  <si>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</si>
  <si>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</si>
  <si>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</si>
  <si>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</si>
  <si>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</si>
  <si>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</si>
  <si>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</si>
  <si>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</si>
  <si>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</si>
  <si>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</si>
  <si>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</si>
  <si>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</si>
  <si>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</si>
  <si>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</si>
  <si>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</si>
  <si>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</si>
  <si>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</si>
  <si>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</si>
  <si>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</si>
  <si>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</si>
  <si>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</si>
  <si>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</si>
  <si>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</si>
  <si>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</si>
  <si>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</si>
  <si>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</si>
  <si>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</si>
  <si>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</si>
  <si>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</si>
  <si>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</si>
  <si>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</si>
  <si>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</si>
  <si>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</si>
  <si>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</si>
  <si>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</si>
  <si>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</si>
  <si>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</si>
  <si>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</si>
  <si>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</si>
  <si>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</si>
  <si>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</si>
  <si>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</si>
  <si>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</si>
  <si>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</si>
  <si>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</si>
  <si>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</si>
  <si>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</si>
  <si>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</si>
  <si>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</si>
  <si>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</si>
  <si>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</si>
  <si>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</si>
  <si>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</si>
  <si>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</si>
  <si>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</si>
  <si>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</si>
  <si>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</si>
  <si>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</si>
  <si>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</si>
  <si>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</si>
  <si>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</si>
  <si>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</si>
  <si>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</si>
  <si>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</si>
  <si>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</si>
  <si>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</si>
  <si>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</si>
  <si>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</si>
  <si>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</si>
  <si>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</si>
  <si>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</si>
  <si>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</si>
  <si>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</si>
  <si>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</si>
  <si>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</si>
  <si>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</si>
  <si>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</si>
  <si>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</si>
  <si>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</si>
  <si>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</si>
  <si>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</si>
  <si>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</si>
  <si>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</si>
  <si>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</si>
  <si>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</si>
  <si>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</si>
  <si>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</si>
  <si>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</si>
  <si>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</si>
  <si>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</si>
  <si>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</si>
  <si>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</si>
  <si>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</si>
  <si>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</si>
  <si>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</si>
  <si>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</si>
  <si>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</si>
  <si>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</si>
  <si>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</si>
  <si>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</si>
  <si>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</si>
  <si>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</si>
  <si>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</si>
  <si>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</si>
  <si>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</si>
  <si>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</si>
  <si>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</si>
  <si>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</si>
  <si>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</si>
  <si>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</si>
  <si>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</si>
  <si>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</si>
  <si>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</si>
  <si>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</si>
  <si>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</si>
  <si>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</si>
  <si>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</si>
  <si>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</si>
  <si>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</si>
  <si>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</si>
  <si>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</si>
  <si>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</si>
  <si>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</si>
  <si>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</si>
  <si>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</si>
  <si>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</si>
  <si>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</si>
  <si>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</si>
  <si>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</si>
  <si>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</si>
  <si>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</si>
  <si>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</si>
  <si>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</si>
  <si>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</si>
  <si>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</si>
  <si>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</si>
  <si>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</si>
  <si>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</si>
  <si>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</si>
  <si>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</si>
  <si>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</si>
  <si>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</si>
  <si>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</si>
  <si>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</si>
  <si>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</si>
  <si>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</si>
  <si>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</si>
  <si>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</si>
  <si>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</si>
  <si>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</si>
  <si>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</si>
  <si>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</si>
  <si>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</si>
  <si>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</si>
  <si>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</si>
  <si>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</si>
  <si>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</si>
  <si>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</si>
  <si>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</si>
  <si>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</si>
  <si>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</si>
  <si>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</si>
  <si>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</si>
  <si>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</si>
  <si>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</si>
  <si>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</si>
  <si>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</si>
  <si>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</si>
  <si>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</si>
  <si>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</si>
  <si>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</si>
  <si>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</si>
  <si>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</si>
  <si>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</si>
  <si>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</si>
  <si>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</si>
  <si>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</si>
  <si>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</si>
  <si>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</si>
  <si>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</si>
  <si>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</si>
  <si>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</si>
  <si>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</si>
  <si>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</si>
  <si>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</si>
  <si>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</si>
  <si>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</si>
  <si>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</si>
  <si>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</si>
  <si>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</si>
  <si>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</si>
  <si>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</si>
  <si>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</si>
  <si>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</si>
  <si>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</si>
  <si>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</si>
  <si>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</si>
  <si>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</si>
  <si>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</si>
  <si>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</si>
  <si>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</si>
  <si>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</si>
  <si>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</si>
  <si>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</si>
  <si>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</si>
  <si>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</si>
  <si>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</si>
  <si>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</si>
  <si>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y</t>
  </si>
  <si>
    <t>ㄒ</t>
  </si>
  <si>
    <t>韻母</t>
    <phoneticPr fontId="9" type="noConversion"/>
  </si>
  <si>
    <t>f</t>
  </si>
  <si>
    <t>C</t>
    <phoneticPr fontId="9" type="noConversion"/>
  </si>
  <si>
    <t>v</t>
  </si>
  <si>
    <t>c</t>
    <phoneticPr fontId="9" type="noConversion"/>
  </si>
  <si>
    <t>R</t>
  </si>
  <si>
    <t>uai</t>
  </si>
  <si>
    <t>uI</t>
  </si>
  <si>
    <t>ㄨㄞㆷ</t>
  </si>
  <si>
    <t>ㄨㄞ</t>
  </si>
  <si>
    <t>8</t>
  </si>
  <si>
    <t>ue</t>
  </si>
  <si>
    <t>ㄨㆤㆷ</t>
    <phoneticPr fontId="9" type="noConversion"/>
  </si>
  <si>
    <t>ㄨㆤ</t>
    <phoneticPr fontId="9" type="noConversion"/>
  </si>
  <si>
    <t>h</t>
  </si>
  <si>
    <t>ua</t>
  </si>
  <si>
    <t>ㄨㄚㆷ</t>
  </si>
  <si>
    <t>ㄨㄚ</t>
  </si>
  <si>
    <t>ui</t>
  </si>
  <si>
    <t>ㄨㄧㆷ</t>
  </si>
  <si>
    <t>ㄨㄧ</t>
  </si>
  <si>
    <t>Y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</si>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</sst>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47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</font>
    <font>
      <sz val="18"/>
      <name val="Noto Serif TC Medium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</font>
    <font>
      <sz val="18"/>
      <color theme="8"/>
      <name val="Noto Serif TC Medium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</font>
    <font>
      <sz val="16"/>
      <color rgb="FF000000"/>
      <name val="Noto Serif TC Medium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Border="1" applyAlignment="1">
      <alignment horizontal="center"/>
    </xf>
    <xf numFmtId="0" fontId="26" fillId="0" borderId="0" xfId="1" applyFont="1" applyFill="1" applyAlignment="1">
      <alignment horizontal="left"/>
    </xf>
    <xf numFmtId="0" fontId="5" fillId="0" borderId="0" xfId="1" applyFont="1" applyFill="1"/>
    <xf numFmtId="0" fontId="25" fillId="2" borderId="0" xfId="1" applyFont="1" applyFill="1"/>
  </cellXfs>
  <cellStyles count="2">
    <cellStyle name="一般" xfId="0" builtinId="0"/>
    <cellStyle name="一般 4" xfId="1" xr:uid="{D00E67AF-1809-4A9B-A488-D9A10688594D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3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2">
      <calculatedColumnFormula>H3</calculatedColumnFormula>
    </tableColumn>
    <tableColumn id="4" xr3:uid="{52141FD4-4282-4655-8FDB-25D018179FEA}" name="字典編碼" dataDxfId="1" dataCellStyle="一般 4">
      <calculatedColumnFormula>G3</calculatedColumnFormula>
    </tableColumn>
    <tableColumn id="2" xr3:uid="{59B967E3-C71C-4CF6-991D-C8F093BAB101}" name="方音符號" dataDxfId="0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2.25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286</v>
      </c>
      <c r="N1" s="103" t="s">
        <v>370</v>
      </c>
    </row>
    <row r="2" spans="2:76" s="127" customFormat="1" ht="24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369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3" thickTop="1">
      <c r="B3" s="98">
        <v>1</v>
      </c>
      <c r="C3" s="32" t="s">
        <v>20</v>
      </c>
      <c r="D3" s="71" t="s">
        <v>368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367</v>
      </c>
      <c r="K3" s="34" t="s">
        <v>279</v>
      </c>
      <c r="L3" s="107" t="s">
        <v>279</v>
      </c>
      <c r="N3" s="98">
        <v>1</v>
      </c>
      <c r="O3" s="97" t="s">
        <v>366</v>
      </c>
      <c r="P3" s="118" t="s">
        <v>358</v>
      </c>
      <c r="Q3" s="96" t="s">
        <v>358</v>
      </c>
      <c r="R3" s="33" t="s">
        <v>358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>
      <c r="B4" s="98">
        <f t="shared" ref="B4:B35" si="2">B3+1</f>
        <v>2</v>
      </c>
      <c r="C4" s="32" t="s">
        <v>23</v>
      </c>
      <c r="D4" s="71" t="s">
        <v>358</v>
      </c>
      <c r="E4" s="34" t="s">
        <v>365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364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359</v>
      </c>
      <c r="P4" s="118" t="s">
        <v>363</v>
      </c>
      <c r="Q4" s="96" t="s">
        <v>358</v>
      </c>
      <c r="R4" s="33" t="s">
        <v>362</v>
      </c>
      <c r="U4" s="124" t="s">
        <v>361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>
      <c r="B5" s="98">
        <f t="shared" si="2"/>
        <v>3</v>
      </c>
      <c r="C5" s="32" t="s">
        <v>27</v>
      </c>
      <c r="D5" s="71" t="s">
        <v>360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359</v>
      </c>
      <c r="K5" s="117" t="s">
        <v>358</v>
      </c>
      <c r="L5" s="107" t="s">
        <v>358</v>
      </c>
      <c r="N5" s="98">
        <f t="shared" si="4"/>
        <v>3</v>
      </c>
      <c r="O5" s="97" t="s">
        <v>357</v>
      </c>
      <c r="P5" s="118" t="s">
        <v>356</v>
      </c>
      <c r="Q5" s="104" t="s">
        <v>277</v>
      </c>
      <c r="R5" s="33" t="s">
        <v>276</v>
      </c>
      <c r="U5" s="122" t="s">
        <v>355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c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c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>
      <c r="B6" s="98">
        <f t="shared" si="2"/>
        <v>4</v>
      </c>
      <c r="C6" s="32" t="s">
        <v>83</v>
      </c>
      <c r="D6" s="71" t="s">
        <v>354</v>
      </c>
      <c r="E6" s="34" t="s">
        <v>28</v>
      </c>
      <c r="F6" s="107" t="s">
        <v>84</v>
      </c>
      <c r="H6" s="98">
        <f t="shared" si="3"/>
        <v>4</v>
      </c>
      <c r="I6" s="97" t="s">
        <v>343</v>
      </c>
      <c r="J6" s="97" t="s">
        <v>342</v>
      </c>
      <c r="K6" s="34" t="s">
        <v>65</v>
      </c>
      <c r="L6" s="107" t="s">
        <v>353</v>
      </c>
      <c r="N6" s="98">
        <f t="shared" si="4"/>
        <v>4</v>
      </c>
      <c r="O6" s="97" t="s">
        <v>352</v>
      </c>
      <c r="P6" s="118" t="s">
        <v>351</v>
      </c>
      <c r="Q6" s="104" t="s">
        <v>277</v>
      </c>
      <c r="R6" s="33" t="s">
        <v>350</v>
      </c>
      <c r="U6" s="120" t="s">
        <v>349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n</v>
      </c>
      <c r="AJ6" s="119" t="str" cm="1">
        <f t="array" aca="1" ref="AJ6" ca="1" xml:space="preserve"> INDIRECT( ADDRESS( ROW($D$2) + AJ$2, COLUMN($D$2)) )</f>
        <v>h</v>
      </c>
      <c r="AK6" s="119" t="str" cm="1">
        <f t="array" aca="1" ref="AK6" ca="1" xml:space="preserve"> INDIRECT( ADDRESS( ROW($D$2) + AK$2, COLUMN($D$2)) )</f>
        <v>8</v>
      </c>
      <c r="AL6" s="119" t="str" cm="1">
        <f t="array" aca="1" ref="AL6" ca="1" xml:space="preserve"> INDIRECT( ADDRESS( ROW($D$2) + AL$2, COLUMN($D$2)) )</f>
        <v>R</v>
      </c>
      <c r="AM6" s="119" t="str" cm="1">
        <f t="array" aca="1" ref="AM6" ca="1" xml:space="preserve"> INDIRECT( ADDRESS( ROW($D$2) + AM$2, COLUMN($D$2)) )</f>
        <v>v</v>
      </c>
      <c r="AN6" s="119" t="str" cm="1">
        <f t="array" aca="1" ref="AN6" ca="1" xml:space="preserve"> INDIRECT( ADDRESS( ROW($D$2) + AN$2, COLUMN($D$2)) )</f>
        <v>f</v>
      </c>
      <c r="AO6" s="119" t="str" cm="1">
        <f t="array" aca="1" ref="AO6" ca="1" xml:space="preserve"> INDIRECT( ADDRESS( ROW($D$2) + AO$2, COLUMN($D$2)) )</f>
        <v>y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>
      <c r="B7" s="116">
        <f t="shared" si="2"/>
        <v>5</v>
      </c>
      <c r="C7" s="26" t="s">
        <v>29</v>
      </c>
      <c r="D7" s="109" t="s">
        <v>348</v>
      </c>
      <c r="E7" s="28" t="s">
        <v>347</v>
      </c>
      <c r="F7" s="108" t="s">
        <v>30</v>
      </c>
      <c r="H7" s="98">
        <f t="shared" si="3"/>
        <v>5</v>
      </c>
      <c r="I7" s="97" t="s">
        <v>61</v>
      </c>
      <c r="J7" s="97" t="s">
        <v>346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>
      <c r="B8" s="69">
        <f t="shared" si="2"/>
        <v>6</v>
      </c>
      <c r="C8" s="32" t="s">
        <v>31</v>
      </c>
      <c r="D8" s="71" t="s">
        <v>345</v>
      </c>
      <c r="E8" s="34" t="s">
        <v>344</v>
      </c>
      <c r="F8" s="107" t="s">
        <v>32</v>
      </c>
      <c r="H8" s="98">
        <f t="shared" si="3"/>
        <v>6</v>
      </c>
      <c r="I8" s="97" t="s">
        <v>343</v>
      </c>
      <c r="J8" s="97" t="s">
        <v>342</v>
      </c>
      <c r="K8" s="34" t="s">
        <v>336</v>
      </c>
      <c r="L8" s="107" t="s">
        <v>336</v>
      </c>
      <c r="N8" s="98">
        <f t="shared" si="4"/>
        <v>6</v>
      </c>
      <c r="O8" s="97" t="s">
        <v>332</v>
      </c>
      <c r="P8" s="118" t="s">
        <v>341</v>
      </c>
      <c r="Q8" s="104" t="s">
        <v>208</v>
      </c>
      <c r="R8" s="33" t="s">
        <v>340</v>
      </c>
    </row>
    <row r="9" spans="2:76">
      <c r="B9" s="69">
        <f t="shared" si="2"/>
        <v>7</v>
      </c>
      <c r="C9" s="32" t="s">
        <v>33</v>
      </c>
      <c r="D9" s="71" t="s">
        <v>339</v>
      </c>
      <c r="E9" s="34" t="s">
        <v>335</v>
      </c>
      <c r="F9" s="107" t="s">
        <v>34</v>
      </c>
      <c r="H9" s="69">
        <f t="shared" si="3"/>
        <v>7</v>
      </c>
      <c r="I9" s="97" t="s">
        <v>241</v>
      </c>
      <c r="J9" s="97" t="s">
        <v>338</v>
      </c>
      <c r="K9" s="34" t="s">
        <v>275</v>
      </c>
      <c r="L9" s="107" t="s">
        <v>337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>
      <c r="B10" s="72">
        <f t="shared" si="2"/>
        <v>8</v>
      </c>
      <c r="C10" s="42" t="s">
        <v>85</v>
      </c>
      <c r="D10" s="73" t="s">
        <v>336</v>
      </c>
      <c r="E10" s="44" t="s">
        <v>335</v>
      </c>
      <c r="F10" s="105" t="s">
        <v>86</v>
      </c>
      <c r="H10" s="69">
        <f t="shared" si="3"/>
        <v>8</v>
      </c>
      <c r="I10" s="97" t="s">
        <v>72</v>
      </c>
      <c r="J10" s="97" t="s">
        <v>334</v>
      </c>
      <c r="K10" s="34" t="s">
        <v>259</v>
      </c>
      <c r="L10" s="107" t="s">
        <v>333</v>
      </c>
      <c r="N10" s="98">
        <f t="shared" si="4"/>
        <v>8</v>
      </c>
      <c r="O10" s="97" t="s">
        <v>332</v>
      </c>
      <c r="P10" s="118" t="s">
        <v>331</v>
      </c>
      <c r="Q10" s="104" t="s">
        <v>176</v>
      </c>
      <c r="R10" s="33" t="s">
        <v>330</v>
      </c>
    </row>
    <row r="11" spans="2:76">
      <c r="B11" s="98">
        <f t="shared" si="2"/>
        <v>9</v>
      </c>
      <c r="C11" s="32" t="s">
        <v>36</v>
      </c>
      <c r="D11" s="71" t="s">
        <v>329</v>
      </c>
      <c r="E11" s="34" t="s">
        <v>328</v>
      </c>
      <c r="F11" s="107" t="s">
        <v>37</v>
      </c>
      <c r="H11" s="98">
        <f t="shared" si="3"/>
        <v>9</v>
      </c>
      <c r="I11" s="97" t="s">
        <v>327</v>
      </c>
      <c r="J11" s="97" t="s">
        <v>326</v>
      </c>
      <c r="K11" s="34" t="s">
        <v>325</v>
      </c>
      <c r="L11" s="107" t="s">
        <v>325</v>
      </c>
      <c r="N11" s="98">
        <f t="shared" si="4"/>
        <v>9</v>
      </c>
      <c r="O11" s="97" t="s">
        <v>95</v>
      </c>
      <c r="P11" s="118" t="s">
        <v>324</v>
      </c>
      <c r="Q11" s="104" t="s">
        <v>164</v>
      </c>
      <c r="R11" s="33" t="s">
        <v>163</v>
      </c>
    </row>
    <row r="12" spans="2:76">
      <c r="B12" s="98">
        <f t="shared" si="2"/>
        <v>10</v>
      </c>
      <c r="C12" s="32" t="s">
        <v>38</v>
      </c>
      <c r="D12" s="71" t="s">
        <v>189</v>
      </c>
      <c r="E12" s="34" t="s">
        <v>323</v>
      </c>
      <c r="F12" s="107" t="s">
        <v>39</v>
      </c>
      <c r="H12" s="98">
        <f t="shared" si="3"/>
        <v>10</v>
      </c>
      <c r="I12" s="97" t="s">
        <v>322</v>
      </c>
      <c r="J12" s="97" t="s">
        <v>321</v>
      </c>
      <c r="K12" s="34" t="s">
        <v>320</v>
      </c>
      <c r="L12" s="107" t="s">
        <v>320</v>
      </c>
      <c r="N12" s="98">
        <f t="shared" si="4"/>
        <v>10</v>
      </c>
      <c r="O12" s="97" t="s">
        <v>319</v>
      </c>
      <c r="P12" s="118" t="s">
        <v>318</v>
      </c>
      <c r="Q12" s="104" t="s">
        <v>164</v>
      </c>
      <c r="R12" s="33" t="s">
        <v>317</v>
      </c>
    </row>
    <row r="13" spans="2:76">
      <c r="B13" s="98">
        <f t="shared" si="2"/>
        <v>11</v>
      </c>
      <c r="C13" s="32" t="s">
        <v>41</v>
      </c>
      <c r="D13" s="71" t="s">
        <v>316</v>
      </c>
      <c r="E13" s="34" t="s">
        <v>42</v>
      </c>
      <c r="F13" s="107" t="s">
        <v>42</v>
      </c>
      <c r="H13" s="98">
        <f t="shared" si="3"/>
        <v>11</v>
      </c>
      <c r="I13" s="97" t="s">
        <v>315</v>
      </c>
      <c r="J13" s="97" t="s">
        <v>314</v>
      </c>
      <c r="K13" s="34" t="s">
        <v>313</v>
      </c>
      <c r="L13" s="107" t="s">
        <v>313</v>
      </c>
      <c r="O13" s="94"/>
      <c r="P13" s="94"/>
      <c r="Q13" s="94"/>
      <c r="R13" s="94"/>
    </row>
    <row r="14" spans="2:76">
      <c r="B14" s="98">
        <f t="shared" si="2"/>
        <v>12</v>
      </c>
      <c r="C14" s="32" t="s">
        <v>87</v>
      </c>
      <c r="D14" s="71" t="s">
        <v>312</v>
      </c>
      <c r="E14" s="117" t="s">
        <v>42</v>
      </c>
      <c r="F14" s="107" t="s">
        <v>88</v>
      </c>
      <c r="H14" s="98">
        <f t="shared" si="3"/>
        <v>12</v>
      </c>
      <c r="I14" s="97" t="s">
        <v>311</v>
      </c>
      <c r="J14" s="97" t="s">
        <v>310</v>
      </c>
      <c r="K14" s="117" t="s">
        <v>309</v>
      </c>
      <c r="L14" s="107" t="s">
        <v>308</v>
      </c>
      <c r="O14" s="94"/>
      <c r="P14" s="94"/>
      <c r="Q14" s="94"/>
      <c r="R14" s="94"/>
    </row>
    <row r="15" spans="2:76">
      <c r="B15" s="116">
        <f t="shared" si="2"/>
        <v>13</v>
      </c>
      <c r="C15" s="26" t="s">
        <v>43</v>
      </c>
      <c r="D15" s="109" t="s">
        <v>307</v>
      </c>
      <c r="E15" s="28" t="s">
        <v>290</v>
      </c>
      <c r="F15" s="108" t="s">
        <v>44</v>
      </c>
      <c r="H15" s="69">
        <f t="shared" si="3"/>
        <v>13</v>
      </c>
      <c r="I15" s="97" t="s">
        <v>306</v>
      </c>
      <c r="J15" s="97" t="s">
        <v>305</v>
      </c>
      <c r="K15" s="34" t="s">
        <v>304</v>
      </c>
      <c r="L15" s="107" t="s">
        <v>304</v>
      </c>
      <c r="O15" s="94"/>
      <c r="P15" s="94"/>
      <c r="Q15" s="94"/>
      <c r="R15" s="94"/>
    </row>
    <row r="16" spans="2:76">
      <c r="B16" s="69">
        <f t="shared" si="2"/>
        <v>14</v>
      </c>
      <c r="C16" s="32" t="s">
        <v>46</v>
      </c>
      <c r="D16" s="71" t="s">
        <v>34</v>
      </c>
      <c r="E16" s="34" t="s">
        <v>288</v>
      </c>
      <c r="F16" s="107" t="s">
        <v>47</v>
      </c>
      <c r="H16" s="69">
        <f t="shared" si="3"/>
        <v>14</v>
      </c>
      <c r="I16" s="97" t="s">
        <v>303</v>
      </c>
      <c r="J16" s="97" t="s">
        <v>302</v>
      </c>
      <c r="K16" s="34" t="s">
        <v>301</v>
      </c>
      <c r="L16" s="107" t="s">
        <v>301</v>
      </c>
      <c r="O16" s="94"/>
      <c r="P16" s="94"/>
      <c r="Q16" s="94"/>
      <c r="R16" s="94"/>
    </row>
    <row r="17" spans="2:18">
      <c r="B17" s="69">
        <f t="shared" si="2"/>
        <v>15</v>
      </c>
      <c r="C17" s="32" t="s">
        <v>48</v>
      </c>
      <c r="D17" s="71" t="s">
        <v>300</v>
      </c>
      <c r="E17" s="34" t="s">
        <v>49</v>
      </c>
      <c r="F17" s="107" t="s">
        <v>49</v>
      </c>
      <c r="H17" s="69">
        <f t="shared" si="3"/>
        <v>15</v>
      </c>
      <c r="I17" s="97" t="s">
        <v>299</v>
      </c>
      <c r="J17" s="97" t="s">
        <v>298</v>
      </c>
      <c r="K17" s="34" t="s">
        <v>297</v>
      </c>
      <c r="L17" s="107" t="s">
        <v>297</v>
      </c>
      <c r="O17" s="94"/>
      <c r="P17" s="94"/>
      <c r="Q17" s="94"/>
      <c r="R17" s="94"/>
    </row>
    <row r="18" spans="2:18">
      <c r="B18" s="72">
        <f t="shared" si="2"/>
        <v>16</v>
      </c>
      <c r="C18" s="42" t="s">
        <v>50</v>
      </c>
      <c r="D18" s="73" t="s">
        <v>296</v>
      </c>
      <c r="E18" s="44" t="s">
        <v>51</v>
      </c>
      <c r="F18" s="105" t="s">
        <v>51</v>
      </c>
      <c r="H18" s="69">
        <f t="shared" si="3"/>
        <v>16</v>
      </c>
      <c r="I18" s="97" t="s">
        <v>295</v>
      </c>
      <c r="J18" s="97" t="s">
        <v>294</v>
      </c>
      <c r="K18" s="34" t="s">
        <v>293</v>
      </c>
      <c r="L18" s="107" t="s">
        <v>292</v>
      </c>
      <c r="O18" s="94"/>
      <c r="P18" s="94"/>
      <c r="Q18" s="94"/>
      <c r="R18" s="94"/>
    </row>
    <row r="19" spans="2:18">
      <c r="B19" s="98">
        <f t="shared" si="2"/>
        <v>17</v>
      </c>
      <c r="C19" s="32" t="s">
        <v>89</v>
      </c>
      <c r="D19" s="71" t="s">
        <v>291</v>
      </c>
      <c r="E19" s="34" t="s">
        <v>290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>
      <c r="B20" s="98">
        <f t="shared" si="2"/>
        <v>18</v>
      </c>
      <c r="C20" s="32" t="s">
        <v>91</v>
      </c>
      <c r="D20" s="71" t="s">
        <v>289</v>
      </c>
      <c r="E20" s="34" t="s">
        <v>288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287</v>
      </c>
      <c r="E21" s="34" t="s">
        <v>49</v>
      </c>
      <c r="F21" s="107" t="s">
        <v>110</v>
      </c>
      <c r="H21" s="103" t="s">
        <v>286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285</v>
      </c>
      <c r="D22" s="71" t="s">
        <v>284</v>
      </c>
      <c r="E22" s="34" t="s">
        <v>51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tabSelected="1" topLeftCell="AB1" workbookViewId="0">
      <selection activeCell="AV13" sqref="AV13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372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137" t="str">
        <f>_xlfn.CONCAT(AC3:AC44)</f>
        <v>1qz2wsedtyhbncuj8oki9l/pm-axgrfv;0,. 43657</v>
      </c>
      <c r="AH5" s="138"/>
      <c r="AI5" s="138"/>
      <c r="AJ5" s="138"/>
      <c r="AK5" s="138"/>
      <c r="AL5" s="138"/>
      <c r="AM5" s="138"/>
      <c r="AN5" s="138"/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371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xml:space="preserve"> MID($A$47, $B47, 1)</f>
        <v>1</v>
      </c>
      <c r="D47" s="5" t="str">
        <f t="shared" ref="D47:D88" si="12" xml:space="preserve"> IFERROR( INDEX($L$3:$L$44, MATCH(C47, $K$3:$K$44, 0)), "")</f>
        <v>ㄅ</v>
      </c>
      <c r="E47" s="5" t="str">
        <f t="shared" ref="E47:E88" si="13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xml:space="preserve"> MID($A$47, $B48, 1)</f>
        <v>q</v>
      </c>
      <c r="D48" s="5" t="str">
        <f t="shared" si="12"/>
        <v>ㄆ</v>
      </c>
      <c r="E48" s="5" t="str">
        <f t="shared" si="13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xml:space="preserve"> MID($A$47, $B49, 1)</f>
        <v>a</v>
      </c>
      <c r="D49" s="5" t="str">
        <f t="shared" si="12"/>
        <v>ㄇ</v>
      </c>
      <c r="E49" s="5" t="str">
        <f t="shared" si="13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xml:space="preserve"> MID($A$47, $B50, 1)</f>
        <v>z</v>
      </c>
      <c r="D50" s="5" t="str">
        <f t="shared" si="12"/>
        <v>ㆠ</v>
      </c>
      <c r="E50" s="5" t="str">
        <f t="shared" si="13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xml:space="preserve"> MID($A$47, $B51, 1)</f>
        <v>2</v>
      </c>
      <c r="D51" s="5" t="str">
        <f t="shared" si="12"/>
        <v>ㄉ</v>
      </c>
      <c r="E51" s="5" t="str">
        <f t="shared" si="13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xml:space="preserve"> MID($A$47, $B52, 1)</f>
        <v>w</v>
      </c>
      <c r="D52" s="5" t="str">
        <f t="shared" si="12"/>
        <v>ㄊ</v>
      </c>
      <c r="E52" s="5" t="str">
        <f t="shared" si="13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xml:space="preserve"> MID($A$47, $B53, 1)</f>
        <v>s</v>
      </c>
      <c r="D53" s="5" t="str">
        <f t="shared" si="12"/>
        <v>ㄋ</v>
      </c>
      <c r="E53" s="5" t="str">
        <f t="shared" si="13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xml:space="preserve"> MID($A$47, $B54, 1)</f>
        <v>x</v>
      </c>
      <c r="D54" s="5" t="str">
        <f t="shared" si="12"/>
        <v>ㄌ</v>
      </c>
      <c r="E54" s="5" t="str">
        <f t="shared" si="13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xml:space="preserve"> MID($A$47, $B55, 1)</f>
        <v>e</v>
      </c>
      <c r="D55" s="5" t="str">
        <f t="shared" si="12"/>
        <v>ㄍ</v>
      </c>
      <c r="E55" s="5" t="str">
        <f t="shared" si="13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xml:space="preserve"> MID($A$47, $B56, 1)</f>
        <v>d</v>
      </c>
      <c r="D56" s="5" t="str">
        <f t="shared" si="12"/>
        <v>ㄎ</v>
      </c>
      <c r="E56" s="5" t="str">
        <f t="shared" si="13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xml:space="preserve"> MID($A$47, $B57, 1)</f>
        <v>c</v>
      </c>
      <c r="D57" s="5" t="str">
        <f t="shared" si="12"/>
        <v>ㄏ</v>
      </c>
      <c r="E57" s="5" t="str">
        <f t="shared" si="13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xml:space="preserve"> MID($A$47, $B58, 1)</f>
        <v>r</v>
      </c>
      <c r="D58" s="5" t="str">
        <f t="shared" si="12"/>
        <v>ㄐ</v>
      </c>
      <c r="E58" s="5" t="str">
        <f t="shared" si="13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xml:space="preserve"> MID($A$47, $B59, 1)</f>
        <v>f</v>
      </c>
      <c r="D59" s="5" t="str">
        <f t="shared" si="12"/>
        <v>ㄑ</v>
      </c>
      <c r="E59" s="5" t="str">
        <f t="shared" si="13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xml:space="preserve"> MID($A$47, $B60, 1)</f>
        <v>v</v>
      </c>
      <c r="D60" s="5" t="str">
        <f t="shared" si="12"/>
        <v>ㄒ</v>
      </c>
      <c r="E60" s="5" t="str">
        <f t="shared" si="13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xml:space="preserve"> MID($A$47, $B61, 1)</f>
        <v>t</v>
      </c>
      <c r="D61" s="5" t="str">
        <f t="shared" si="12"/>
        <v>ㆣ</v>
      </c>
      <c r="E61" s="5" t="str">
        <f t="shared" si="13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xml:space="preserve"> MID($A$47, $B62, 1)</f>
        <v>g</v>
      </c>
      <c r="D62" s="5" t="str">
        <f t="shared" si="12"/>
        <v>ㄫ</v>
      </c>
      <c r="E62" s="5" t="str">
        <f t="shared" si="13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xml:space="preserve"> MID($A$47, $B63, 1)</f>
        <v>b</v>
      </c>
      <c r="D63" s="5" t="str">
        <f t="shared" si="12"/>
        <v>ㆡ</v>
      </c>
      <c r="E63" s="5" t="str">
        <f t="shared" si="13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xml:space="preserve"> MID($A$47, $B64, 1)</f>
        <v>y</v>
      </c>
      <c r="D64" s="5" t="str">
        <f t="shared" si="12"/>
        <v>ㄗ</v>
      </c>
      <c r="E64" s="5" t="str">
        <f t="shared" si="13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xml:space="preserve"> MID($A$47, $B65, 1)</f>
        <v>h</v>
      </c>
      <c r="D65" s="5" t="str">
        <f t="shared" si="12"/>
        <v>ㄘ</v>
      </c>
      <c r="E65" s="5" t="str">
        <f t="shared" si="13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xml:space="preserve"> MID($A$47, $B66, 1)</f>
        <v>n</v>
      </c>
      <c r="D66" s="5" t="str">
        <f t="shared" si="12"/>
        <v>ㄙ</v>
      </c>
      <c r="E66" s="5" t="str">
        <f t="shared" si="13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xml:space="preserve"> MID($A$47, $B67, 1)</f>
        <v>u</v>
      </c>
      <c r="D67" s="5" t="str">
        <f t="shared" si="12"/>
        <v>ㄧ</v>
      </c>
      <c r="E67" s="5" t="str">
        <f t="shared" si="13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xml:space="preserve"> MID($A$47, $B68, 1)</f>
        <v>j</v>
      </c>
      <c r="D68" s="5" t="str">
        <f t="shared" si="12"/>
        <v>ㄨ</v>
      </c>
      <c r="E68" s="5" t="str">
        <f t="shared" si="13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xml:space="preserve"> MID($A$47, $B69, 1)</f>
        <v>m</v>
      </c>
      <c r="D69" s="5" t="str">
        <f t="shared" si="12"/>
        <v>ㆬ</v>
      </c>
      <c r="E69" s="5" t="str">
        <f t="shared" si="13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xml:space="preserve"> MID($A$47, $B70, 1)</f>
        <v>8</v>
      </c>
      <c r="D70" s="5" t="str">
        <f t="shared" si="12"/>
        <v>ㄚ</v>
      </c>
      <c r="E70" s="5" t="str">
        <f t="shared" si="13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xml:space="preserve"> MID($A$47, $B71, 1)</f>
        <v>i</v>
      </c>
      <c r="D71" s="5" t="str">
        <f t="shared" si="12"/>
        <v>ㆦ</v>
      </c>
      <c r="E71" s="5" t="str">
        <f t="shared" si="13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xml:space="preserve"> MID($A$47, $B72, 1)</f>
        <v>k</v>
      </c>
      <c r="D72" s="5" t="str">
        <f t="shared" si="12"/>
        <v>ㄜ</v>
      </c>
      <c r="E72" s="5" t="str">
        <f t="shared" si="13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xml:space="preserve"> MID($A$47, $B73, 1)</f>
        <v>,</v>
      </c>
      <c r="D73" s="5" t="str">
        <f t="shared" si="12"/>
        <v>ㆰ</v>
      </c>
      <c r="E73" s="5" t="str">
        <f t="shared" si="13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xml:space="preserve"> MID($A$47, $B74, 1)</f>
        <v>9</v>
      </c>
      <c r="D74" s="5" t="str">
        <f t="shared" si="12"/>
        <v>ㄞ</v>
      </c>
      <c r="E74" s="5" t="str">
        <f t="shared" si="13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xml:space="preserve"> MID($A$47, $B75, 1)</f>
        <v>o</v>
      </c>
      <c r="D75" s="5" t="str">
        <f t="shared" si="12"/>
        <v>ㆤ</v>
      </c>
      <c r="E75" s="5" t="str">
        <f t="shared" si="13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xml:space="preserve"> MID($A$47, $B76, 1)</f>
        <v>l</v>
      </c>
      <c r="D76" s="5" t="str">
        <f t="shared" si="12"/>
        <v>ㄠ</v>
      </c>
      <c r="E76" s="5" t="str">
        <f t="shared" si="13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xml:space="preserve"> MID($A$47, $B77, 1)</f>
        <v>.</v>
      </c>
      <c r="D77" s="5" t="str">
        <f t="shared" si="12"/>
        <v>ㆲ</v>
      </c>
      <c r="E77" s="5" t="str">
        <f t="shared" si="13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xml:space="preserve"> MID($A$47, $B78, 1)</f>
        <v>0</v>
      </c>
      <c r="D78" s="5" t="str">
        <f t="shared" si="12"/>
        <v>ㄢ</v>
      </c>
      <c r="E78" s="5" t="str">
        <f t="shared" si="13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xml:space="preserve"> MID($A$47, $B79, 1)</f>
        <v>p</v>
      </c>
      <c r="D79" s="5" t="str">
        <f t="shared" si="12"/>
        <v>ㄣ</v>
      </c>
      <c r="E79" s="5" t="str">
        <f t="shared" si="13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xml:space="preserve"> MID($A$47, $B80, 1)</f>
        <v>;</v>
      </c>
      <c r="D80" s="5" t="str">
        <f t="shared" si="12"/>
        <v>ㄤ</v>
      </c>
      <c r="E80" s="5" t="str">
        <f t="shared" si="13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xml:space="preserve"> MID($A$47, $B81, 1)</f>
        <v>/</v>
      </c>
      <c r="D81" s="5" t="str">
        <f t="shared" si="12"/>
        <v>ㆭ</v>
      </c>
      <c r="E81" s="5" t="str">
        <f t="shared" si="13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xml:space="preserve"> MID($A$47, $B82, 1)</f>
        <v>-</v>
      </c>
      <c r="D82" s="5" t="str">
        <f t="shared" si="12"/>
        <v>ｎ</v>
      </c>
      <c r="E82" s="5" t="str">
        <f t="shared" si="13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xml:space="preserve"> MID($A$47, $B83, 1)</f>
        <v xml:space="preserve"> </v>
      </c>
      <c r="D83" s="5" t="str">
        <f t="shared" si="12"/>
        <v/>
      </c>
      <c r="E83" s="5" t="str">
        <f t="shared" si="13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xml:space="preserve"> MID($A$47, $B84, 1)</f>
        <v>4</v>
      </c>
      <c r="D84" s="5" t="str">
        <f t="shared" si="12"/>
        <v>ˋ</v>
      </c>
      <c r="E84" s="5" t="str">
        <f t="shared" si="13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xml:space="preserve"> MID($A$47, $B85, 1)</f>
        <v>3</v>
      </c>
      <c r="D85" s="5" t="str">
        <f t="shared" si="12"/>
        <v>˪</v>
      </c>
      <c r="E85" s="5" t="str">
        <f t="shared" si="13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xml:space="preserve"> MID($A$47, $B86, 1)</f>
        <v>6</v>
      </c>
      <c r="D86" s="5" t="str">
        <f t="shared" si="12"/>
        <v>ˊ</v>
      </c>
      <c r="E86" s="5" t="str">
        <f t="shared" si="13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xml:space="preserve"> MID($A$47, $B87, 1)</f>
        <v>5</v>
      </c>
      <c r="D87" s="5" t="str">
        <f t="shared" si="12"/>
        <v>˫</v>
      </c>
      <c r="E87" s="5" t="str">
        <f t="shared" si="13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xml:space="preserve"> MID($A$47, $B88, 1)</f>
        <v>7</v>
      </c>
      <c r="D88" s="5" t="str">
        <f t="shared" si="12"/>
        <v>．</v>
      </c>
      <c r="E88" s="5" t="str">
        <f t="shared" si="13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鍵盤</vt:lpstr>
      <vt:lpstr>台語方音字典編碼</vt:lpstr>
      <vt:lpstr>RIME對映編碼 (台語方音)</vt:lpstr>
      <vt:lpstr>'RIME對映編碼 (台語方音)'!方音符號</vt:lpstr>
      <vt:lpstr>'RIME對映編碼 (台語方音)'!按鍵編碼</vt:lpstr>
      <vt:lpstr>'RIME對映編碼 (台語方音)'!鍵盤位置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2024-06-16T01:52:06Z</dcterms:modified>
</cp:coreProperties>
</file>