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EDBD00BA-6AA9-4DC3-9A67-14AA082313DF}" xr6:coauthVersionLast="47" xr6:coauthVersionMax="47" xr10:uidLastSave="{00000000-0000-0000-0000-000000000000}"/>
  <bookViews>
    <workbookView xWindow="-28920" yWindow="-120" windowWidth="29040" windowHeight="15840" activeTab="2" xr2:uid="{28F1D67D-D646-F742-8C6B-20DFC10DC14C}"/>
  </bookViews>
  <sheets>
    <sheet name="聲母發音表" sheetId="4" r:id="rId1"/>
    <sheet name="鍵盤圖" sheetId="6" r:id="rId2"/>
    <sheet name="鍵盤對映" sheetId="2" r:id="rId3"/>
    <sheet name="編碼設計" sheetId="3" r:id="rId4"/>
    <sheet name="RIME指令 (與漢字拼音相容版)" sheetId="5" r:id="rId5"/>
  </sheets>
  <externalReferences>
    <externalReference r:id="rId6"/>
    <externalReference r:id="rId7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2" l="1"/>
  <c r="D38" i="2"/>
  <c r="D30" i="2"/>
  <c r="D29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9" i="2"/>
  <c r="B38" i="2"/>
  <c r="B30" i="2"/>
  <c r="B29" i="2"/>
  <c r="B21" i="2"/>
  <c r="B20" i="2"/>
  <c r="AD7" i="2"/>
  <c r="Y9" i="2"/>
  <c r="AH9" i="2"/>
  <c r="AB7" i="2"/>
  <c r="AJ11" i="2" a="1"/>
  <c r="AJ11" i="2" s="1"/>
  <c r="AC5" i="2"/>
  <c r="AF5" i="2"/>
  <c r="AA5" i="2"/>
  <c r="AB9" i="2"/>
  <c r="Z9" i="2"/>
  <c r="Y3" i="2"/>
  <c r="W5" i="2"/>
  <c r="X7" i="2"/>
  <c r="O7" i="2"/>
  <c r="M7" i="2"/>
  <c r="N5" i="2"/>
  <c r="L5" i="2"/>
  <c r="U7" i="2"/>
  <c r="T5" i="2"/>
  <c r="Q9" i="2"/>
  <c r="P9" i="2"/>
  <c r="N9" i="2"/>
  <c r="E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C20" i="5" s="1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11" i="5"/>
  <c r="B19" i="5"/>
  <c r="R9" i="2"/>
  <c r="O9" i="2"/>
  <c r="I9" i="2"/>
  <c r="H7" i="2"/>
  <c r="F9" i="2"/>
  <c r="E7" i="2"/>
  <c r="AT4" i="2"/>
  <c r="AT5" i="2" s="1"/>
  <c r="AT6" i="2" s="1"/>
  <c r="AT7" i="2" s="1"/>
  <c r="AT8" i="2" s="1"/>
  <c r="AT9" i="2" s="1"/>
  <c r="AT10" i="2" s="1"/>
  <c r="AL11" i="2" s="1"/>
  <c r="AL13" i="2" s="1"/>
  <c r="AL14" i="2" s="1"/>
  <c r="AL15" i="2" s="1"/>
  <c r="AL12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T43" i="2" s="1"/>
  <c r="AT44" i="2" s="1"/>
  <c r="AT45" i="2" s="1"/>
  <c r="AT46" i="2" s="1"/>
  <c r="AT47" i="2" s="1"/>
  <c r="AT48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G11" i="2" a="1"/>
  <c r="G11" i="2" s="1"/>
  <c r="AH11" i="2" a="1"/>
  <c r="AH11" i="2" s="1"/>
  <c r="AG11" i="2" a="1"/>
  <c r="AG11" i="2" s="1"/>
  <c r="AF11" i="2" a="1"/>
  <c r="AF11" i="2" s="1"/>
  <c r="AE11" i="2" a="1"/>
  <c r="AE11" i="2" s="1"/>
  <c r="AI11" i="2" a="1"/>
  <c r="AI11" i="2" s="1"/>
  <c r="AD11" i="2" a="1"/>
  <c r="AD11" i="2" s="1"/>
  <c r="AC11" i="2" a="1"/>
  <c r="AC11" i="2" s="1"/>
  <c r="X11" i="2" a="1"/>
  <c r="X11" i="2" s="1"/>
  <c r="W11" i="2" a="1"/>
  <c r="W11" i="2" s="1"/>
  <c r="V11" i="2" a="1"/>
  <c r="V11" i="2" s="1"/>
  <c r="AB11" i="2" a="1"/>
  <c r="AB11" i="2" s="1"/>
  <c r="AA11" i="2" a="1"/>
  <c r="AA11" i="2" s="1"/>
  <c r="Z11" i="2" a="1"/>
  <c r="Z11" i="2" s="1"/>
  <c r="Y11" i="2" a="1"/>
  <c r="Y11" i="2" s="1"/>
  <c r="N11" i="2" a="1"/>
  <c r="N11" i="2" s="1"/>
  <c r="U11" i="2" a="1"/>
  <c r="U11" i="2" s="1"/>
  <c r="R11" i="2" a="1"/>
  <c r="R11" i="2" s="1"/>
  <c r="T11" i="2" a="1"/>
  <c r="T11" i="2" s="1"/>
  <c r="S11" i="2" a="1"/>
  <c r="S11" i="2" s="1"/>
  <c r="Q11" i="2" a="1"/>
  <c r="Q11" i="2" s="1"/>
  <c r="M11" i="2" a="1"/>
  <c r="M11" i="2" s="1"/>
  <c r="P11" i="2" a="1"/>
  <c r="P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F11" i="2" a="1"/>
  <c r="F11" i="2" s="1"/>
  <c r="O11" i="2" a="1"/>
  <c r="O11" i="2" s="1"/>
  <c r="E11" i="2" a="1"/>
  <c r="E11" i="2" s="1"/>
  <c r="D11" i="2" a="1"/>
  <c r="D11" i="2" s="1"/>
  <c r="B32" i="2" l="1"/>
  <c r="B28" i="5"/>
  <c r="B41" i="2"/>
  <c r="C11" i="5"/>
  <c r="B15" i="5" s="1"/>
  <c r="C28" i="5"/>
  <c r="C27" i="5"/>
  <c r="C12" i="5"/>
  <c r="C19" i="5"/>
  <c r="B23" i="5" s="1"/>
  <c r="V7" i="2"/>
  <c r="R5" i="2"/>
  <c r="G7" i="2"/>
  <c r="X5" i="2"/>
  <c r="F5" i="2"/>
  <c r="AD5" i="2"/>
  <c r="E3" i="2"/>
  <c r="W3" i="2"/>
  <c r="T9" i="2"/>
  <c r="J7" i="2"/>
  <c r="W9" i="2"/>
  <c r="K9" i="2"/>
  <c r="I5" i="2"/>
  <c r="AF9" i="2"/>
  <c r="Y7" i="2"/>
  <c r="S7" i="2"/>
  <c r="H9" i="2"/>
  <c r="C5" i="2"/>
  <c r="B3" i="2"/>
  <c r="B31" i="5" l="1"/>
  <c r="D21" i="2"/>
  <c r="D20" i="2"/>
  <c r="D7" i="2"/>
  <c r="AW28" i="2" a="1"/>
  <c r="Z3" i="3" a="1"/>
  <c r="AW24" i="2" a="1"/>
  <c r="Q6" i="3" a="1"/>
  <c r="S3" i="3" a="1"/>
  <c r="S6" i="3" a="1"/>
  <c r="AW20" i="2" a="1"/>
  <c r="AW11" i="2" a="1"/>
  <c r="J3" i="3" a="1"/>
  <c r="AI3" i="3" a="1"/>
  <c r="AZ4" i="3" a="1"/>
  <c r="AO3" i="3" a="1"/>
  <c r="AP3" i="3" a="1"/>
  <c r="AO4" i="3" a="1"/>
  <c r="AJ6" i="3" a="1"/>
  <c r="AL3" i="3" a="1"/>
  <c r="AA4" i="3" a="1"/>
  <c r="AC4" i="3" a="1"/>
  <c r="U5" i="3" a="1"/>
  <c r="AH4" i="3" a="1"/>
  <c r="AW48" i="2" a="1"/>
  <c r="AG4" i="3" a="1"/>
  <c r="AV47" i="2" a="1"/>
  <c r="AL5" i="3" a="1"/>
  <c r="BA5" i="3" a="1"/>
  <c r="AE4" i="3" a="1"/>
  <c r="AU24" i="2" a="1"/>
  <c r="AP14" i="2" a="1"/>
  <c r="AU4" i="3" a="1"/>
  <c r="Q5" i="3" a="1"/>
  <c r="AW14" i="2" a="1"/>
  <c r="AV17" i="2" a="1"/>
  <c r="AI4" i="3" a="1"/>
  <c r="AW10" i="2" a="1"/>
  <c r="BB6" i="3" a="1"/>
  <c r="AB3" i="3" a="1"/>
  <c r="AU4" i="2" a="1"/>
  <c r="M3" i="3" a="1"/>
  <c r="AX26" i="2" a="1"/>
  <c r="N5" i="3" a="1"/>
  <c r="AW8" i="2" a="1"/>
  <c r="BK3" i="3" a="1"/>
  <c r="AW7" i="2" a="1"/>
  <c r="AW4" i="3" a="1"/>
  <c r="AW6" i="2" a="1"/>
  <c r="AX45" i="2" a="1"/>
  <c r="AK6" i="3" a="1"/>
  <c r="AX6" i="2" a="1"/>
  <c r="AX9" i="2" a="1"/>
  <c r="AU11" i="2" a="1"/>
  <c r="BC5" i="3" a="1"/>
  <c r="S5" i="3" a="1"/>
  <c r="L6" i="3" a="1"/>
  <c r="AF3" i="3" a="1"/>
  <c r="AY5" i="3" a="1"/>
  <c r="AW18" i="2" a="1"/>
  <c r="BJ6" i="3" a="1"/>
  <c r="AX28" i="2" a="1"/>
  <c r="BH3" i="3" a="1"/>
  <c r="AK5" i="3" a="1"/>
  <c r="AX21" i="2" a="1"/>
  <c r="AW5" i="3" a="1"/>
  <c r="AX3" i="3" a="1"/>
  <c r="R6" i="3" a="1"/>
  <c r="Y3" i="3" a="1"/>
  <c r="J5" i="3" a="1"/>
  <c r="BE6" i="3" a="1"/>
  <c r="AX47" i="2" a="1"/>
  <c r="AS6" i="3" a="1"/>
  <c r="AV4" i="2" a="1"/>
  <c r="BG3" i="3" a="1"/>
  <c r="AJ4" i="3" a="1"/>
  <c r="BF6" i="3" a="1"/>
  <c r="AV11" i="2" a="1"/>
  <c r="Z6" i="3" a="1"/>
  <c r="AU30" i="2" a="1"/>
  <c r="AO6" i="3" a="1"/>
  <c r="BA6" i="3" a="1"/>
  <c r="AV46" i="2" a="1"/>
  <c r="AM3" i="3" a="1"/>
  <c r="P3" i="3" a="1"/>
  <c r="AV27" i="2" a="1"/>
  <c r="BD6" i="3" a="1"/>
  <c r="T5" i="3" a="1"/>
  <c r="Z4" i="3" a="1"/>
  <c r="AV48" i="2" a="1"/>
  <c r="AU16" i="2" a="1"/>
  <c r="R3" i="3" a="1"/>
  <c r="AV12" i="2" a="1"/>
  <c r="W5" i="3" a="1"/>
  <c r="AO13" i="2" a="1"/>
  <c r="K4" i="3" a="1"/>
  <c r="AY6" i="3" a="1"/>
  <c r="AA3" i="3" a="1"/>
  <c r="AO14" i="2" a="1"/>
  <c r="AX19" i="2" a="1"/>
  <c r="AR5" i="3" a="1"/>
  <c r="AU21" i="2" a="1"/>
  <c r="V4" i="3" a="1"/>
  <c r="AW26" i="2" a="1"/>
  <c r="AW27" i="2" a="1"/>
  <c r="U4" i="3" a="1"/>
  <c r="AW29" i="2" a="1"/>
  <c r="BK4" i="3" a="1"/>
  <c r="BJ3" i="3" a="1"/>
  <c r="AW21" i="2" a="1"/>
  <c r="AO12" i="2" a="1"/>
  <c r="BK6" i="3" a="1"/>
  <c r="N6" i="3" a="1"/>
  <c r="AZ5" i="3" a="1"/>
  <c r="AP5" i="3" a="1"/>
  <c r="AU25" i="2" a="1"/>
  <c r="AC3" i="3" a="1"/>
  <c r="J4" i="3" a="1"/>
  <c r="AW4" i="2" a="1"/>
  <c r="AU26" i="2" a="1"/>
  <c r="AC6" i="3" a="1"/>
  <c r="AU3" i="3" a="1"/>
  <c r="AV23" i="2" a="1"/>
  <c r="AU18" i="2" a="1"/>
  <c r="W3" i="3" a="1"/>
  <c r="AQ3" i="3" a="1"/>
  <c r="AN3" i="3" a="1"/>
  <c r="AW3" i="2" a="1"/>
  <c r="V6" i="3" a="1"/>
  <c r="AX14" i="2" a="1"/>
  <c r="AU10" i="2" a="1"/>
  <c r="AU29" i="2" a="1"/>
  <c r="AX7" i="2" a="1"/>
  <c r="AU6" i="3" a="1"/>
  <c r="BE4" i="3" a="1"/>
  <c r="AU23" i="2" a="1"/>
  <c r="AH6" i="3" a="1"/>
  <c r="AU12" i="2" a="1"/>
  <c r="X3" i="3" a="1"/>
  <c r="AM14" i="2" a="1"/>
  <c r="AU5" i="3" a="1"/>
  <c r="AM15" i="2" a="1"/>
  <c r="AZ3" i="3" a="1"/>
  <c r="P4" i="3" a="1"/>
  <c r="AU28" i="2" a="1"/>
  <c r="AL6" i="3" a="1"/>
  <c r="AN12" i="2" a="1"/>
  <c r="AN11" i="2" a="1"/>
  <c r="AX20" i="2" a="1"/>
  <c r="Y6" i="3" a="1"/>
  <c r="AX30" i="2" a="1"/>
  <c r="AD3" i="3" a="1"/>
  <c r="BB5" i="3" a="1"/>
  <c r="AX46" i="2" a="1"/>
  <c r="AT6" i="3" a="1"/>
  <c r="AV10" i="2" a="1"/>
  <c r="AO5" i="3" a="1"/>
  <c r="AW25" i="2" a="1"/>
  <c r="AK4" i="3" a="1"/>
  <c r="J6" i="3" a="1"/>
  <c r="BC3" i="3" a="1"/>
  <c r="BA4" i="3" a="1"/>
  <c r="AQ5" i="3" a="1"/>
  <c r="AI6" i="3" a="1"/>
  <c r="BC4" i="3" a="1"/>
  <c r="AV6" i="3" a="1"/>
  <c r="L3" i="3" a="1"/>
  <c r="AV8" i="2" a="1"/>
  <c r="AQ6" i="3" a="1"/>
  <c r="AB6" i="3" a="1"/>
  <c r="AY3" i="3" a="1"/>
  <c r="AM11" i="2" a="1"/>
  <c r="AG5" i="3" a="1"/>
  <c r="AT3" i="3" a="1"/>
  <c r="AV29" i="2" a="1"/>
  <c r="K3" i="3" a="1"/>
  <c r="BH4" i="3" a="1"/>
  <c r="BK5" i="3" a="1"/>
  <c r="AH3" i="3" a="1"/>
  <c r="AU45" i="2" a="1"/>
  <c r="M4" i="3" a="1"/>
  <c r="AR3" i="3" a="1"/>
  <c r="AV7" i="2" a="1"/>
  <c r="AX22" i="2" a="1"/>
  <c r="AU27" i="2" a="1"/>
  <c r="AX10" i="2" a="1"/>
  <c r="AX25" i="2" a="1"/>
  <c r="AV22" i="2" a="1"/>
  <c r="AO15" i="2" a="1"/>
  <c r="AH5" i="3" a="1"/>
  <c r="I3" i="3" a="1"/>
  <c r="BI6" i="3" a="1"/>
  <c r="AV28" i="2" a="1"/>
  <c r="AB4" i="3" a="1"/>
  <c r="AU15" i="2" a="1"/>
  <c r="K6" i="3" a="1"/>
  <c r="AV3" i="2" a="1"/>
  <c r="AJ5" i="3" a="1"/>
  <c r="AV25" i="2" a="1"/>
  <c r="AU48" i="2" a="1"/>
  <c r="AX24" i="2" a="1"/>
  <c r="AU7" i="2" a="1"/>
  <c r="O5" i="3" a="1"/>
  <c r="AF6" i="3" a="1"/>
  <c r="L4" i="3" a="1"/>
  <c r="AW30" i="2" a="1"/>
  <c r="BD5" i="3" a="1"/>
  <c r="AW15" i="2" a="1"/>
  <c r="V5" i="3" a="1"/>
  <c r="AV18" i="2" a="1"/>
  <c r="Y5" i="3" a="1"/>
  <c r="BI5" i="3" a="1"/>
  <c r="AE6" i="3" a="1"/>
  <c r="AF5" i="3" a="1"/>
  <c r="AP6" i="3" a="1"/>
  <c r="W4" i="3" a="1"/>
  <c r="BI4" i="3" a="1"/>
  <c r="X4" i="3" a="1"/>
  <c r="AU14" i="2" a="1"/>
  <c r="AV20" i="2" a="1"/>
  <c r="BF5" i="3" a="1"/>
  <c r="AX23" i="2" a="1"/>
  <c r="R4" i="3" a="1"/>
  <c r="M6" i="3" a="1"/>
  <c r="AN13" i="2" a="1"/>
  <c r="M5" i="3" a="1"/>
  <c r="AC5" i="3" a="1"/>
  <c r="AX5" i="3" a="1"/>
  <c r="AX17" i="2" a="1"/>
  <c r="U6" i="3" a="1"/>
  <c r="AN5" i="3" a="1"/>
  <c r="AV19" i="2" a="1"/>
  <c r="BG6" i="3" a="1"/>
  <c r="Y4" i="3" a="1"/>
  <c r="AW22" i="2" a="1"/>
  <c r="BE5" i="3" a="1"/>
  <c r="AJ3" i="3" a="1"/>
  <c r="BF3" i="3" a="1"/>
  <c r="AU47" i="2" a="1"/>
  <c r="AZ6" i="3" a="1"/>
  <c r="AN6" i="3" a="1"/>
  <c r="AA6" i="3" a="1"/>
  <c r="AL4" i="3" a="1"/>
  <c r="BI3" i="3" a="1"/>
  <c r="BB3" i="3" a="1"/>
  <c r="BG4" i="3" a="1"/>
  <c r="O6" i="3" a="1"/>
  <c r="AX4" i="3" a="1"/>
  <c r="N4" i="3" a="1"/>
  <c r="BJ4" i="3" a="1"/>
  <c r="AV24" i="2" a="1"/>
  <c r="AX12" i="2" a="1"/>
  <c r="P6" i="3" a="1"/>
  <c r="AV9" i="2" a="1"/>
  <c r="AW12" i="2" a="1"/>
  <c r="BB4" i="3" a="1"/>
  <c r="AR4" i="3" a="1"/>
  <c r="AD6" i="3" a="1"/>
  <c r="BH6" i="3" a="1"/>
  <c r="AT5" i="3" a="1"/>
  <c r="AD5" i="3" a="1"/>
  <c r="T4" i="3" a="1"/>
  <c r="AE5" i="3" a="1"/>
  <c r="AM13" i="2" a="1"/>
  <c r="AX5" i="2" a="1"/>
  <c r="AT4" i="3" a="1"/>
  <c r="BD4" i="3" a="1"/>
  <c r="AW9" i="2" a="1"/>
  <c r="AG3" i="3" a="1"/>
  <c r="AU20" i="2" a="1"/>
  <c r="AA5" i="3" a="1"/>
  <c r="AX16" i="2" a="1"/>
  <c r="AI5" i="3" a="1"/>
  <c r="L5" i="3" a="1"/>
  <c r="AV16" i="2" a="1"/>
  <c r="AP13" i="2" a="1"/>
  <c r="BJ5" i="3" a="1"/>
  <c r="AF4" i="3" a="1"/>
  <c r="AW6" i="3" a="1"/>
  <c r="O4" i="3" a="1"/>
  <c r="AV14" i="2" a="1"/>
  <c r="P5" i="3" a="1"/>
  <c r="R5" i="3" a="1"/>
  <c r="AN4" i="3" a="1"/>
  <c r="Q4" i="3" a="1"/>
  <c r="AM6" i="3" a="1"/>
  <c r="I4" i="3" a="1"/>
  <c r="X6" i="3" a="1"/>
  <c r="AV26" i="2" a="1"/>
  <c r="AS4" i="3" a="1"/>
  <c r="AE3" i="3" a="1"/>
  <c r="AN14" i="2" a="1"/>
  <c r="AU22" i="2" a="1"/>
  <c r="BF4" i="3" a="1"/>
  <c r="K5" i="3" a="1"/>
  <c r="AV4" i="3" a="1"/>
  <c r="AM5" i="3" a="1"/>
  <c r="AV3" i="3" a="1"/>
  <c r="AW45" i="2" a="1"/>
  <c r="AW47" i="2" a="1"/>
  <c r="X5" i="3" a="1"/>
  <c r="AY4" i="3" a="1"/>
  <c r="AW3" i="3" a="1"/>
  <c r="AU13" i="2" a="1"/>
  <c r="AX13" i="2" a="1"/>
  <c r="I5" i="3" a="1"/>
  <c r="AX48" i="2" a="1"/>
  <c r="AM12" i="2" a="1"/>
  <c r="AK3" i="3" a="1"/>
  <c r="AU9" i="2" a="1"/>
  <c r="AV45" i="2" a="1"/>
  <c r="AW46" i="2" a="1"/>
  <c r="AS5" i="3" a="1"/>
  <c r="BC6" i="3" a="1"/>
  <c r="AM4" i="3" a="1"/>
  <c r="AW16" i="2" a="1"/>
  <c r="N3" i="3" a="1"/>
  <c r="AG6" i="3" a="1"/>
  <c r="AX29" i="2" a="1"/>
  <c r="AU8" i="2" a="1"/>
  <c r="W6" i="3" a="1"/>
  <c r="AP12" i="2" a="1"/>
  <c r="U3" i="3" a="1"/>
  <c r="S4" i="3" a="1"/>
  <c r="AB5" i="3" a="1"/>
  <c r="AX11" i="2" a="1"/>
  <c r="AV21" i="2" a="1"/>
  <c r="AS3" i="3" a="1"/>
  <c r="AU46" i="2" a="1"/>
  <c r="AV5" i="2" a="1"/>
  <c r="AO11" i="2" a="1"/>
  <c r="AW17" i="2" a="1"/>
  <c r="AU5" i="2" a="1"/>
  <c r="BA3" i="3" a="1"/>
  <c r="AX8" i="2" a="1"/>
  <c r="T3" i="3" a="1"/>
  <c r="AP15" i="2" a="1"/>
  <c r="AW23" i="2" a="1"/>
  <c r="AP11" i="2" a="1"/>
  <c r="AQ4" i="3" a="1"/>
  <c r="AV6" i="2" a="1"/>
  <c r="V3" i="3" a="1"/>
  <c r="AV5" i="3" a="1"/>
  <c r="AP4" i="3" a="1"/>
  <c r="AW13" i="2" a="1"/>
  <c r="AU19" i="2" a="1"/>
  <c r="AU6" i="2" a="1"/>
  <c r="AX18" i="2" a="1"/>
  <c r="I6" i="3" a="1"/>
  <c r="AX3" i="2" a="1"/>
  <c r="AX4" i="2" a="1"/>
  <c r="Q3" i="3" a="1"/>
  <c r="AU3" i="2" a="1"/>
  <c r="AR6" i="3" a="1"/>
  <c r="BD3" i="3" a="1"/>
  <c r="AU17" i="2" a="1"/>
  <c r="AN15" i="2" a="1"/>
  <c r="T6" i="3" a="1"/>
  <c r="AD4" i="3" a="1"/>
  <c r="AV30" i="2" a="1"/>
  <c r="AX6" i="3" a="1"/>
  <c r="AX27" i="2" a="1"/>
  <c r="BH5" i="3" a="1"/>
  <c r="AW19" i="2" a="1"/>
  <c r="AX15" i="2" a="1"/>
  <c r="AW5" i="2" a="1"/>
  <c r="O3" i="3" a="1"/>
  <c r="BG5" i="3" a="1"/>
  <c r="BE3" i="3" a="1"/>
  <c r="Z5" i="3" a="1"/>
  <c r="AV13" i="2" a="1"/>
  <c r="AV15" i="2" a="1"/>
  <c r="AU31" i="2" a="1"/>
  <c r="AW37" i="2" a="1"/>
  <c r="AX38" i="2" a="1"/>
  <c r="AV39" i="2" a="1"/>
  <c r="AU40" i="2" a="1"/>
  <c r="AW40" i="2" a="1"/>
  <c r="AX31" i="2" a="1"/>
  <c r="AW32" i="2" a="1"/>
  <c r="AU32" i="2" a="1"/>
  <c r="AV37" i="2" a="1"/>
  <c r="AU37" i="2" a="1"/>
  <c r="AX39" i="2" a="1"/>
  <c r="AX40" i="2" a="1"/>
  <c r="AV31" i="2" a="1"/>
  <c r="AV32" i="2" a="1"/>
  <c r="AW38" i="2" a="1"/>
  <c r="AU39" i="2" a="1"/>
  <c r="AX32" i="2" a="1"/>
  <c r="AV38" i="2" a="1"/>
  <c r="AV40" i="2" a="1"/>
  <c r="AW31" i="2" a="1"/>
  <c r="AX37" i="2" a="1"/>
  <c r="AU38" i="2" a="1"/>
  <c r="AW39" i="2" a="1"/>
  <c r="AV15" i="2" l="1"/>
  <c r="AV13" i="2"/>
  <c r="Z5" i="3"/>
  <c r="BE3" i="3"/>
  <c r="BG5" i="3"/>
  <c r="O3" i="3"/>
  <c r="AW5" i="2"/>
  <c r="AX15" i="2"/>
  <c r="AW19" i="2"/>
  <c r="BH5" i="3"/>
  <c r="AX27" i="2"/>
  <c r="AX6" i="3"/>
  <c r="AV30" i="2"/>
  <c r="AD4" i="3"/>
  <c r="T6" i="3"/>
  <c r="AN15" i="2"/>
  <c r="AU17" i="2"/>
  <c r="BD3" i="3"/>
  <c r="AR6" i="3"/>
  <c r="AU3" i="2"/>
  <c r="Q3" i="3"/>
  <c r="AX4" i="2"/>
  <c r="AX3" i="2"/>
  <c r="I6" i="3"/>
  <c r="AX18" i="2"/>
  <c r="AU6" i="2"/>
  <c r="AU19" i="2"/>
  <c r="AW13" i="2"/>
  <c r="AP4" i="3"/>
  <c r="AV5" i="3"/>
  <c r="V3" i="3"/>
  <c r="AV6" i="2"/>
  <c r="AQ4" i="3"/>
  <c r="AP11" i="2"/>
  <c r="AW23" i="2"/>
  <c r="AP15" i="2"/>
  <c r="T3" i="3"/>
  <c r="AX8" i="2"/>
  <c r="BA3" i="3"/>
  <c r="AU5" i="2"/>
  <c r="AW17" i="2"/>
  <c r="AO11" i="2"/>
  <c r="AV5" i="2"/>
  <c r="AU46" i="2"/>
  <c r="AS3" i="3"/>
  <c r="AV21" i="2"/>
  <c r="AX11" i="2"/>
  <c r="AB5" i="3"/>
  <c r="S4" i="3"/>
  <c r="U3" i="3"/>
  <c r="AP12" i="2"/>
  <c r="W6" i="3"/>
  <c r="AU8" i="2"/>
  <c r="AX29" i="2"/>
  <c r="AG6" i="3"/>
  <c r="N3" i="3"/>
  <c r="AW16" i="2"/>
  <c r="AM4" i="3"/>
  <c r="BC6" i="3"/>
  <c r="AS5" i="3"/>
  <c r="AW46" i="2"/>
  <c r="AV45" i="2"/>
  <c r="AU9" i="2"/>
  <c r="AK3" i="3"/>
  <c r="AM12" i="2"/>
  <c r="AX48" i="2"/>
  <c r="I5" i="3"/>
  <c r="AX13" i="2"/>
  <c r="AU13" i="2"/>
  <c r="AW3" i="3"/>
  <c r="AY4" i="3"/>
  <c r="X5" i="3"/>
  <c r="AW47" i="2"/>
  <c r="AW45" i="2"/>
  <c r="AV3" i="3"/>
  <c r="AM5" i="3"/>
  <c r="AV4" i="3"/>
  <c r="K5" i="3"/>
  <c r="BF4" i="3"/>
  <c r="AU22" i="2"/>
  <c r="AN14" i="2"/>
  <c r="AE3" i="3"/>
  <c r="AS4" i="3"/>
  <c r="AV26" i="2"/>
  <c r="X6" i="3"/>
  <c r="I4" i="3"/>
  <c r="AM6" i="3"/>
  <c r="Q4" i="3"/>
  <c r="AN4" i="3"/>
  <c r="R5" i="3"/>
  <c r="P5" i="3"/>
  <c r="AV14" i="2"/>
  <c r="O4" i="3"/>
  <c r="AW6" i="3"/>
  <c r="AF4" i="3"/>
  <c r="BJ5" i="3"/>
  <c r="AP13" i="2"/>
  <c r="AV16" i="2"/>
  <c r="L5" i="3"/>
  <c r="AI5" i="3"/>
  <c r="AX16" i="2"/>
  <c r="AA5" i="3"/>
  <c r="AU20" i="2"/>
  <c r="AG3" i="3"/>
  <c r="AW9" i="2"/>
  <c r="BD4" i="3"/>
  <c r="AT4" i="3"/>
  <c r="AX5" i="2"/>
  <c r="AM13" i="2"/>
  <c r="AE5" i="3"/>
  <c r="T4" i="3"/>
  <c r="AD5" i="3"/>
  <c r="AT5" i="3"/>
  <c r="BH6" i="3"/>
  <c r="AD6" i="3"/>
  <c r="AR4" i="3"/>
  <c r="BB4" i="3"/>
  <c r="AW12" i="2"/>
  <c r="AV9" i="2"/>
  <c r="P6" i="3"/>
  <c r="AX12" i="2"/>
  <c r="AV24" i="2"/>
  <c r="BJ4" i="3"/>
  <c r="N4" i="3"/>
  <c r="AX4" i="3"/>
  <c r="O6" i="3"/>
  <c r="BG4" i="3"/>
  <c r="BB3" i="3"/>
  <c r="BI3" i="3"/>
  <c r="AL4" i="3"/>
  <c r="AA6" i="3"/>
  <c r="AN6" i="3"/>
  <c r="AZ6" i="3"/>
  <c r="AU47" i="2"/>
  <c r="BF3" i="3"/>
  <c r="AJ3" i="3"/>
  <c r="BE5" i="3"/>
  <c r="AW22" i="2"/>
  <c r="Y4" i="3"/>
  <c r="BG6" i="3"/>
  <c r="AV19" i="2"/>
  <c r="AN5" i="3"/>
  <c r="U6" i="3"/>
  <c r="AX17" i="2"/>
  <c r="AX5" i="3"/>
  <c r="AC5" i="3"/>
  <c r="M5" i="3"/>
  <c r="AN13" i="2"/>
  <c r="M6" i="3"/>
  <c r="R4" i="3"/>
  <c r="AX23" i="2"/>
  <c r="BF5" i="3"/>
  <c r="AV20" i="2"/>
  <c r="AU14" i="2"/>
  <c r="X4" i="3"/>
  <c r="BI4" i="3"/>
  <c r="W4" i="3"/>
  <c r="AP6" i="3"/>
  <c r="AF5" i="3"/>
  <c r="AE6" i="3"/>
  <c r="BI5" i="3"/>
  <c r="Y5" i="3"/>
  <c r="AV18" i="2"/>
  <c r="V5" i="3"/>
  <c r="AW15" i="2"/>
  <c r="BD5" i="3"/>
  <c r="AW30" i="2"/>
  <c r="L4" i="3"/>
  <c r="AF6" i="3"/>
  <c r="O5" i="3"/>
  <c r="AU7" i="2"/>
  <c r="AX24" i="2"/>
  <c r="AU48" i="2"/>
  <c r="AV25" i="2"/>
  <c r="AJ5" i="3"/>
  <c r="AV3" i="2"/>
  <c r="K6" i="3"/>
  <c r="AU15" i="2"/>
  <c r="AB4" i="3"/>
  <c r="AV28" i="2"/>
  <c r="BI6" i="3"/>
  <c r="I3" i="3"/>
  <c r="AH5" i="3"/>
  <c r="AO15" i="2"/>
  <c r="AV22" i="2"/>
  <c r="AX25" i="2"/>
  <c r="AX10" i="2"/>
  <c r="AU27" i="2"/>
  <c r="AX22" i="2"/>
  <c r="AV7" i="2"/>
  <c r="AR3" i="3"/>
  <c r="M4" i="3"/>
  <c r="AU45" i="2"/>
  <c r="AH3" i="3"/>
  <c r="BK5" i="3"/>
  <c r="BH4" i="3"/>
  <c r="K3" i="3"/>
  <c r="AV29" i="2"/>
  <c r="AT3" i="3"/>
  <c r="AG5" i="3"/>
  <c r="AM11" i="2"/>
  <c r="AY3" i="3"/>
  <c r="AB6" i="3"/>
  <c r="AQ6" i="3"/>
  <c r="AV8" i="2"/>
  <c r="L3" i="3"/>
  <c r="AV6" i="3"/>
  <c r="BC4" i="3"/>
  <c r="AI6" i="3"/>
  <c r="AQ5" i="3"/>
  <c r="BA4" i="3"/>
  <c r="BC3" i="3"/>
  <c r="J6" i="3"/>
  <c r="AK4" i="3"/>
  <c r="AW25" i="2"/>
  <c r="AO5" i="3"/>
  <c r="AV10" i="2"/>
  <c r="AT6" i="3"/>
  <c r="AX46" i="2"/>
  <c r="BB5" i="3"/>
  <c r="AD3" i="3"/>
  <c r="AX30" i="2"/>
  <c r="Y6" i="3"/>
  <c r="AX20" i="2"/>
  <c r="AN11" i="2"/>
  <c r="AN12" i="2"/>
  <c r="AL6" i="3"/>
  <c r="AU28" i="2"/>
  <c r="P4" i="3"/>
  <c r="AZ3" i="3"/>
  <c r="AM15" i="2"/>
  <c r="AU5" i="3"/>
  <c r="AM14" i="2"/>
  <c r="X3" i="3"/>
  <c r="AU12" i="2"/>
  <c r="AH6" i="3"/>
  <c r="AU23" i="2"/>
  <c r="BE4" i="3"/>
  <c r="AU6" i="3"/>
  <c r="AX7" i="2"/>
  <c r="AU29" i="2"/>
  <c r="AU10" i="2"/>
  <c r="AX14" i="2"/>
  <c r="V6" i="3"/>
  <c r="AW3" i="2"/>
  <c r="AN3" i="3"/>
  <c r="AQ3" i="3"/>
  <c r="W3" i="3"/>
  <c r="AU18" i="2"/>
  <c r="AV23" i="2"/>
  <c r="AU3" i="3"/>
  <c r="AC6" i="3"/>
  <c r="AU26" i="2"/>
  <c r="AW4" i="2"/>
  <c r="J4" i="3"/>
  <c r="AC3" i="3"/>
  <c r="AU25" i="2"/>
  <c r="AP5" i="3"/>
  <c r="AZ5" i="3"/>
  <c r="N6" i="3"/>
  <c r="BK6" i="3"/>
  <c r="AO12" i="2"/>
  <c r="AW21" i="2"/>
  <c r="BJ3" i="3"/>
  <c r="BK4" i="3"/>
  <c r="AW29" i="2"/>
  <c r="U4" i="3"/>
  <c r="AW27" i="2"/>
  <c r="AW26" i="2"/>
  <c r="V4" i="3"/>
  <c r="AU21" i="2"/>
  <c r="AR5" i="3"/>
  <c r="AX19" i="2"/>
  <c r="AO14" i="2"/>
  <c r="AA3" i="3"/>
  <c r="AY6" i="3"/>
  <c r="K4" i="3"/>
  <c r="AO13" i="2"/>
  <c r="W5" i="3"/>
  <c r="AV12" i="2"/>
  <c r="R3" i="3"/>
  <c r="AU16" i="2"/>
  <c r="AV48" i="2"/>
  <c r="Z4" i="3"/>
  <c r="T5" i="3"/>
  <c r="BD6" i="3"/>
  <c r="AV27" i="2"/>
  <c r="P3" i="3"/>
  <c r="AM3" i="3"/>
  <c r="AV46" i="2"/>
  <c r="BA6" i="3"/>
  <c r="AO6" i="3"/>
  <c r="AU30" i="2"/>
  <c r="Z6" i="3"/>
  <c r="AV11" i="2"/>
  <c r="BF6" i="3"/>
  <c r="AJ4" i="3"/>
  <c r="BG3" i="3"/>
  <c r="AV4" i="2"/>
  <c r="AS6" i="3"/>
  <c r="AX47" i="2"/>
  <c r="BE6" i="3"/>
  <c r="J5" i="3"/>
  <c r="Y3" i="3"/>
  <c r="R6" i="3"/>
  <c r="AX3" i="3"/>
  <c r="AW5" i="3"/>
  <c r="AX21" i="2"/>
  <c r="AK5" i="3"/>
  <c r="BH3" i="3"/>
  <c r="AX28" i="2"/>
  <c r="BJ6" i="3"/>
  <c r="AW18" i="2"/>
  <c r="AY5" i="3"/>
  <c r="AF3" i="3"/>
  <c r="L6" i="3"/>
  <c r="S5" i="3"/>
  <c r="BC5" i="3"/>
  <c r="AU11" i="2"/>
  <c r="AX9" i="2"/>
  <c r="AX6" i="2"/>
  <c r="AK6" i="3"/>
  <c r="AX45" i="2"/>
  <c r="AW6" i="2"/>
  <c r="AW4" i="3"/>
  <c r="AW7" i="2"/>
  <c r="BK3" i="3"/>
  <c r="AW8" i="2"/>
  <c r="N5" i="3"/>
  <c r="AX26" i="2"/>
  <c r="M3" i="3"/>
  <c r="AU4" i="2"/>
  <c r="AB3" i="3"/>
  <c r="BB6" i="3"/>
  <c r="AW10" i="2"/>
  <c r="AI4" i="3"/>
  <c r="AV17" i="2"/>
  <c r="AW14" i="2"/>
  <c r="Q5" i="3"/>
  <c r="AU4" i="3"/>
  <c r="AP14" i="2"/>
  <c r="AU24" i="2"/>
  <c r="AE4" i="3"/>
  <c r="BA5" i="3"/>
  <c r="AL5" i="3"/>
  <c r="AV47" i="2"/>
  <c r="AG4" i="3"/>
  <c r="AW48" i="2"/>
  <c r="AH4" i="3"/>
  <c r="U5" i="3"/>
  <c r="AC4" i="3"/>
  <c r="AA4" i="3"/>
  <c r="AL3" i="3"/>
  <c r="AJ6" i="3"/>
  <c r="AO4" i="3"/>
  <c r="AP3" i="3"/>
  <c r="AO3" i="3"/>
  <c r="AZ4" i="3"/>
  <c r="AI3" i="3"/>
  <c r="J3" i="3"/>
  <c r="AW11" i="2"/>
  <c r="AW20" i="2"/>
  <c r="S6" i="3"/>
  <c r="S3" i="3"/>
  <c r="Q6" i="3"/>
  <c r="AW24" i="2"/>
  <c r="Z3" i="3"/>
  <c r="AW28" i="2"/>
  <c r="AV31" i="2"/>
  <c r="AW31" i="2"/>
  <c r="AX31" i="2"/>
  <c r="AU31" i="2"/>
  <c r="AV32" i="2"/>
  <c r="AU32" i="2"/>
  <c r="AX32" i="2"/>
  <c r="AW32" i="2"/>
  <c r="AV38" i="2"/>
  <c r="AU38" i="2"/>
  <c r="AU37" i="2"/>
  <c r="AX38" i="2"/>
  <c r="AW38" i="2"/>
  <c r="AX37" i="2"/>
  <c r="AV37" i="2"/>
  <c r="AW37" i="2"/>
  <c r="AU39" i="2"/>
  <c r="AW39" i="2"/>
  <c r="AX39" i="2"/>
  <c r="AV39" i="2"/>
  <c r="AU40" i="2"/>
  <c r="AV40" i="2"/>
  <c r="AW40" i="2"/>
  <c r="AX40" i="2"/>
  <c r="B23" i="2"/>
  <c r="AW42" i="2" a="1"/>
  <c r="AX33" i="2" a="1"/>
  <c r="AU41" i="2" a="1"/>
  <c r="AV34" i="2" a="1"/>
  <c r="AU36" i="2" a="1"/>
  <c r="AU33" i="2" a="1"/>
  <c r="AX44" i="2" a="1"/>
  <c r="AW43" i="2" a="1"/>
  <c r="AV33" i="2" a="1"/>
  <c r="AV36" i="2" a="1"/>
  <c r="AX35" i="2" a="1"/>
  <c r="AU42" i="2" a="1"/>
  <c r="AX43" i="2" a="1"/>
  <c r="AV41" i="2" a="1"/>
  <c r="AW41" i="2" a="1"/>
  <c r="AX34" i="2" a="1"/>
  <c r="AU35" i="2" a="1"/>
  <c r="AX36" i="2" a="1"/>
  <c r="AW33" i="2" a="1"/>
  <c r="AX41" i="2" a="1"/>
  <c r="AV44" i="2" a="1"/>
  <c r="AW44" i="2" a="1"/>
  <c r="AW34" i="2" a="1"/>
  <c r="AU43" i="2" a="1"/>
  <c r="AW36" i="2" a="1"/>
  <c r="AU44" i="2" a="1"/>
  <c r="AV42" i="2" a="1"/>
  <c r="AU34" i="2" a="1"/>
  <c r="AW35" i="2" a="1"/>
  <c r="AX42" i="2" a="1"/>
  <c r="AV35" i="2" a="1"/>
  <c r="AV43" i="2" a="1"/>
  <c r="AV43" i="2" l="1"/>
  <c r="AV35" i="2"/>
  <c r="AX42" i="2"/>
  <c r="AW35" i="2"/>
  <c r="AU34" i="2"/>
  <c r="AV42" i="2"/>
  <c r="AU44" i="2"/>
  <c r="AW36" i="2"/>
  <c r="AU43" i="2"/>
  <c r="AW34" i="2"/>
  <c r="AW44" i="2"/>
  <c r="AV44" i="2"/>
  <c r="AX41" i="2"/>
  <c r="AW33" i="2"/>
  <c r="AX36" i="2"/>
  <c r="AU35" i="2"/>
  <c r="AX34" i="2"/>
  <c r="AW41" i="2"/>
  <c r="AV41" i="2"/>
  <c r="AX43" i="2"/>
  <c r="AU42" i="2"/>
  <c r="AX35" i="2"/>
  <c r="AV36" i="2"/>
  <c r="AV33" i="2"/>
  <c r="AW43" i="2"/>
  <c r="AX44" i="2"/>
  <c r="AU33" i="2"/>
  <c r="AU36" i="2"/>
  <c r="AV34" i="2"/>
  <c r="AU41" i="2"/>
  <c r="AX33" i="2"/>
  <c r="AW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<sst xmlns="http://schemas.openxmlformats.org/spreadsheetml/2006/main" count="740" uniqueCount="480">
  <si>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</si>
  <si>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</si>
  <si>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</si>
  <si>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</si>
  <si>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</si>
  <si>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</si>
  <si>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</si>
  <si>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</si>
  <si>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</si>
  <si>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</si>
  <si>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</si>
  <si>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</si>
  <si>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</si>
  <si>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</si>
  <si>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</si>
  <si>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</si>
  <si>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</si>
  <si>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</si>
  <si>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</si>
  <si>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</si>
  <si>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</si>
  <si>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</si>
  <si>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</si>
  <si>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入声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</si>
  <si>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</si>
  <si>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</si>
  <si>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</si>
  <si>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</si>
  <si>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</si>
  <si>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</si>
  <si>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</si>
  <si>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</si>
  <si>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</si>
  <si>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</si>
  <si>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</si>
  <si>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</si>
  <si>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</si>
  <si>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</si>
  <si>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</si>
  <si>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</si>
  <si>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</si>
  <si>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</si>
  <si>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</si>
  <si>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</si>
  <si>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</si>
  <si>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</si>
  <si>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</si>
  <si>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</si>
  <si>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</si>
  <si>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</si>
  <si>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</si>
  <si>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</si>
  <si>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</si>
  <si>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</si>
  <si>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</si>
  <si>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</si>
  <si>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</si>
  <si>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</si>
  <si>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</si>
  <si>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</si>
  <si>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</si>
  <si>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</si>
  <si>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</si>
  <si>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</si>
  <si>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</si>
  <si>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</si>
  <si>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</si>
  <si>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</si>
  <si>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</si>
  <si>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</si>
  <si>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</si>
  <si>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</si>
  <si>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</si>
  <si>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</si>
  <si>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</si>
  <si>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</si>
  <si>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</si>
  <si>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</si>
  <si>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</si>
  <si>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</si>
  <si>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</si>
  <si>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</si>
  <si>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</si>
  <si>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</si>
  <si>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</si>
  <si>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</si>
  <si>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</si>
  <si>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</si>
  <si>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</si>
  <si>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</si>
  <si>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</si>
  <si>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</si>
  <si>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</si>
  <si>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</si>
  <si>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</si>
  <si>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</si>
  <si>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</si>
  <si>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</si>
  <si>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</si>
  <si>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</si>
  <si>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</si>
  <si>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</si>
  <si>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</si>
  <si>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</si>
  <si>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</si>
  <si>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</si>
  <si>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</si>
  <si>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</si>
  <si>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</si>
  <si>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</si>
  <si>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</si>
  <si>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</si>
  <si>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</si>
  <si>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</si>
  <si>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</si>
  <si>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</si>
  <si>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</si>
  <si>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</si>
  <si>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</si>
  <si>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</si>
  <si>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</si>
  <si>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</si>
  <si>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</si>
  <si>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</si>
  <si>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</si>
  <si>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</si>
  <si>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</si>
  <si>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</si>
  <si>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</si>
  <si>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</si>
  <si>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</si>
  <si>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</si>
  <si>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</si>
  <si>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</si>
  <si>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</si>
  <si>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</si>
  <si>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</si>
  <si>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</si>
  <si>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</si>
  <si>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</si>
  <si>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</si>
  <si>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</si>
  <si>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</si>
  <si>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</si>
  <si>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</si>
  <si>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</si>
  <si>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</si>
  <si>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</si>
  <si>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</si>
  <si>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</si>
  <si>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</si>
  <si>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</si>
  <si>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</si>
  <si>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</si>
  <si>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</si>
  <si>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</si>
  <si>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</si>
  <si>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</si>
  <si>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</si>
  <si>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</si>
  <si>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</si>
  <si>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</si>
  <si>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</si>
  <si>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</si>
  <si>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</si>
  <si>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</si>
  <si>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</si>
  <si>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</si>
  <si>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</si>
  <si>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</si>
  <si>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</si>
  <si>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</si>
  <si>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</si>
  <si>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</si>
  <si>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</si>
  <si>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</si>
  <si>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</si>
  <si>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</si>
  <si>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</si>
  <si>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</si>
  <si>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</si>
  <si>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</si>
  <si>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</si>
  <si>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</si>
  <si>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</si>
  <si>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</si>
  <si>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</si>
  <si>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</si>
  <si>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</si>
  <si>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</si>
  <si>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</si>
  <si>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</si>
  <si>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</si>
  <si>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</si>
  <si>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</si>
  <si>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</si>
  <si>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</si>
  <si>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</si>
  <si>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</si>
  <si>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</si>
  <si>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</si>
  <si>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</si>
  <si>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</si>
  <si>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</si>
  <si>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</si>
  <si>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</si>
  <si>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</si>
  <si>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</si>
  <si>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</si>
  <si>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</si>
  <si>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</si>
  <si>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</si>
  <si>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</si>
  <si>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</si>
  <si>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</si>
  <si>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</si>
  <si>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</si>
  <si>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</si>
  <si>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</si>
  <si>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</si>
  <si>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</si>
  <si>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</si>
  <si>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</si>
  <si>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</si>
  <si>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</si>
  <si>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</si>
  <si>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</si>
  <si>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</si>
  <si>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</si>
  <si>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</si>
  <si>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</si>
  <si>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</si>
  <si>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</si>
  <si>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</si>
  <si>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</si>
  <si>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</si>
  <si>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</si>
  <si>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</si>
  <si>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</si>
  <si>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</si>
  <si>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</si>
  <si>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</si>
  <si>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</si>
  <si>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</si>
  <si>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</si>
  <si>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</si>
  <si>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</si>
  <si>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</si>
  <si>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</si>
  <si>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</si>
  <si>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</si>
  <si>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</si>
  <si>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</si>
  <si>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</si>
  <si>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</si>
  <si>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</si>
  <si>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</si>
  <si>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</si>
  <si>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</si>
  <si>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</si>
  <si>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</si>
  <si>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</si>
  <si>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</si>
  <si>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</si>
  <si>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</si>
  <si>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</si>
  <si>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</si>
  <si>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</si>
  <si>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</si>
  <si>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</si>
  <si>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</si>
  <si>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</si>
  <si>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</si>
  <si>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</si>
  <si>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</si>
  <si>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</si>
  <si>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</si>
  <si>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</si>
  <si>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</si>
  <si>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</si>
  <si>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</si>
  <si>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</si>
  <si>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</si>
  <si>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</si>
  <si>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</si>
  <si>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</si>
  <si>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</si>
  <si>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</si>
  <si>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</si>
  <si>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</si>
  <si>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</si>
  <si>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</si>
  <si>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</si>
  <si>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</si>
  <si>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</si>
  <si>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</si>
  <si>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</si>
  <si>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</si>
  <si>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</si>
  <si>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</si>
  <si>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</si>
  <si>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</si>
  <si>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</si>
  <si>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</si>
  <si>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</si>
  <si>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</si>
  <si>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</si>
  <si>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</si>
  <si>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</si>
  <si>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</si>
  <si>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</si>
  <si>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</si>
  <si>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</si>
  <si>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</si>
  <si>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</si>
  <si>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</si>
  <si>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</si>
  <si>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</si>
  <si>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</si>
  <si>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</si>
  <si>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</si>
  <si>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</si>
  <si>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k
g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</si>
  <si>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</si>
  <si>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</si>
  <si>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</si>
  <si>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</si>
  <si>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</si>
  <si>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</si>
  <si>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</si>
  <si>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</si>
  <si>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</si>
  <si>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</si>
  <si>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</si>
  <si>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</si>
  <si>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</si>
  <si>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</si>
  <si>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</si>
  <si>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</si>
  <si>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</si>
  <si>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</si>
  <si>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˙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</si>
  <si>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</si>
  <si>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</si>
  <si>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</si>
  <si>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</si>
  <si>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</si>
  <si>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</si>
  <si>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</si>
  <si>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濁</t>
    <phoneticPr fontId="3" type="noConversion"/>
  </si>
  <si>
    <t>l</t>
    <phoneticPr fontId="3" type="noConversion"/>
  </si>
  <si>
    <t>鼻</t>
    <phoneticPr fontId="3" type="noConversion"/>
  </si>
  <si>
    <t>LO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</si>
  <si>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</si>
  <si>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</si>
  <si>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</si>
  <si>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</si>
  <si>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</si>
  <si>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</si>
  <si>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</si>
  <si>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</si>
  <si>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</si>
  <si>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</si>
  <si>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</si>
  <si>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</si>
  <si>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z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</si>
  <si>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</si>
  <si>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</si>
  <si>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</si>
  <si>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</si>
  <si>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</si>
  <si>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</si>
  <si>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</si>
  <si>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</si>
  <si>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</si>
  <si>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</si>
  <si>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</si>
  <si>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</si>
  <si>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B</t>
    <phoneticPr fontId="3" type="noConversion"/>
  </si>
  <si>
    <t>W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</si>
  <si>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</si>
  <si>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</si>
  <si>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</si>
  <si>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</si>
  <si>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</si>
  <si>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</si>
  <si>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</si>
  <si>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</si>
  <si>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</si>
  <si>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</si>
  <si>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</si>
  <si>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</si>
  <si>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</si>
  <si>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</si>
  <si>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</si>
  <si>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</si>
  <si>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</si>
  <si>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</si>
  <si>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</si>
  <si>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</si>
  <si>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</si>
  <si>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4" type="noConversion"/>
  </si>
  <si>
    <t>N</t>
    <phoneticPr fontId="84" type="noConversion"/>
  </si>
  <si>
    <t>w</t>
    <phoneticPr fontId="84" type="noConversion"/>
  </si>
  <si>
    <t>W</t>
    <phoneticPr fontId="84" type="noConversion"/>
  </si>
  <si>
    <t>r</t>
    <phoneticPr fontId="84" type="noConversion"/>
  </si>
  <si>
    <t>No</t>
  </si>
  <si>
    <t>Ne</t>
  </si>
  <si>
    <t>Nu</t>
  </si>
  <si>
    <t>Ni</t>
  </si>
  <si>
    <t>Na</t>
  </si>
  <si>
    <t>按鍵編碼</t>
    <phoneticPr fontId="84" type="noConversion"/>
  </si>
  <si>
    <t>拼音字母</t>
    <phoneticPr fontId="84" type="noConversion"/>
  </si>
  <si>
    <t>ㄝ</t>
    <phoneticPr fontId="84" type="noConversion"/>
  </si>
  <si>
    <t>方音符號</t>
    <phoneticPr fontId="84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</si>
  <si>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</si>
  <si>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</si>
  <si>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</si>
  <si>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</si>
  <si>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</si>
  <si>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</si>
  <si>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</si>
  <si>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</si>
  <si>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</si>
  <si>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</si>
  <si>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</si>
  <si>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</si>
  <si>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</si>
  <si>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</si>
  <si>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</si>
  <si>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</si>
  <si>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</si>
  <si>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</si>
  <si>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4" type="noConversion"/>
  </si>
  <si>
    <t>l</t>
    <phoneticPr fontId="84" type="noConversion"/>
  </si>
  <si>
    <t>n</t>
    <phoneticPr fontId="84" type="noConversion"/>
  </si>
  <si>
    <t>m</t>
    <phoneticPr fontId="84" type="noConversion"/>
  </si>
  <si>
    <t>b</t>
    <phoneticPr fontId="84" type="noConversion"/>
  </si>
  <si>
    <t>聲母 (21)</t>
  </si>
  <si>
    <t>/ ?</t>
    <phoneticPr fontId="84" type="noConversion"/>
  </si>
  <si>
    <t>. &gt;</t>
    <phoneticPr fontId="84" type="noConversion"/>
  </si>
  <si>
    <t>, &lt;</t>
    <phoneticPr fontId="84" type="noConversion"/>
  </si>
  <si>
    <t>M</t>
    <phoneticPr fontId="84" type="noConversion"/>
  </si>
  <si>
    <t>B</t>
    <phoneticPr fontId="84" type="noConversion"/>
  </si>
  <si>
    <t>V</t>
    <phoneticPr fontId="84" type="noConversion"/>
  </si>
  <si>
    <t>C</t>
    <phoneticPr fontId="84" type="noConversion"/>
  </si>
  <si>
    <t>X</t>
    <phoneticPr fontId="84" type="noConversion"/>
  </si>
  <si>
    <t>Z</t>
    <phoneticPr fontId="84" type="noConversion"/>
  </si>
  <si>
    <t>Ｚ</t>
    <phoneticPr fontId="84" type="noConversion"/>
  </si>
  <si>
    <t>入聲調 （促音）</t>
    <phoneticPr fontId="84" type="noConversion"/>
  </si>
  <si>
    <t>; :</t>
    <phoneticPr fontId="84" type="noConversion"/>
  </si>
  <si>
    <t>L</t>
    <phoneticPr fontId="84" type="noConversion"/>
  </si>
  <si>
    <t>K</t>
    <phoneticPr fontId="84" type="noConversion"/>
  </si>
  <si>
    <t>J</t>
    <phoneticPr fontId="84" type="noConversion"/>
  </si>
  <si>
    <t>H</t>
    <phoneticPr fontId="84" type="noConversion"/>
  </si>
  <si>
    <t>G</t>
    <phoneticPr fontId="84" type="noConversion"/>
  </si>
  <si>
    <t>F</t>
    <phoneticPr fontId="84" type="noConversion"/>
  </si>
  <si>
    <t>D</t>
    <phoneticPr fontId="84" type="noConversion"/>
  </si>
  <si>
    <t>S</t>
    <phoneticPr fontId="84" type="noConversion"/>
  </si>
  <si>
    <t>A</t>
    <phoneticPr fontId="84" type="noConversion"/>
  </si>
  <si>
    <t>O</t>
    <phoneticPr fontId="84" type="noConversion"/>
  </si>
  <si>
    <t>次濁聲 （鼻音）</t>
    <phoneticPr fontId="84" type="noConversion"/>
  </si>
  <si>
    <t>P</t>
    <phoneticPr fontId="84" type="noConversion"/>
  </si>
  <si>
    <t>I</t>
    <phoneticPr fontId="84" type="noConversion"/>
  </si>
  <si>
    <t>U</t>
    <phoneticPr fontId="84" type="noConversion"/>
  </si>
  <si>
    <t>Y</t>
    <phoneticPr fontId="84" type="noConversion"/>
  </si>
  <si>
    <t>T</t>
    <phoneticPr fontId="84" type="noConversion"/>
  </si>
  <si>
    <t>R</t>
    <phoneticPr fontId="84" type="noConversion"/>
  </si>
  <si>
    <t>E</t>
    <phoneticPr fontId="84" type="noConversion"/>
  </si>
  <si>
    <t>Q</t>
    <phoneticPr fontId="84" type="noConversion"/>
  </si>
  <si>
    <t>濁聲 （喉音）</t>
    <phoneticPr fontId="84" type="noConversion"/>
  </si>
  <si>
    <t>˫(陽去)</t>
    <phoneticPr fontId="84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</si>
  <si>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4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</si>
  <si>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4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</si>
  <si>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4" type="noConversion"/>
  </si>
  <si>
    <t>鍵盤位置</t>
    <phoneticPr fontId="84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</si>
  <si>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4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</si>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</sst>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112">
    <font>
      <sz val="10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</cellStyleXfs>
  <cellXfs count="291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4" fillId="8" borderId="0" xfId="0" applyFont="1" applyFill="1" applyAlignment="1">
      <alignment horizontal="left" vertical="center" indent="1"/>
    </xf>
    <xf numFmtId="0" fontId="24" fillId="2" borderId="0" xfId="0" applyFont="1" applyFill="1" applyAlignment="1">
      <alignment horizontal="left" vertical="center" indent="1"/>
    </xf>
    <xf numFmtId="0" fontId="24" fillId="4" borderId="0" xfId="0" applyFont="1" applyFill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7" fillId="7" borderId="17" xfId="0" applyFont="1" applyFill="1" applyBorder="1" applyAlignment="1">
      <alignment horizontal="left" vertical="center" indent="1"/>
    </xf>
    <xf numFmtId="0" fontId="24" fillId="8" borderId="17" xfId="0" applyFont="1" applyFill="1" applyBorder="1" applyAlignment="1">
      <alignment horizontal="left" vertical="center" indent="1"/>
    </xf>
    <xf numFmtId="0" fontId="24" fillId="2" borderId="17" xfId="0" applyFont="1" applyFill="1" applyBorder="1" applyAlignment="1">
      <alignment horizontal="left" vertical="center" indent="1"/>
    </xf>
    <xf numFmtId="0" fontId="24" fillId="4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51" fillId="2" borderId="0" xfId="0" applyFont="1" applyFill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0" fontId="28" fillId="13" borderId="7" xfId="0" applyFont="1" applyFill="1" applyBorder="1" applyAlignment="1">
      <alignment horizontal="center" vertical="center"/>
    </xf>
    <xf numFmtId="0" fontId="26" fillId="11" borderId="0" xfId="0" applyFont="1" applyFill="1" applyAlignment="1">
      <alignment horizontal="left" vertical="center" indent="1"/>
    </xf>
    <xf numFmtId="0" fontId="26" fillId="11" borderId="17" xfId="0" applyFont="1" applyFill="1" applyBorder="1" applyAlignment="1">
      <alignment horizontal="left" vertical="center" indent="1"/>
    </xf>
    <xf numFmtId="0" fontId="26" fillId="11" borderId="20" xfId="0" applyFont="1" applyFill="1" applyBorder="1" applyAlignment="1">
      <alignment horizontal="left" vertical="center" indent="1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0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0" fillId="18" borderId="0" xfId="2" applyNumberFormat="1" applyFont="1" applyFill="1" applyAlignment="1">
      <alignment horizontal="center" vertical="center"/>
    </xf>
    <xf numFmtId="178" fontId="61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2" fillId="14" borderId="0" xfId="2" quotePrefix="1" applyNumberFormat="1" applyFont="1" applyFill="1" applyAlignment="1">
      <alignment horizontal="center" vertical="center" shrinkToFit="1"/>
    </xf>
    <xf numFmtId="178" fontId="62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2" fillId="14" borderId="0" xfId="2" applyFont="1" applyFill="1">
      <alignment vertical="center"/>
    </xf>
    <xf numFmtId="178" fontId="63" fillId="19" borderId="0" xfId="2" applyNumberFormat="1" applyFont="1" applyFill="1" applyAlignment="1">
      <alignment horizontal="center" vertical="center" shrinkToFit="1"/>
    </xf>
    <xf numFmtId="178" fontId="64" fillId="19" borderId="0" xfId="2" quotePrefix="1" applyNumberFormat="1" applyFont="1" applyFill="1" applyAlignment="1">
      <alignment horizontal="center" vertical="center" shrinkToFit="1"/>
    </xf>
    <xf numFmtId="178" fontId="59" fillId="19" borderId="0" xfId="2" applyNumberFormat="1" applyFont="1" applyFill="1" applyAlignment="1">
      <alignment horizontal="center" vertical="center" shrinkToFit="1"/>
    </xf>
    <xf numFmtId="178" fontId="64" fillId="19" borderId="0" xfId="2" applyNumberFormat="1" applyFont="1" applyFill="1" applyAlignment="1">
      <alignment horizontal="center" vertical="center" shrinkToFit="1"/>
    </xf>
    <xf numFmtId="178" fontId="59" fillId="19" borderId="0" xfId="2" quotePrefix="1" applyNumberFormat="1" applyFont="1" applyFill="1" applyAlignment="1">
      <alignment horizontal="center" vertical="center" shrinkToFit="1"/>
    </xf>
    <xf numFmtId="0" fontId="62" fillId="19" borderId="0" xfId="2" applyFont="1" applyFill="1">
      <alignment vertical="center"/>
    </xf>
    <xf numFmtId="178" fontId="65" fillId="7" borderId="0" xfId="2" applyNumberFormat="1" applyFont="1" applyFill="1" applyAlignment="1">
      <alignment horizontal="center" vertical="center" shrinkToFit="1"/>
    </xf>
    <xf numFmtId="178" fontId="66" fillId="7" borderId="0" xfId="2" applyNumberFormat="1" applyFont="1" applyFill="1" applyAlignment="1">
      <alignment horizontal="center" vertical="center" shrinkToFit="1"/>
    </xf>
    <xf numFmtId="0" fontId="67" fillId="7" borderId="0" xfId="2" applyFont="1" applyFill="1">
      <alignment vertical="center"/>
    </xf>
    <xf numFmtId="0" fontId="68" fillId="6" borderId="0" xfId="2" applyFont="1" applyFill="1" applyAlignment="1">
      <alignment horizontal="center" vertical="center" shrinkToFit="1"/>
    </xf>
    <xf numFmtId="0" fontId="68" fillId="6" borderId="0" xfId="2" applyFont="1" applyFill="1">
      <alignment vertical="center"/>
    </xf>
    <xf numFmtId="0" fontId="27" fillId="7" borderId="0" xfId="0" applyFont="1" applyFill="1" applyAlignment="1">
      <alignment horizontal="center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8" borderId="0" xfId="0" applyFont="1" applyFill="1" applyAlignment="1">
      <alignment horizontal="left" vertical="center" indent="3"/>
    </xf>
    <xf numFmtId="0" fontId="24" fillId="8" borderId="17" xfId="0" applyFont="1" applyFill="1" applyBorder="1" applyAlignment="1">
      <alignment horizontal="left" vertical="center" indent="3"/>
    </xf>
    <xf numFmtId="0" fontId="24" fillId="8" borderId="20" xfId="0" applyFont="1" applyFill="1" applyBorder="1" applyAlignment="1">
      <alignment horizontal="left" vertical="center" indent="3"/>
    </xf>
    <xf numFmtId="0" fontId="24" fillId="8" borderId="9" xfId="0" applyFont="1" applyFill="1" applyBorder="1" applyAlignment="1">
      <alignment horizontal="left" vertical="center" indent="3"/>
    </xf>
    <xf numFmtId="0" fontId="24" fillId="8" borderId="0" xfId="0" quotePrefix="1" applyFont="1" applyFill="1" applyAlignment="1">
      <alignment horizontal="left" vertical="center" indent="3"/>
    </xf>
    <xf numFmtId="0" fontId="25" fillId="0" borderId="0" xfId="0" applyFont="1" applyAlignment="1">
      <alignment horizontal="left" vertical="center" indent="3"/>
    </xf>
    <xf numFmtId="178" fontId="69" fillId="2" borderId="4" xfId="0" applyNumberFormat="1" applyFont="1" applyFill="1" applyBorder="1" applyAlignment="1">
      <alignment vertical="center"/>
    </xf>
    <xf numFmtId="178" fontId="64" fillId="14" borderId="16" xfId="0" applyNumberFormat="1" applyFont="1" applyFill="1" applyBorder="1" applyAlignment="1">
      <alignment horizontal="left" vertical="center"/>
    </xf>
    <xf numFmtId="178" fontId="71" fillId="14" borderId="16" xfId="0" applyNumberFormat="1" applyFont="1" applyFill="1" applyBorder="1" applyAlignment="1">
      <alignment horizontal="left" vertical="center"/>
    </xf>
    <xf numFmtId="178" fontId="11" fillId="2" borderId="6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 wrapText="1"/>
    </xf>
    <xf numFmtId="178" fontId="11" fillId="4" borderId="6" xfId="0" applyNumberFormat="1" applyFont="1" applyFill="1" applyBorder="1" applyAlignment="1">
      <alignment vertical="center" wrapText="1"/>
    </xf>
    <xf numFmtId="178" fontId="55" fillId="4" borderId="16" xfId="0" applyNumberFormat="1" applyFont="1" applyFill="1" applyBorder="1" applyAlignment="1">
      <alignment horizontal="center" vertical="center"/>
    </xf>
    <xf numFmtId="178" fontId="70" fillId="4" borderId="16" xfId="0" applyNumberFormat="1" applyFont="1" applyFill="1" applyBorder="1" applyAlignment="1">
      <alignment horizontal="center" vertical="center"/>
    </xf>
    <xf numFmtId="178" fontId="11" fillId="4" borderId="6" xfId="0" applyNumberFormat="1" applyFont="1" applyFill="1" applyBorder="1" applyAlignment="1">
      <alignment vertical="center"/>
    </xf>
    <xf numFmtId="178" fontId="11" fillId="4" borderId="6" xfId="0" quotePrefix="1" applyNumberFormat="1" applyFont="1" applyFill="1" applyBorder="1" applyAlignment="1">
      <alignment vertical="center" wrapText="1"/>
    </xf>
    <xf numFmtId="178" fontId="73" fillId="15" borderId="16" xfId="0" applyNumberFormat="1" applyFont="1" applyFill="1" applyBorder="1" applyAlignment="1">
      <alignment horizontal="center" vertical="center"/>
    </xf>
    <xf numFmtId="178" fontId="74" fillId="15" borderId="16" xfId="0" applyNumberFormat="1" applyFont="1" applyFill="1" applyBorder="1" applyAlignment="1">
      <alignment horizontal="center" vertical="center"/>
    </xf>
    <xf numFmtId="178" fontId="55" fillId="8" borderId="16" xfId="0" applyNumberFormat="1" applyFont="1" applyFill="1" applyBorder="1" applyAlignment="1">
      <alignment horizontal="center" vertical="center"/>
    </xf>
    <xf numFmtId="178" fontId="70" fillId="8" borderId="16" xfId="0" applyNumberFormat="1" applyFont="1" applyFill="1" applyBorder="1" applyAlignment="1">
      <alignment horizontal="center" vertical="center"/>
    </xf>
    <xf numFmtId="178" fontId="55" fillId="8" borderId="16" xfId="0" quotePrefix="1" applyNumberFormat="1" applyFont="1" applyFill="1" applyBorder="1" applyAlignment="1">
      <alignment horizontal="center" vertical="center"/>
    </xf>
    <xf numFmtId="0" fontId="72" fillId="4" borderId="16" xfId="0" applyFont="1" applyFill="1" applyBorder="1" applyAlignment="1">
      <alignment horizontal="center" vertical="center"/>
    </xf>
    <xf numFmtId="178" fontId="11" fillId="4" borderId="6" xfId="0" quotePrefix="1" applyNumberFormat="1" applyFont="1" applyFill="1" applyBorder="1" applyAlignment="1">
      <alignment vertical="center"/>
    </xf>
    <xf numFmtId="178" fontId="55" fillId="4" borderId="16" xfId="0" quotePrefix="1" applyNumberFormat="1" applyFont="1" applyFill="1" applyBorder="1" applyAlignment="1">
      <alignment horizontal="center" vertical="center"/>
    </xf>
    <xf numFmtId="0" fontId="73" fillId="15" borderId="16" xfId="0" applyFont="1" applyFill="1" applyBorder="1" applyAlignment="1">
      <alignment horizontal="center" vertical="center"/>
    </xf>
    <xf numFmtId="0" fontId="74" fillId="15" borderId="16" xfId="0" applyFont="1" applyFill="1" applyBorder="1" applyAlignment="1">
      <alignment horizontal="center" vertical="center"/>
    </xf>
    <xf numFmtId="0" fontId="24" fillId="8" borderId="0" xfId="0" applyFont="1" applyFill="1" applyAlignment="1">
      <alignment horizontal="center" vertical="center"/>
    </xf>
    <xf numFmtId="0" fontId="24" fillId="8" borderId="17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24" fillId="8" borderId="0" xfId="0" quotePrefix="1" applyFont="1" applyFill="1" applyAlignment="1">
      <alignment horizontal="center" vertical="center"/>
    </xf>
    <xf numFmtId="0" fontId="77" fillId="0" borderId="0" xfId="0" applyFont="1" applyAlignment="1">
      <alignment vertical="center"/>
    </xf>
    <xf numFmtId="0" fontId="23" fillId="9" borderId="0" xfId="0" applyFont="1" applyFill="1" applyAlignment="1">
      <alignment vertical="center"/>
    </xf>
    <xf numFmtId="0" fontId="79" fillId="0" borderId="0" xfId="0" applyFont="1"/>
    <xf numFmtId="0" fontId="79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1" fillId="0" borderId="0" xfId="3" applyFont="1" applyAlignment="1">
      <alignment horizontal="center"/>
    </xf>
    <xf numFmtId="0" fontId="82" fillId="16" borderId="0" xfId="3" applyFont="1" applyFill="1" applyAlignment="1">
      <alignment horizontal="center"/>
    </xf>
    <xf numFmtId="0" fontId="83" fillId="0" borderId="0" xfId="3" applyFont="1" applyAlignment="1">
      <alignment horizontal="center"/>
    </xf>
    <xf numFmtId="0" fontId="85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0" borderId="0" xfId="3" applyFont="1" applyAlignment="1">
      <alignment horizontal="center"/>
    </xf>
    <xf numFmtId="0" fontId="91" fillId="20" borderId="0" xfId="3" applyFont="1" applyFill="1" applyAlignment="1">
      <alignment horizontal="center"/>
    </xf>
    <xf numFmtId="0" fontId="92" fillId="0" borderId="0" xfId="3" applyFont="1" applyAlignment="1">
      <alignment horizontal="center"/>
    </xf>
    <xf numFmtId="0" fontId="101" fillId="0" borderId="0" xfId="3" applyFont="1" applyAlignment="1">
      <alignment horizontal="left"/>
    </xf>
    <xf numFmtId="0" fontId="100" fillId="0" borderId="0" xfId="3" applyFont="1" applyAlignment="1">
      <alignment horizontal="center"/>
    </xf>
    <xf numFmtId="0" fontId="107" fillId="0" borderId="0" xfId="3" applyFont="1" applyAlignment="1">
      <alignment horizontal="center"/>
    </xf>
    <xf numFmtId="0" fontId="3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35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97" fillId="10" borderId="4" xfId="3" applyFont="1" applyFill="1" applyBorder="1" applyAlignment="1">
      <alignment horizontal="center"/>
    </xf>
    <xf numFmtId="0" fontId="96" fillId="10" borderId="5" xfId="3" applyFont="1" applyFill="1" applyBorder="1" applyAlignment="1">
      <alignment horizontal="center"/>
    </xf>
    <xf numFmtId="0" fontId="96" fillId="10" borderId="6" xfId="3" applyFont="1" applyFill="1" applyBorder="1" applyAlignment="1">
      <alignment horizontal="center"/>
    </xf>
    <xf numFmtId="0" fontId="93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100" fillId="10" borderId="1" xfId="3" applyFont="1" applyFill="1" applyBorder="1" applyAlignment="1">
      <alignment horizontal="center"/>
    </xf>
    <xf numFmtId="0" fontId="92" fillId="10" borderId="2" xfId="3" applyFont="1" applyFill="1" applyBorder="1" applyAlignment="1">
      <alignment horizontal="center"/>
    </xf>
    <xf numFmtId="0" fontId="92" fillId="10" borderId="3" xfId="3" applyFont="1" applyFill="1" applyBorder="1" applyAlignment="1">
      <alignment horizontal="center"/>
    </xf>
    <xf numFmtId="0" fontId="100" fillId="16" borderId="1" xfId="3" applyFont="1" applyFill="1" applyBorder="1" applyAlignment="1">
      <alignment horizontal="center"/>
    </xf>
    <xf numFmtId="0" fontId="92" fillId="16" borderId="2" xfId="3" applyFont="1" applyFill="1" applyBorder="1" applyAlignment="1">
      <alignment horizontal="center"/>
    </xf>
    <xf numFmtId="0" fontId="92" fillId="16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6" borderId="4" xfId="3" applyFont="1" applyFill="1" applyBorder="1" applyAlignment="1">
      <alignment horizontal="center"/>
    </xf>
    <xf numFmtId="0" fontId="94" fillId="16" borderId="5" xfId="3" applyFont="1" applyFill="1" applyBorder="1" applyAlignment="1">
      <alignment horizontal="center"/>
    </xf>
    <xf numFmtId="0" fontId="94" fillId="16" borderId="6" xfId="3" applyFont="1" applyFill="1" applyBorder="1" applyAlignment="1">
      <alignment horizontal="center"/>
    </xf>
    <xf numFmtId="0" fontId="93" fillId="10" borderId="5" xfId="3" applyFont="1" applyFill="1" applyBorder="1" applyAlignment="1">
      <alignment horizontal="center"/>
    </xf>
    <xf numFmtId="0" fontId="93" fillId="10" borderId="6" xfId="3" applyFont="1" applyFill="1" applyBorder="1" applyAlignment="1">
      <alignment horizontal="center"/>
    </xf>
    <xf numFmtId="0" fontId="99" fillId="10" borderId="4" xfId="3" applyFont="1" applyFill="1" applyBorder="1" applyAlignment="1">
      <alignment horizontal="center"/>
    </xf>
    <xf numFmtId="0" fontId="98" fillId="10" borderId="5" xfId="3" applyFont="1" applyFill="1" applyBorder="1" applyAlignment="1">
      <alignment horizontal="center"/>
    </xf>
    <xf numFmtId="0" fontId="98" fillId="10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102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4" fillId="9" borderId="4" xfId="3" applyFont="1" applyFill="1" applyBorder="1" applyAlignment="1">
      <alignment horizontal="center"/>
    </xf>
    <xf numFmtId="0" fontId="103" fillId="9" borderId="5" xfId="3" applyFont="1" applyFill="1" applyBorder="1" applyAlignment="1">
      <alignment horizontal="center"/>
    </xf>
    <xf numFmtId="0" fontId="103" fillId="9" borderId="6" xfId="3" applyFont="1" applyFill="1" applyBorder="1" applyAlignment="1">
      <alignment horizontal="center"/>
    </xf>
    <xf numFmtId="0" fontId="111" fillId="9" borderId="1" xfId="3" applyFont="1" applyFill="1" applyBorder="1" applyAlignment="1">
      <alignment horizontal="center"/>
    </xf>
    <xf numFmtId="0" fontId="110" fillId="9" borderId="2" xfId="3" applyFont="1" applyFill="1" applyBorder="1" applyAlignment="1">
      <alignment horizontal="center"/>
    </xf>
    <xf numFmtId="0" fontId="110" fillId="9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108" fillId="16" borderId="1" xfId="3" quotePrefix="1" applyFont="1" applyFill="1" applyBorder="1" applyAlignment="1">
      <alignment horizontal="center"/>
    </xf>
    <xf numFmtId="0" fontId="97" fillId="16" borderId="4" xfId="3" quotePrefix="1" applyFont="1" applyFill="1" applyBorder="1" applyAlignment="1">
      <alignment horizontal="center"/>
    </xf>
    <xf numFmtId="0" fontId="96" fillId="16" borderId="5" xfId="3" applyFont="1" applyFill="1" applyBorder="1" applyAlignment="1">
      <alignment horizontal="center"/>
    </xf>
    <xf numFmtId="0" fontId="96" fillId="16" borderId="6" xfId="3" applyFont="1" applyFill="1" applyBorder="1" applyAlignment="1">
      <alignment horizontal="center"/>
    </xf>
    <xf numFmtId="0" fontId="100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9" fillId="9" borderId="0" xfId="2" applyFont="1" applyFill="1" applyAlignment="1">
      <alignment horizontal="left" vertical="center"/>
    </xf>
    <xf numFmtId="0" fontId="21" fillId="10" borderId="0" xfId="2" applyFont="1" applyFill="1" applyAlignment="1">
      <alignment horizontal="left" vertic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</cellXfs>
  <cellStyles count="4">
    <cellStyle name="Hyperlink" xfId="1" xr:uid="{B91D425B-26B7-5B46-882C-36B2847BF71B}"/>
    <cellStyle name="一般" xfId="0" builtinId="0"/>
    <cellStyle name="一般 2" xfId="2" xr:uid="{8C42D215-CA4B-0D4B-9501-C06555879695}"/>
    <cellStyle name="一般 3" xfId="3" xr:uid="{FDF1285A-79B2-4316-AEDD-24C4B8A93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9</xdr:row>
      <xdr:rowOff>112888</xdr:rowOff>
    </xdr:from>
    <xdr:to>
      <xdr:col>20</xdr:col>
      <xdr:colOff>1</xdr:colOff>
      <xdr:row>9</xdr:row>
      <xdr:rowOff>379941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5433307" y="479248"/>
          <a:ext cx="267053" cy="85936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10583</xdr:colOff>
      <xdr:row>9</xdr:row>
      <xdr:rowOff>110067</xdr:rowOff>
    </xdr:from>
    <xdr:to>
      <xdr:col>36</xdr:col>
      <xdr:colOff>10586</xdr:colOff>
      <xdr:row>9</xdr:row>
      <xdr:rowOff>377120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3804725" y="709259"/>
          <a:ext cx="267053" cy="81280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  <sheetName val="聲韻母"/>
      <sheetName val="RIME編碼"/>
      <sheetName val="RIME編碼 (2)"/>
      <sheetName val="RIME編碼 (原設計)"/>
      <sheetName val="說明"/>
      <sheetName val="原方音鍵盤圖"/>
      <sheetName val="工作表3"/>
    </sheetNames>
    <sheetDataSet>
      <sheetData sheetId="0"/>
      <sheetData sheetId="1"/>
      <sheetData sheetId="2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7" zoomScale="90" zoomScaleNormal="90" workbookViewId="0">
      <selection activeCell="G16" sqref="G16"/>
    </sheetView>
  </sheetViews>
  <sheetFormatPr defaultColWidth="11" defaultRowHeight="21" outlineLevelRow="1"/>
  <cols>
    <col min="1" max="1" width="1.33203125" style="26" customWidth="1"/>
    <col min="2" max="2" width="17.83203125" style="25" customWidth="1"/>
    <col min="3" max="3" width="11.1640625" style="25" customWidth="1"/>
    <col min="4" max="4" width="19" style="25" customWidth="1"/>
    <col min="5" max="5" width="18" style="25" customWidth="1"/>
    <col min="6" max="6" width="27" style="25" customWidth="1"/>
    <col min="7" max="7" width="18" style="25" customWidth="1"/>
    <col min="8" max="8" width="27" style="25" customWidth="1"/>
    <col min="9" max="9" width="18" style="25" customWidth="1"/>
    <col min="10" max="10" width="27" style="25" customWidth="1"/>
    <col min="11" max="11" width="18" style="25" customWidth="1"/>
    <col min="12" max="12" width="27" style="25" customWidth="1"/>
    <col min="13" max="13" width="18" style="25" customWidth="1"/>
    <col min="14" max="14" width="27" style="25" customWidth="1"/>
    <col min="15" max="15" width="18" style="25" customWidth="1"/>
    <col min="16" max="16" width="27" style="25" customWidth="1"/>
    <col min="17" max="16384" width="11" style="26"/>
  </cols>
  <sheetData>
    <row r="1" spans="2:16" ht="9" hidden="1" customHeight="1" outlineLevel="1"/>
    <row r="2" spans="2:16" s="27" customFormat="1" ht="33" hidden="1" customHeight="1" outlineLevel="1">
      <c r="B2" s="227" t="s">
        <v>211</v>
      </c>
      <c r="C2" s="227"/>
      <c r="D2" s="227"/>
      <c r="E2" s="227" t="s">
        <v>212</v>
      </c>
      <c r="F2" s="227"/>
      <c r="G2" s="227" t="s">
        <v>213</v>
      </c>
      <c r="H2" s="227"/>
      <c r="I2" s="227" t="s">
        <v>214</v>
      </c>
      <c r="J2" s="227"/>
      <c r="K2" s="227" t="s">
        <v>215</v>
      </c>
      <c r="L2" s="227"/>
      <c r="M2" s="227"/>
      <c r="N2" s="227"/>
      <c r="O2" s="227" t="s">
        <v>216</v>
      </c>
      <c r="P2" s="227"/>
    </row>
    <row r="3" spans="2:16" s="27" customFormat="1" ht="33" hidden="1" customHeight="1" outlineLevel="1">
      <c r="B3" s="227" t="s">
        <v>217</v>
      </c>
      <c r="C3" s="227"/>
      <c r="D3" s="227"/>
      <c r="E3" s="227" t="s">
        <v>212</v>
      </c>
      <c r="F3" s="227"/>
      <c r="G3" s="227" t="s">
        <v>218</v>
      </c>
      <c r="H3" s="227"/>
      <c r="I3" s="227" t="s">
        <v>219</v>
      </c>
      <c r="J3" s="227"/>
      <c r="K3" s="227" t="s">
        <v>220</v>
      </c>
      <c r="L3" s="227"/>
      <c r="M3" s="227"/>
      <c r="N3" s="227"/>
      <c r="O3" s="227" t="s">
        <v>216</v>
      </c>
      <c r="P3" s="227"/>
    </row>
    <row r="4" spans="2:16" s="27" customFormat="1" ht="33" hidden="1" customHeight="1" outlineLevel="1">
      <c r="B4" s="227" t="s">
        <v>221</v>
      </c>
      <c r="C4" s="227"/>
      <c r="D4" s="227"/>
      <c r="E4" s="227" t="s">
        <v>212</v>
      </c>
      <c r="F4" s="227"/>
      <c r="G4" s="227" t="s">
        <v>222</v>
      </c>
      <c r="H4" s="227"/>
      <c r="I4" s="227" t="s">
        <v>219</v>
      </c>
      <c r="J4" s="227"/>
      <c r="K4" s="227" t="s">
        <v>223</v>
      </c>
      <c r="L4" s="227"/>
      <c r="M4" s="227"/>
      <c r="N4" s="227"/>
      <c r="O4" s="227" t="s">
        <v>216</v>
      </c>
      <c r="P4" s="227"/>
    </row>
    <row r="5" spans="2:16" s="27" customFormat="1" ht="33" hidden="1" customHeight="1" outlineLevel="1">
      <c r="B5" s="227" t="s">
        <v>224</v>
      </c>
      <c r="C5" s="227"/>
      <c r="D5" s="227"/>
      <c r="E5" s="227" t="s">
        <v>225</v>
      </c>
      <c r="F5" s="227"/>
      <c r="G5" s="227" t="s">
        <v>226</v>
      </c>
      <c r="H5" s="227"/>
      <c r="I5" s="227" t="s">
        <v>227</v>
      </c>
      <c r="J5" s="227"/>
      <c r="K5" s="227" t="s">
        <v>226</v>
      </c>
      <c r="L5" s="227"/>
      <c r="M5" s="227"/>
      <c r="N5" s="227"/>
      <c r="O5" s="227" t="s">
        <v>228</v>
      </c>
      <c r="P5" s="227"/>
    </row>
    <row r="6" spans="2:16" ht="9" customHeight="1" collapsed="1"/>
    <row r="7" spans="2:16" ht="69.95" customHeight="1">
      <c r="B7" s="220" t="s">
        <v>229</v>
      </c>
      <c r="C7" s="221"/>
      <c r="D7" s="222"/>
      <c r="E7" s="223" t="s">
        <v>225</v>
      </c>
      <c r="F7" s="224"/>
      <c r="G7" s="215" t="s">
        <v>230</v>
      </c>
      <c r="H7" s="216"/>
      <c r="I7" s="225" t="s">
        <v>231</v>
      </c>
      <c r="J7" s="226"/>
      <c r="K7" s="215" t="s">
        <v>232</v>
      </c>
      <c r="L7" s="216"/>
      <c r="M7" s="215" t="s">
        <v>233</v>
      </c>
      <c r="N7" s="216"/>
      <c r="O7" s="215" t="s">
        <v>234</v>
      </c>
      <c r="P7" s="216"/>
    </row>
    <row r="8" spans="2:16" ht="39" customHeight="1">
      <c r="B8" s="206" t="s">
        <v>235</v>
      </c>
      <c r="C8" s="217" t="s">
        <v>236</v>
      </c>
      <c r="D8" s="218" t="s">
        <v>237</v>
      </c>
      <c r="E8" s="28" t="s">
        <v>204</v>
      </c>
      <c r="F8" s="29" t="s">
        <v>204</v>
      </c>
      <c r="G8" s="30" t="s">
        <v>205</v>
      </c>
      <c r="H8" s="29" t="s">
        <v>205</v>
      </c>
      <c r="I8" s="30" t="s">
        <v>209</v>
      </c>
      <c r="J8" s="29" t="s">
        <v>209</v>
      </c>
      <c r="K8" s="30"/>
      <c r="L8" s="29"/>
      <c r="M8" s="30"/>
      <c r="N8" s="29"/>
      <c r="O8" s="31" t="s">
        <v>238</v>
      </c>
      <c r="P8" s="32" t="s">
        <v>239</v>
      </c>
    </row>
    <row r="9" spans="2:16" ht="39" customHeight="1">
      <c r="B9" s="206"/>
      <c r="C9" s="217"/>
      <c r="D9" s="218"/>
      <c r="E9" s="33" t="s">
        <v>240</v>
      </c>
      <c r="F9" s="34" t="s">
        <v>241</v>
      </c>
      <c r="G9" s="35" t="s">
        <v>242</v>
      </c>
      <c r="H9" s="34" t="s">
        <v>243</v>
      </c>
      <c r="I9" s="35" t="s">
        <v>244</v>
      </c>
      <c r="J9" s="34" t="s">
        <v>245</v>
      </c>
      <c r="K9" s="35"/>
      <c r="L9" s="34"/>
      <c r="M9" s="35"/>
      <c r="N9" s="34"/>
      <c r="O9" s="36" t="s">
        <v>246</v>
      </c>
      <c r="P9" s="34" t="s">
        <v>247</v>
      </c>
    </row>
    <row r="10" spans="2:16" ht="39" customHeight="1">
      <c r="B10" s="206"/>
      <c r="C10" s="217"/>
      <c r="D10" s="214" t="s">
        <v>248</v>
      </c>
      <c r="E10" s="28" t="s">
        <v>132</v>
      </c>
      <c r="F10" s="29" t="s">
        <v>132</v>
      </c>
      <c r="G10" s="30" t="s">
        <v>206</v>
      </c>
      <c r="H10" s="29" t="s">
        <v>206</v>
      </c>
      <c r="I10" s="30" t="s">
        <v>134</v>
      </c>
      <c r="J10" s="29" t="s">
        <v>134</v>
      </c>
      <c r="K10" s="30"/>
      <c r="L10" s="29"/>
      <c r="M10" s="30"/>
      <c r="N10" s="29"/>
      <c r="O10" s="30"/>
      <c r="P10" s="29"/>
    </row>
    <row r="11" spans="2:16" ht="39" customHeight="1">
      <c r="B11" s="206"/>
      <c r="C11" s="217"/>
      <c r="D11" s="214"/>
      <c r="E11" s="33" t="s">
        <v>249</v>
      </c>
      <c r="F11" s="34" t="s">
        <v>250</v>
      </c>
      <c r="G11" s="35" t="s">
        <v>251</v>
      </c>
      <c r="H11" s="34" t="s">
        <v>252</v>
      </c>
      <c r="I11" s="35" t="s">
        <v>253</v>
      </c>
      <c r="J11" s="34" t="s">
        <v>254</v>
      </c>
      <c r="K11" s="35"/>
      <c r="L11" s="34"/>
      <c r="M11" s="35"/>
      <c r="N11" s="34"/>
      <c r="O11" s="35"/>
      <c r="P11" s="34"/>
    </row>
    <row r="12" spans="2:16" ht="39" customHeight="1">
      <c r="B12" s="206"/>
      <c r="C12" s="207" t="s">
        <v>255</v>
      </c>
      <c r="D12" s="219" t="s">
        <v>256</v>
      </c>
      <c r="E12" s="28" t="s">
        <v>169</v>
      </c>
      <c r="F12" s="29" t="s">
        <v>169</v>
      </c>
      <c r="G12" s="30"/>
      <c r="H12" s="29"/>
      <c r="I12" s="30" t="s">
        <v>133</v>
      </c>
      <c r="J12" s="29" t="s">
        <v>133</v>
      </c>
      <c r="K12" s="30"/>
      <c r="L12" s="29"/>
      <c r="M12" s="30"/>
      <c r="N12" s="29"/>
      <c r="O12" s="30"/>
      <c r="P12" s="29"/>
    </row>
    <row r="13" spans="2:16" ht="39" customHeight="1">
      <c r="B13" s="206"/>
      <c r="C13" s="207"/>
      <c r="D13" s="219"/>
      <c r="E13" s="33" t="s">
        <v>200</v>
      </c>
      <c r="F13" s="34" t="s">
        <v>257</v>
      </c>
      <c r="G13" s="35"/>
      <c r="H13" s="34"/>
      <c r="I13" s="35" t="s">
        <v>258</v>
      </c>
      <c r="J13" s="34" t="s">
        <v>259</v>
      </c>
      <c r="K13" s="35"/>
      <c r="L13" s="34"/>
      <c r="M13" s="35"/>
      <c r="N13" s="34"/>
      <c r="O13" s="35"/>
      <c r="P13" s="34"/>
    </row>
    <row r="14" spans="2:16" ht="39" customHeight="1">
      <c r="B14" s="206" t="s">
        <v>260</v>
      </c>
      <c r="C14" s="212" t="s">
        <v>236</v>
      </c>
      <c r="D14" s="208" t="s">
        <v>237</v>
      </c>
      <c r="E14" s="28"/>
      <c r="F14" s="29"/>
      <c r="G14" s="30"/>
      <c r="H14" s="29"/>
      <c r="I14" s="30"/>
      <c r="J14" s="29"/>
      <c r="K14" s="30" t="s">
        <v>210</v>
      </c>
      <c r="L14" s="37" t="s">
        <v>261</v>
      </c>
      <c r="M14" s="30" t="s">
        <v>137</v>
      </c>
      <c r="N14" s="37" t="s">
        <v>262</v>
      </c>
      <c r="O14" s="30"/>
      <c r="P14" s="29"/>
    </row>
    <row r="15" spans="2:16" ht="39" customHeight="1">
      <c r="B15" s="206"/>
      <c r="C15" s="212"/>
      <c r="D15" s="208"/>
      <c r="E15" s="33"/>
      <c r="F15" s="34"/>
      <c r="G15" s="35"/>
      <c r="H15" s="34"/>
      <c r="I15" s="35"/>
      <c r="J15" s="34"/>
      <c r="K15" s="35" t="s">
        <v>263</v>
      </c>
      <c r="L15" s="34" t="s">
        <v>264</v>
      </c>
      <c r="M15" s="35" t="s">
        <v>265</v>
      </c>
      <c r="N15" s="34" t="s">
        <v>266</v>
      </c>
      <c r="O15" s="35"/>
      <c r="P15" s="34"/>
    </row>
    <row r="16" spans="2:16" ht="39" customHeight="1">
      <c r="B16" s="206"/>
      <c r="C16" s="212"/>
      <c r="D16" s="214" t="s">
        <v>248</v>
      </c>
      <c r="E16" s="28"/>
      <c r="F16" s="29"/>
      <c r="G16" s="30"/>
      <c r="H16" s="29"/>
      <c r="I16" s="30"/>
      <c r="J16" s="29"/>
      <c r="K16" s="30" t="s">
        <v>142</v>
      </c>
      <c r="L16" s="37" t="s">
        <v>267</v>
      </c>
      <c r="M16" s="30" t="s">
        <v>139</v>
      </c>
      <c r="N16" s="37" t="s">
        <v>268</v>
      </c>
      <c r="O16" s="30"/>
      <c r="P16" s="29"/>
    </row>
    <row r="17" spans="2:17" ht="39" customHeight="1">
      <c r="B17" s="206"/>
      <c r="C17" s="212"/>
      <c r="D17" s="214"/>
      <c r="E17" s="33"/>
      <c r="F17" s="34"/>
      <c r="G17" s="35"/>
      <c r="H17" s="34"/>
      <c r="I17" s="35"/>
      <c r="J17" s="34"/>
      <c r="K17" s="35" t="s">
        <v>269</v>
      </c>
      <c r="L17" s="34" t="s">
        <v>270</v>
      </c>
      <c r="M17" s="35" t="s">
        <v>271</v>
      </c>
      <c r="N17" s="34" t="s">
        <v>272</v>
      </c>
      <c r="O17" s="35"/>
      <c r="P17" s="34"/>
    </row>
    <row r="18" spans="2:17" ht="39" customHeight="1">
      <c r="B18" s="206"/>
      <c r="C18" s="207" t="s">
        <v>255</v>
      </c>
      <c r="D18" s="208" t="s">
        <v>256</v>
      </c>
      <c r="E18" s="28"/>
      <c r="F18" s="29"/>
      <c r="G18" s="30"/>
      <c r="H18" s="29"/>
      <c r="I18" s="30"/>
      <c r="J18" s="29"/>
      <c r="K18" s="30" t="s">
        <v>141</v>
      </c>
      <c r="L18" s="37" t="s">
        <v>273</v>
      </c>
      <c r="M18" s="30" t="s">
        <v>138</v>
      </c>
      <c r="N18" s="37" t="s">
        <v>274</v>
      </c>
      <c r="O18" s="30"/>
      <c r="P18" s="29"/>
    </row>
    <row r="19" spans="2:17" ht="39" customHeight="1">
      <c r="B19" s="206"/>
      <c r="C19" s="207"/>
      <c r="D19" s="208"/>
      <c r="E19" s="33"/>
      <c r="F19" s="34"/>
      <c r="G19" s="35"/>
      <c r="H19" s="34"/>
      <c r="I19" s="35"/>
      <c r="J19" s="34"/>
      <c r="K19" s="35" t="s">
        <v>203</v>
      </c>
      <c r="L19" s="34" t="s">
        <v>275</v>
      </c>
      <c r="M19" s="35" t="s">
        <v>202</v>
      </c>
      <c r="N19" s="34" t="s">
        <v>276</v>
      </c>
      <c r="O19" s="35"/>
      <c r="P19" s="34"/>
    </row>
    <row r="20" spans="2:17" ht="39" customHeight="1">
      <c r="B20" s="206" t="s">
        <v>277</v>
      </c>
      <c r="C20" s="212" t="s">
        <v>236</v>
      </c>
      <c r="D20" s="208" t="s">
        <v>256</v>
      </c>
      <c r="E20" s="28"/>
      <c r="F20" s="29"/>
      <c r="G20" s="30"/>
      <c r="H20" s="29"/>
      <c r="I20" s="30"/>
      <c r="J20" s="29"/>
      <c r="K20" s="30" t="s">
        <v>143</v>
      </c>
      <c r="L20" s="37" t="s">
        <v>143</v>
      </c>
      <c r="M20" s="30" t="s">
        <v>140</v>
      </c>
      <c r="N20" s="37" t="s">
        <v>278</v>
      </c>
      <c r="O20" s="30"/>
      <c r="P20" s="29"/>
    </row>
    <row r="21" spans="2:17" ht="39" customHeight="1">
      <c r="B21" s="206"/>
      <c r="C21" s="212"/>
      <c r="D21" s="208"/>
      <c r="E21" s="33"/>
      <c r="F21" s="34"/>
      <c r="G21" s="35"/>
      <c r="H21" s="34"/>
      <c r="I21" s="35"/>
      <c r="J21" s="34"/>
      <c r="K21" s="35" t="s">
        <v>279</v>
      </c>
      <c r="L21" s="34" t="s">
        <v>280</v>
      </c>
      <c r="M21" s="35" t="s">
        <v>281</v>
      </c>
      <c r="N21" s="34" t="s">
        <v>282</v>
      </c>
      <c r="O21" s="35"/>
      <c r="P21" s="34"/>
    </row>
    <row r="22" spans="2:17" ht="39" customHeight="1">
      <c r="B22" s="206"/>
      <c r="C22" s="212"/>
      <c r="D22" s="213" t="s">
        <v>283</v>
      </c>
      <c r="E22" s="28"/>
      <c r="F22" s="29"/>
      <c r="G22" s="30"/>
      <c r="H22" s="29"/>
      <c r="I22" s="30"/>
      <c r="J22" s="29"/>
      <c r="K22" s="30"/>
      <c r="L22" s="29"/>
      <c r="M22" s="30"/>
      <c r="N22" s="29"/>
      <c r="O22" s="30" t="s">
        <v>136</v>
      </c>
      <c r="P22" s="29" t="s">
        <v>136</v>
      </c>
    </row>
    <row r="23" spans="2:17" ht="39" customHeight="1">
      <c r="B23" s="206"/>
      <c r="C23" s="212"/>
      <c r="D23" s="213"/>
      <c r="E23" s="33"/>
      <c r="F23" s="34"/>
      <c r="G23" s="35"/>
      <c r="H23" s="34"/>
      <c r="I23" s="35"/>
      <c r="J23" s="34"/>
      <c r="K23" s="35"/>
      <c r="L23" s="34"/>
      <c r="M23" s="35"/>
      <c r="N23" s="34"/>
      <c r="O23" s="35" t="s">
        <v>284</v>
      </c>
      <c r="P23" s="34" t="s">
        <v>285</v>
      </c>
    </row>
    <row r="24" spans="2:17" ht="39" customHeight="1">
      <c r="B24" s="206" t="s">
        <v>286</v>
      </c>
      <c r="C24" s="207" t="s">
        <v>255</v>
      </c>
      <c r="D24" s="208" t="s">
        <v>256</v>
      </c>
      <c r="E24" s="28" t="s">
        <v>131</v>
      </c>
      <c r="F24" s="29" t="s">
        <v>131</v>
      </c>
      <c r="G24" s="30" t="s">
        <v>207</v>
      </c>
      <c r="H24" s="29" t="s">
        <v>207</v>
      </c>
      <c r="I24" s="30" t="s">
        <v>135</v>
      </c>
      <c r="J24" s="29" t="s">
        <v>287</v>
      </c>
      <c r="K24" s="30"/>
      <c r="L24" s="29"/>
      <c r="M24" s="30"/>
      <c r="N24" s="29"/>
      <c r="O24" s="30"/>
      <c r="P24" s="29"/>
    </row>
    <row r="25" spans="2:17" ht="39" customHeight="1">
      <c r="B25" s="206"/>
      <c r="C25" s="207"/>
      <c r="D25" s="208"/>
      <c r="E25" s="33" t="s">
        <v>199</v>
      </c>
      <c r="F25" s="34" t="s">
        <v>288</v>
      </c>
      <c r="G25" s="35" t="s">
        <v>201</v>
      </c>
      <c r="H25" s="34" t="s">
        <v>289</v>
      </c>
      <c r="I25" s="35" t="s">
        <v>290</v>
      </c>
      <c r="J25" s="34" t="s">
        <v>291</v>
      </c>
      <c r="K25" s="35"/>
      <c r="L25" s="34"/>
      <c r="M25" s="35"/>
      <c r="N25" s="34"/>
      <c r="O25" s="35"/>
      <c r="P25" s="34"/>
    </row>
    <row r="26" spans="2:17" ht="39" customHeight="1">
      <c r="B26" s="206" t="s">
        <v>292</v>
      </c>
      <c r="C26" s="207" t="s">
        <v>255</v>
      </c>
      <c r="D26" s="208" t="s">
        <v>256</v>
      </c>
      <c r="E26" s="28"/>
      <c r="F26" s="29"/>
      <c r="G26" s="30" t="s">
        <v>293</v>
      </c>
      <c r="H26" s="29" t="s">
        <v>208</v>
      </c>
      <c r="I26" s="30"/>
      <c r="J26" s="29"/>
      <c r="K26" s="30"/>
      <c r="L26" s="29"/>
      <c r="M26" s="30"/>
      <c r="N26" s="29"/>
      <c r="O26" s="30"/>
      <c r="P26" s="29"/>
    </row>
    <row r="27" spans="2:17" ht="39" customHeight="1">
      <c r="B27" s="206"/>
      <c r="C27" s="207"/>
      <c r="D27" s="208"/>
      <c r="E27" s="33"/>
      <c r="F27" s="34"/>
      <c r="G27" s="35" t="s">
        <v>294</v>
      </c>
      <c r="H27" s="34" t="s">
        <v>295</v>
      </c>
      <c r="I27" s="35"/>
      <c r="J27" s="34"/>
      <c r="K27" s="35"/>
      <c r="L27" s="34"/>
      <c r="M27" s="35"/>
      <c r="N27" s="34"/>
      <c r="O27" s="35"/>
      <c r="P27" s="34"/>
    </row>
    <row r="29" spans="2:17" s="39" customFormat="1" ht="25.5">
      <c r="B29" s="38" t="s">
        <v>296</v>
      </c>
      <c r="C29" s="209" t="s">
        <v>297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</row>
    <row r="30" spans="2:17" s="40" customFormat="1" ht="25.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2:17" s="40" customFormat="1" ht="30">
      <c r="B31" s="41"/>
      <c r="C31" s="42" t="s">
        <v>298</v>
      </c>
      <c r="D31" s="42" t="s">
        <v>299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</row>
    <row r="32" spans="2:17" ht="30">
      <c r="B32" s="41" t="s">
        <v>300</v>
      </c>
      <c r="C32" s="210" t="s">
        <v>301</v>
      </c>
      <c r="D32" s="211"/>
    </row>
    <row r="33" spans="2:4" ht="30">
      <c r="B33" s="41" t="s">
        <v>302</v>
      </c>
      <c r="C33" s="43" t="s">
        <v>303</v>
      </c>
      <c r="D33" s="43" t="s">
        <v>304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showGridLines="0" zoomScale="120" zoomScaleNormal="120" workbookViewId="0">
      <selection activeCell="J20" sqref="J20"/>
    </sheetView>
  </sheetViews>
  <sheetFormatPr defaultColWidth="12" defaultRowHeight="14.25"/>
  <cols>
    <col min="1" max="1" width="3.1640625" style="189" customWidth="1"/>
    <col min="2" max="2" width="18.83203125" style="189" customWidth="1"/>
    <col min="3" max="37" width="4.5" style="189" customWidth="1"/>
    <col min="38" max="42" width="3.83203125" style="189" customWidth="1"/>
    <col min="43" max="43" width="38.83203125" style="189" customWidth="1"/>
    <col min="44" max="16384" width="12" style="189"/>
  </cols>
  <sheetData>
    <row r="1" spans="2:44" ht="15" thickBot="1"/>
    <row r="2" spans="2:44" s="202" customFormat="1" ht="18" customHeight="1">
      <c r="C2" s="234">
        <v>1</v>
      </c>
      <c r="D2" s="235"/>
      <c r="E2" s="236"/>
      <c r="F2" s="234">
        <v>2</v>
      </c>
      <c r="G2" s="235"/>
      <c r="H2" s="236"/>
      <c r="I2" s="258">
        <v>3</v>
      </c>
      <c r="J2" s="259"/>
      <c r="K2" s="260"/>
      <c r="L2" s="258">
        <v>4</v>
      </c>
      <c r="M2" s="259"/>
      <c r="N2" s="260"/>
      <c r="O2" s="258">
        <v>5</v>
      </c>
      <c r="P2" s="259"/>
      <c r="Q2" s="260"/>
      <c r="R2" s="258">
        <v>6</v>
      </c>
      <c r="S2" s="259"/>
      <c r="T2" s="260"/>
      <c r="U2" s="258">
        <v>7</v>
      </c>
      <c r="V2" s="259"/>
      <c r="W2" s="260"/>
      <c r="X2" s="237">
        <v>8</v>
      </c>
      <c r="Y2" s="238"/>
      <c r="Z2" s="239"/>
      <c r="AA2" s="237">
        <v>9</v>
      </c>
      <c r="AB2" s="238"/>
      <c r="AC2" s="239"/>
      <c r="AD2" s="237">
        <v>0</v>
      </c>
      <c r="AE2" s="238"/>
      <c r="AF2" s="239"/>
      <c r="AG2" s="262" t="s">
        <v>476</v>
      </c>
      <c r="AH2" s="238"/>
      <c r="AI2" s="239"/>
      <c r="AJ2" s="189"/>
      <c r="AK2" s="189"/>
      <c r="AL2" s="189"/>
      <c r="AR2" s="205" t="s">
        <v>475</v>
      </c>
    </row>
    <row r="3" spans="2:44" ht="30" customHeight="1" thickBot="1">
      <c r="C3" s="231" t="str">
        <f>D14</f>
        <v>ㄅ</v>
      </c>
      <c r="D3" s="232"/>
      <c r="E3" s="233"/>
      <c r="F3" s="231" t="str">
        <f>H14</f>
        <v>ㄉ</v>
      </c>
      <c r="G3" s="232"/>
      <c r="H3" s="233"/>
      <c r="I3" s="252" t="s">
        <v>474</v>
      </c>
      <c r="J3" s="253"/>
      <c r="K3" s="254"/>
      <c r="L3" s="252" t="s">
        <v>473</v>
      </c>
      <c r="M3" s="253"/>
      <c r="N3" s="254"/>
      <c r="O3" s="252"/>
      <c r="P3" s="253"/>
      <c r="Q3" s="254"/>
      <c r="R3" s="255" t="s">
        <v>472</v>
      </c>
      <c r="S3" s="256"/>
      <c r="T3" s="257"/>
      <c r="U3" s="252" t="s">
        <v>471</v>
      </c>
      <c r="V3" s="253"/>
      <c r="W3" s="254"/>
      <c r="X3" s="240" t="str">
        <f>D20</f>
        <v>ㄚ</v>
      </c>
      <c r="Y3" s="241"/>
      <c r="Z3" s="242"/>
      <c r="AA3" s="240"/>
      <c r="AB3" s="241"/>
      <c r="AC3" s="242"/>
      <c r="AD3" s="240"/>
      <c r="AE3" s="241"/>
      <c r="AF3" s="242"/>
      <c r="AG3" s="263"/>
      <c r="AH3" s="264"/>
      <c r="AI3" s="265"/>
      <c r="AQ3" s="203" t="s">
        <v>470</v>
      </c>
      <c r="AR3" s="189" t="s">
        <v>451</v>
      </c>
    </row>
    <row r="4" spans="2:44" s="202" customFormat="1" ht="18" customHeight="1">
      <c r="D4" s="234" t="s">
        <v>469</v>
      </c>
      <c r="E4" s="235"/>
      <c r="F4" s="236"/>
      <c r="G4" s="234" t="s">
        <v>404</v>
      </c>
      <c r="H4" s="235"/>
      <c r="I4" s="236"/>
      <c r="J4" s="234" t="s">
        <v>468</v>
      </c>
      <c r="K4" s="235"/>
      <c r="L4" s="236"/>
      <c r="M4" s="234" t="s">
        <v>467</v>
      </c>
      <c r="N4" s="235"/>
      <c r="O4" s="236"/>
      <c r="P4" s="234" t="s">
        <v>466</v>
      </c>
      <c r="Q4" s="235"/>
      <c r="R4" s="236"/>
      <c r="S4" s="234" t="s">
        <v>465</v>
      </c>
      <c r="T4" s="235"/>
      <c r="U4" s="236"/>
      <c r="V4" s="237" t="s">
        <v>464</v>
      </c>
      <c r="W4" s="238"/>
      <c r="X4" s="239"/>
      <c r="Y4" s="237" t="s">
        <v>463</v>
      </c>
      <c r="Z4" s="238"/>
      <c r="AA4" s="239"/>
      <c r="AB4" s="237" t="s">
        <v>460</v>
      </c>
      <c r="AC4" s="238"/>
      <c r="AD4" s="239"/>
      <c r="AE4" s="237" t="s">
        <v>462</v>
      </c>
      <c r="AF4" s="238"/>
      <c r="AG4" s="239"/>
      <c r="AJ4" s="189"/>
      <c r="AK4" s="189"/>
      <c r="AL4" s="189"/>
    </row>
    <row r="5" spans="2:44" ht="30" customHeight="1" thickBot="1">
      <c r="D5" s="231" t="str">
        <f>E14</f>
        <v>ㄆ</v>
      </c>
      <c r="E5" s="232"/>
      <c r="F5" s="233"/>
      <c r="G5" s="231" t="str">
        <f>I14</f>
        <v>ㄊ</v>
      </c>
      <c r="H5" s="232"/>
      <c r="I5" s="233"/>
      <c r="J5" s="231" t="str">
        <f>L14</f>
        <v>ㄍ</v>
      </c>
      <c r="K5" s="232"/>
      <c r="L5" s="233"/>
      <c r="M5" s="231"/>
      <c r="N5" s="232"/>
      <c r="O5" s="233"/>
      <c r="P5" s="228" t="str">
        <f>F14</f>
        <v>ㆠ</v>
      </c>
      <c r="Q5" s="229"/>
      <c r="R5" s="230"/>
      <c r="S5" s="231" t="str">
        <f>Q14</f>
        <v>ㄗ</v>
      </c>
      <c r="T5" s="232"/>
      <c r="U5" s="233"/>
      <c r="V5" s="240" t="str">
        <f>F20</f>
        <v>ㄧ</v>
      </c>
      <c r="W5" s="241"/>
      <c r="X5" s="242"/>
      <c r="Y5" s="240" t="str">
        <f>L20</f>
        <v>ㆦ</v>
      </c>
      <c r="Z5" s="241"/>
      <c r="AA5" s="242"/>
      <c r="AB5" s="240"/>
      <c r="AC5" s="241"/>
      <c r="AD5" s="242"/>
      <c r="AE5" s="243" t="str">
        <f>P20</f>
        <v>ㄣ</v>
      </c>
      <c r="AF5" s="244"/>
      <c r="AG5" s="245"/>
      <c r="AQ5" s="203" t="s">
        <v>461</v>
      </c>
      <c r="AR5" s="189" t="s">
        <v>460</v>
      </c>
    </row>
    <row r="6" spans="2:44" s="202" customFormat="1" ht="18" customHeight="1">
      <c r="D6" s="204"/>
      <c r="E6" s="234" t="s">
        <v>459</v>
      </c>
      <c r="F6" s="235"/>
      <c r="G6" s="236"/>
      <c r="H6" s="234" t="s">
        <v>458</v>
      </c>
      <c r="I6" s="235"/>
      <c r="J6" s="236"/>
      <c r="K6" s="234" t="s">
        <v>457</v>
      </c>
      <c r="L6" s="235"/>
      <c r="M6" s="236"/>
      <c r="N6" s="234" t="s">
        <v>456</v>
      </c>
      <c r="O6" s="235"/>
      <c r="P6" s="236"/>
      <c r="Q6" s="234" t="s">
        <v>455</v>
      </c>
      <c r="R6" s="235"/>
      <c r="S6" s="236"/>
      <c r="T6" s="234" t="s">
        <v>454</v>
      </c>
      <c r="U6" s="235"/>
      <c r="V6" s="236"/>
      <c r="W6" s="237" t="s">
        <v>453</v>
      </c>
      <c r="X6" s="238"/>
      <c r="Y6" s="239"/>
      <c r="Z6" s="237" t="s">
        <v>452</v>
      </c>
      <c r="AA6" s="238"/>
      <c r="AB6" s="239"/>
      <c r="AC6" s="237" t="s">
        <v>451</v>
      </c>
      <c r="AD6" s="238"/>
      <c r="AE6" s="239"/>
      <c r="AF6" s="237" t="s">
        <v>450</v>
      </c>
      <c r="AG6" s="238"/>
      <c r="AH6" s="239"/>
    </row>
    <row r="7" spans="2:44" ht="30" customHeight="1" thickBot="1">
      <c r="E7" s="248" t="str">
        <f>G14</f>
        <v>ㄇ</v>
      </c>
      <c r="F7" s="249"/>
      <c r="G7" s="250"/>
      <c r="H7" s="231" t="str">
        <f>J14</f>
        <v>ㄋ</v>
      </c>
      <c r="I7" s="232"/>
      <c r="J7" s="233"/>
      <c r="K7" s="231" t="str">
        <f>M14</f>
        <v>ㄎ</v>
      </c>
      <c r="L7" s="232"/>
      <c r="M7" s="233"/>
      <c r="N7" s="231"/>
      <c r="O7" s="232"/>
      <c r="P7" s="233"/>
      <c r="Q7" s="251" t="str">
        <f>N14</f>
        <v>ㆣ</v>
      </c>
      <c r="R7" s="229"/>
      <c r="S7" s="230"/>
      <c r="T7" s="231" t="str">
        <f>R14</f>
        <v>ㄘ</v>
      </c>
      <c r="U7" s="232"/>
      <c r="V7" s="233"/>
      <c r="W7" s="240" t="str">
        <f>H20</f>
        <v>ㄨ</v>
      </c>
      <c r="X7" s="241"/>
      <c r="Y7" s="242"/>
      <c r="Z7" s="240" t="str">
        <f>N20</f>
        <v>ㄜ</v>
      </c>
      <c r="AA7" s="241"/>
      <c r="AB7" s="242"/>
      <c r="AC7" s="240"/>
      <c r="AD7" s="241"/>
      <c r="AE7" s="242"/>
      <c r="AF7" s="267"/>
      <c r="AG7" s="241"/>
      <c r="AH7" s="242"/>
      <c r="AQ7" s="203" t="s">
        <v>449</v>
      </c>
      <c r="AR7" s="189" t="s">
        <v>448</v>
      </c>
    </row>
    <row r="8" spans="2:44" s="202" customFormat="1" ht="18" customHeight="1">
      <c r="F8" s="234" t="s">
        <v>447</v>
      </c>
      <c r="G8" s="235"/>
      <c r="H8" s="236"/>
      <c r="I8" s="234" t="s">
        <v>446</v>
      </c>
      <c r="J8" s="235"/>
      <c r="K8" s="236"/>
      <c r="L8" s="234" t="s">
        <v>445</v>
      </c>
      <c r="M8" s="235"/>
      <c r="N8" s="236"/>
      <c r="O8" s="234" t="s">
        <v>444</v>
      </c>
      <c r="P8" s="235"/>
      <c r="Q8" s="236"/>
      <c r="R8" s="234" t="s">
        <v>443</v>
      </c>
      <c r="S8" s="235"/>
      <c r="T8" s="236"/>
      <c r="U8" s="234" t="s">
        <v>402</v>
      </c>
      <c r="V8" s="235"/>
      <c r="W8" s="236"/>
      <c r="X8" s="237" t="s">
        <v>442</v>
      </c>
      <c r="Y8" s="238"/>
      <c r="Z8" s="239"/>
      <c r="AA8" s="237" t="s">
        <v>441</v>
      </c>
      <c r="AB8" s="238"/>
      <c r="AC8" s="239"/>
      <c r="AD8" s="237" t="s">
        <v>440</v>
      </c>
      <c r="AE8" s="238"/>
      <c r="AF8" s="239"/>
      <c r="AG8" s="266" t="s">
        <v>439</v>
      </c>
      <c r="AH8" s="238"/>
      <c r="AI8" s="239"/>
    </row>
    <row r="9" spans="2:44" ht="30" customHeight="1" thickBot="1">
      <c r="F9" s="231"/>
      <c r="G9" s="246"/>
      <c r="H9" s="247"/>
      <c r="I9" s="231" t="str">
        <f>K14</f>
        <v>ㄌ</v>
      </c>
      <c r="J9" s="232"/>
      <c r="K9" s="233"/>
      <c r="L9" s="231" t="str">
        <f>P14</f>
        <v>ㄏ</v>
      </c>
      <c r="M9" s="232"/>
      <c r="N9" s="233"/>
      <c r="O9" s="248" t="str">
        <f>O14</f>
        <v>ㄫ</v>
      </c>
      <c r="P9" s="249"/>
      <c r="Q9" s="250"/>
      <c r="R9" s="228" t="str">
        <f>S14</f>
        <v>ㆡ</v>
      </c>
      <c r="S9" s="229"/>
      <c r="T9" s="230"/>
      <c r="U9" s="231" t="str">
        <f>T14</f>
        <v>ㄙ</v>
      </c>
      <c r="V9" s="232"/>
      <c r="W9" s="233"/>
      <c r="X9" s="243" t="str">
        <f>O20</f>
        <v>ㆬ</v>
      </c>
      <c r="Y9" s="244"/>
      <c r="Z9" s="245"/>
      <c r="AA9" s="240" t="str">
        <f>J20</f>
        <v>ㄝ</v>
      </c>
      <c r="AB9" s="241"/>
      <c r="AC9" s="242"/>
      <c r="AD9" s="261" t="str">
        <f>Q20</f>
        <v>ㄥ</v>
      </c>
      <c r="AE9" s="244"/>
      <c r="AF9" s="245"/>
      <c r="AG9" s="240"/>
      <c r="AH9" s="241"/>
      <c r="AI9" s="242"/>
    </row>
    <row r="12" spans="2:44">
      <c r="Z12" s="202"/>
    </row>
    <row r="13" spans="2:44">
      <c r="D13" s="189" t="s">
        <v>438</v>
      </c>
    </row>
    <row r="14" spans="2:44" ht="16.5">
      <c r="B14" s="193" t="s">
        <v>414</v>
      </c>
      <c r="D14" s="189" t="s">
        <v>11</v>
      </c>
      <c r="E14" s="189" t="s">
        <v>41</v>
      </c>
      <c r="F14" s="189" t="s">
        <v>96</v>
      </c>
      <c r="G14" s="189" t="s">
        <v>59</v>
      </c>
      <c r="H14" s="189" t="s">
        <v>13</v>
      </c>
      <c r="I14" s="189" t="s">
        <v>43</v>
      </c>
      <c r="J14" s="189" t="s">
        <v>71</v>
      </c>
      <c r="K14" s="189" t="s">
        <v>98</v>
      </c>
      <c r="L14" s="189" t="s">
        <v>45</v>
      </c>
      <c r="M14" s="189" t="s">
        <v>73</v>
      </c>
      <c r="N14" s="189" t="s">
        <v>48</v>
      </c>
      <c r="O14" s="189" t="s">
        <v>76</v>
      </c>
      <c r="P14" s="189" t="s">
        <v>100</v>
      </c>
      <c r="Q14" s="189" t="s">
        <v>50</v>
      </c>
      <c r="R14" s="189" t="s">
        <v>78</v>
      </c>
      <c r="S14" s="189" t="s">
        <v>112</v>
      </c>
      <c r="T14" s="189" t="s">
        <v>104</v>
      </c>
    </row>
    <row r="15" spans="2:44" ht="19.5">
      <c r="B15" s="193" t="s">
        <v>412</v>
      </c>
      <c r="D15" s="201" t="s">
        <v>12</v>
      </c>
      <c r="E15" s="201" t="s">
        <v>42</v>
      </c>
      <c r="F15" s="201" t="s">
        <v>97</v>
      </c>
      <c r="G15" s="201" t="s">
        <v>70</v>
      </c>
      <c r="H15" s="201" t="s">
        <v>14</v>
      </c>
      <c r="I15" s="201" t="s">
        <v>44</v>
      </c>
      <c r="J15" s="201" t="s">
        <v>72</v>
      </c>
      <c r="K15" s="201" t="s">
        <v>99</v>
      </c>
      <c r="L15" s="201" t="s">
        <v>46</v>
      </c>
      <c r="M15" s="201" t="s">
        <v>74</v>
      </c>
      <c r="N15" s="201" t="s">
        <v>49</v>
      </c>
      <c r="O15" s="201" t="s">
        <v>77</v>
      </c>
      <c r="P15" s="201" t="s">
        <v>101</v>
      </c>
      <c r="Q15" s="201" t="s">
        <v>51</v>
      </c>
      <c r="R15" s="201" t="s">
        <v>79</v>
      </c>
      <c r="S15" s="201" t="s">
        <v>323</v>
      </c>
      <c r="T15" s="201" t="s">
        <v>105</v>
      </c>
      <c r="U15" s="196"/>
    </row>
    <row r="16" spans="2:44" ht="19.5">
      <c r="B16" s="193" t="s">
        <v>411</v>
      </c>
      <c r="D16" s="197" t="s">
        <v>12</v>
      </c>
      <c r="E16" s="197" t="s">
        <v>37</v>
      </c>
      <c r="F16" s="198" t="s">
        <v>437</v>
      </c>
      <c r="G16" s="200" t="s">
        <v>436</v>
      </c>
      <c r="H16" s="197" t="s">
        <v>14</v>
      </c>
      <c r="I16" s="197" t="s">
        <v>32</v>
      </c>
      <c r="J16" s="198" t="s">
        <v>435</v>
      </c>
      <c r="K16" s="198" t="s">
        <v>434</v>
      </c>
      <c r="L16" s="197" t="s">
        <v>46</v>
      </c>
      <c r="M16" s="197" t="s">
        <v>66</v>
      </c>
      <c r="N16" s="197" t="s">
        <v>49</v>
      </c>
      <c r="O16" s="199" t="s">
        <v>402</v>
      </c>
      <c r="P16" s="197" t="s">
        <v>101</v>
      </c>
      <c r="Q16" s="197" t="s">
        <v>173</v>
      </c>
      <c r="R16" s="197" t="s">
        <v>88</v>
      </c>
      <c r="S16" s="198" t="s">
        <v>433</v>
      </c>
      <c r="T16" s="197" t="s">
        <v>105</v>
      </c>
      <c r="U16" s="196"/>
    </row>
    <row r="17" spans="2:20" ht="16.5">
      <c r="B17" s="193" t="s">
        <v>401</v>
      </c>
      <c r="D17" s="195" t="s">
        <v>432</v>
      </c>
      <c r="E17" s="195" t="s">
        <v>431</v>
      </c>
      <c r="F17" s="195" t="s">
        <v>430</v>
      </c>
      <c r="G17" s="195" t="s">
        <v>429</v>
      </c>
      <c r="H17" s="195" t="s">
        <v>428</v>
      </c>
      <c r="I17" s="195" t="s">
        <v>427</v>
      </c>
      <c r="J17" s="195" t="s">
        <v>426</v>
      </c>
      <c r="K17" s="195" t="s">
        <v>425</v>
      </c>
      <c r="L17" s="195" t="s">
        <v>424</v>
      </c>
      <c r="M17" s="195" t="s">
        <v>423</v>
      </c>
      <c r="N17" s="195" t="s">
        <v>422</v>
      </c>
      <c r="O17" s="195" t="s">
        <v>421</v>
      </c>
      <c r="P17" s="195" t="s">
        <v>420</v>
      </c>
      <c r="Q17" s="195" t="s">
        <v>419</v>
      </c>
      <c r="R17" s="195" t="s">
        <v>418</v>
      </c>
      <c r="S17" s="195" t="s">
        <v>417</v>
      </c>
      <c r="T17" s="195" t="s">
        <v>416</v>
      </c>
    </row>
    <row r="19" spans="2:20">
      <c r="D19" s="189" t="s">
        <v>415</v>
      </c>
    </row>
    <row r="20" spans="2:20" ht="16.5">
      <c r="B20" s="193" t="s">
        <v>414</v>
      </c>
      <c r="D20" s="189" t="s">
        <v>24</v>
      </c>
      <c r="E20" s="189" t="s">
        <v>113</v>
      </c>
      <c r="F20" s="189" t="s">
        <v>52</v>
      </c>
      <c r="G20" s="189" t="s">
        <v>122</v>
      </c>
      <c r="H20" s="189" t="s">
        <v>80</v>
      </c>
      <c r="I20" s="189" t="s">
        <v>123</v>
      </c>
      <c r="J20" s="194" t="s">
        <v>413</v>
      </c>
      <c r="K20" s="189" t="s">
        <v>116</v>
      </c>
      <c r="L20" s="189" t="s">
        <v>54</v>
      </c>
      <c r="M20" s="189" t="s">
        <v>114</v>
      </c>
      <c r="N20" s="189" t="s">
        <v>82</v>
      </c>
      <c r="O20" s="189" t="s">
        <v>106</v>
      </c>
      <c r="P20" s="189" t="s">
        <v>58</v>
      </c>
      <c r="Q20" s="189" t="s">
        <v>121</v>
      </c>
    </row>
    <row r="21" spans="2:20" ht="16.5">
      <c r="B21" s="193" t="s">
        <v>412</v>
      </c>
      <c r="D21" s="192" t="s">
        <v>25</v>
      </c>
      <c r="E21" s="192" t="s">
        <v>324</v>
      </c>
      <c r="F21" s="192" t="s">
        <v>53</v>
      </c>
      <c r="G21" s="192" t="s">
        <v>327</v>
      </c>
      <c r="H21" s="192" t="s">
        <v>81</v>
      </c>
      <c r="I21" s="192" t="s">
        <v>328</v>
      </c>
      <c r="J21" s="192" t="s">
        <v>57</v>
      </c>
      <c r="K21" s="192" t="s">
        <v>326</v>
      </c>
      <c r="L21" s="192" t="s">
        <v>55</v>
      </c>
      <c r="M21" s="192" t="s">
        <v>325</v>
      </c>
      <c r="N21" s="192" t="s">
        <v>83</v>
      </c>
      <c r="O21" s="192" t="s">
        <v>70</v>
      </c>
      <c r="P21" s="192" t="s">
        <v>346</v>
      </c>
      <c r="Q21" s="192" t="s">
        <v>329</v>
      </c>
    </row>
    <row r="22" spans="2:20" ht="16.5">
      <c r="B22" s="193" t="s">
        <v>411</v>
      </c>
      <c r="D22" s="191" t="s">
        <v>25</v>
      </c>
      <c r="E22" s="191" t="s">
        <v>410</v>
      </c>
      <c r="F22" s="191" t="s">
        <v>53</v>
      </c>
      <c r="G22" s="191" t="s">
        <v>409</v>
      </c>
      <c r="H22" s="191" t="s">
        <v>81</v>
      </c>
      <c r="I22" s="191" t="s">
        <v>408</v>
      </c>
      <c r="J22" s="191" t="s">
        <v>57</v>
      </c>
      <c r="K22" s="191" t="s">
        <v>407</v>
      </c>
      <c r="L22" s="191" t="s">
        <v>83</v>
      </c>
      <c r="M22" s="191" t="s">
        <v>406</v>
      </c>
      <c r="N22" s="191" t="s">
        <v>405</v>
      </c>
      <c r="O22" s="191" t="s">
        <v>404</v>
      </c>
      <c r="P22" s="191" t="s">
        <v>403</v>
      </c>
      <c r="Q22" s="191" t="s">
        <v>402</v>
      </c>
    </row>
    <row r="23" spans="2:20" ht="16.5">
      <c r="B23" s="193" t="s">
        <v>401</v>
      </c>
      <c r="D23" s="190" t="s">
        <v>400</v>
      </c>
      <c r="E23" s="190" t="s">
        <v>399</v>
      </c>
      <c r="F23" s="190" t="s">
        <v>398</v>
      </c>
      <c r="G23" s="190" t="s">
        <v>397</v>
      </c>
      <c r="H23" s="190" t="s">
        <v>396</v>
      </c>
      <c r="I23" s="190" t="s">
        <v>395</v>
      </c>
      <c r="J23" s="190" t="s">
        <v>387</v>
      </c>
      <c r="K23" s="190" t="s">
        <v>394</v>
      </c>
      <c r="L23" s="190" t="s">
        <v>393</v>
      </c>
      <c r="M23" s="190" t="s">
        <v>392</v>
      </c>
      <c r="N23" s="190" t="s">
        <v>391</v>
      </c>
      <c r="O23" s="190" t="s">
        <v>390</v>
      </c>
      <c r="P23" s="190" t="s">
        <v>389</v>
      </c>
      <c r="Q23" s="190" t="s">
        <v>388</v>
      </c>
    </row>
    <row r="25" spans="2:20">
      <c r="J25" s="189" t="s">
        <v>56</v>
      </c>
    </row>
    <row r="26" spans="2:20" ht="15">
      <c r="J26" s="192" t="s">
        <v>57</v>
      </c>
    </row>
    <row r="27" spans="2:20" ht="16.5">
      <c r="J27" s="191" t="s">
        <v>57</v>
      </c>
    </row>
    <row r="28" spans="2:20">
      <c r="J28" s="190" t="s">
        <v>387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C3:E3"/>
    <mergeCell ref="F3:H3"/>
    <mergeCell ref="I3:K3"/>
    <mergeCell ref="L3:N3"/>
    <mergeCell ref="O3:Q3"/>
    <mergeCell ref="R2:T2"/>
    <mergeCell ref="AD9:AF9"/>
    <mergeCell ref="U2:W2"/>
    <mergeCell ref="X2:Z2"/>
    <mergeCell ref="AA2:AC2"/>
    <mergeCell ref="AD2:AF2"/>
    <mergeCell ref="C2:E2"/>
    <mergeCell ref="F2:H2"/>
    <mergeCell ref="I2:K2"/>
    <mergeCell ref="L2:N2"/>
    <mergeCell ref="O2:Q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R3:T3"/>
    <mergeCell ref="D4:F4"/>
    <mergeCell ref="G4:I4"/>
    <mergeCell ref="J4:L4"/>
    <mergeCell ref="M4:O4"/>
    <mergeCell ref="P4:R4"/>
    <mergeCell ref="S4:U4"/>
    <mergeCell ref="Y5:AA5"/>
    <mergeCell ref="AB5:AD5"/>
    <mergeCell ref="AE5:AG5"/>
    <mergeCell ref="Q6:S6"/>
    <mergeCell ref="D5:F5"/>
    <mergeCell ref="G5:I5"/>
    <mergeCell ref="J5:L5"/>
    <mergeCell ref="M5:O5"/>
    <mergeCell ref="P5:R5"/>
    <mergeCell ref="AC6:AE6"/>
    <mergeCell ref="E7:G7"/>
    <mergeCell ref="H7:J7"/>
    <mergeCell ref="K7:M7"/>
    <mergeCell ref="N7:P7"/>
    <mergeCell ref="Q7:S7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AX59"/>
  <sheetViews>
    <sheetView tabSelected="1" topLeftCell="A2" zoomScale="90" zoomScaleNormal="90" workbookViewId="0">
      <selection activeCell="AI12" sqref="AI12"/>
    </sheetView>
  </sheetViews>
  <sheetFormatPr defaultColWidth="12" defaultRowHeight="14.25"/>
  <cols>
    <col min="1" max="1" width="3.6640625" customWidth="1"/>
    <col min="2" max="44" width="8.83203125" customWidth="1"/>
    <col min="47" max="50" width="18.83203125" customWidth="1"/>
  </cols>
  <sheetData>
    <row r="1" spans="1:50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88"/>
    </row>
    <row r="2" spans="1:50" s="3" customFormat="1" ht="36" customHeight="1" thickBot="1">
      <c r="A2" s="2"/>
      <c r="B2" s="270" t="s">
        <v>0</v>
      </c>
      <c r="C2" s="271"/>
      <c r="D2" s="272"/>
      <c r="E2" s="270" t="s">
        <v>1</v>
      </c>
      <c r="F2" s="271"/>
      <c r="G2" s="272"/>
      <c r="H2" s="281" t="s">
        <v>2</v>
      </c>
      <c r="I2" s="282"/>
      <c r="J2" s="283"/>
      <c r="K2" s="281" t="s">
        <v>3</v>
      </c>
      <c r="L2" s="282"/>
      <c r="M2" s="283"/>
      <c r="N2" s="284">
        <v>0.05</v>
      </c>
      <c r="O2" s="285"/>
      <c r="P2" s="286"/>
      <c r="Q2" s="281" t="s">
        <v>4</v>
      </c>
      <c r="R2" s="282"/>
      <c r="S2" s="283"/>
      <c r="T2" s="281" t="s">
        <v>5</v>
      </c>
      <c r="U2" s="282"/>
      <c r="V2" s="283"/>
      <c r="W2" s="273" t="s">
        <v>6</v>
      </c>
      <c r="X2" s="274"/>
      <c r="Y2" s="275"/>
      <c r="Z2" s="273" t="s">
        <v>7</v>
      </c>
      <c r="AA2" s="274"/>
      <c r="AB2" s="275"/>
      <c r="AC2" s="273" t="s">
        <v>8</v>
      </c>
      <c r="AD2" s="274"/>
      <c r="AE2" s="275"/>
      <c r="AF2" s="278" t="s">
        <v>9</v>
      </c>
      <c r="AG2" s="279"/>
      <c r="AH2" s="280"/>
      <c r="AI2" s="278" t="s">
        <v>10</v>
      </c>
      <c r="AJ2" s="279"/>
      <c r="AK2" s="280"/>
      <c r="AL2" s="2"/>
      <c r="AM2" s="2"/>
      <c r="AN2" s="2"/>
      <c r="AO2" s="2"/>
      <c r="AP2" s="2"/>
      <c r="AQ2" s="2"/>
      <c r="AR2" s="89"/>
      <c r="AT2" s="75" t="s">
        <v>109</v>
      </c>
      <c r="AU2" s="21" t="s">
        <v>110</v>
      </c>
      <c r="AV2" s="22" t="s">
        <v>130</v>
      </c>
      <c r="AW2" s="23" t="s">
        <v>305</v>
      </c>
      <c r="AX2" s="24" t="s">
        <v>174</v>
      </c>
    </row>
    <row r="3" spans="1:50" ht="50.1" customHeight="1" thickTop="1" thickBot="1">
      <c r="A3" s="4"/>
      <c r="B3" s="79" t="str">
        <f>D13</f>
        <v>ㄅ</v>
      </c>
      <c r="C3" s="80"/>
      <c r="D3" s="87" t="s">
        <v>204</v>
      </c>
      <c r="E3" s="79" t="str">
        <f>H13</f>
        <v>ㄉ</v>
      </c>
      <c r="F3" s="80"/>
      <c r="G3" s="5" t="s">
        <v>14</v>
      </c>
      <c r="H3" s="268" t="s">
        <v>15</v>
      </c>
      <c r="I3" s="269"/>
      <c r="J3" s="6" t="s">
        <v>16</v>
      </c>
      <c r="K3" s="268" t="s">
        <v>17</v>
      </c>
      <c r="L3" s="269"/>
      <c r="M3" s="6" t="s">
        <v>18</v>
      </c>
      <c r="N3" s="268"/>
      <c r="O3" s="269"/>
      <c r="P3" s="6"/>
      <c r="Q3" s="268" t="s">
        <v>21</v>
      </c>
      <c r="R3" s="269"/>
      <c r="S3" s="6" t="s">
        <v>22</v>
      </c>
      <c r="T3" s="268" t="s">
        <v>19</v>
      </c>
      <c r="U3" s="269"/>
      <c r="V3" s="6" t="s">
        <v>20</v>
      </c>
      <c r="W3" s="85" t="str">
        <f>Y13</f>
        <v>ㄚ</v>
      </c>
      <c r="X3" s="84"/>
      <c r="Y3" s="166" t="str">
        <f>Y14</f>
        <v>a</v>
      </c>
      <c r="Z3" s="85"/>
      <c r="AA3" s="84"/>
      <c r="AB3" s="86"/>
      <c r="AC3" s="85"/>
      <c r="AD3" s="82"/>
      <c r="AE3" s="7"/>
      <c r="AF3" s="81"/>
      <c r="AG3" s="82"/>
      <c r="AH3" s="7"/>
      <c r="AI3" s="276"/>
      <c r="AJ3" s="277"/>
      <c r="AK3" s="8"/>
      <c r="AL3" s="4"/>
      <c r="AM3" s="4"/>
      <c r="AN3" s="4"/>
      <c r="AO3" s="4"/>
      <c r="AP3" s="4"/>
      <c r="AQ3" s="4"/>
      <c r="AR3" s="88"/>
      <c r="AT3" s="76">
        <v>1</v>
      </c>
      <c r="AU3" s="140" t="str" cm="1">
        <f t="array" aca="1" ref="AU3" ca="1" xml:space="preserve"> INDIRECT( ADDRESS( ROW($C$13), COLUMN($C$13) +$AT3) )</f>
        <v>ㄅ</v>
      </c>
      <c r="AV3" s="181" t="str" cm="1">
        <f t="array" aca="1" ref="AV3" ca="1" xml:space="preserve"> INDIRECT( ADDRESS( ROW($C$14), COLUMN($C$14) +$AT3) )</f>
        <v>p</v>
      </c>
      <c r="AW3" s="145" t="str" cm="1">
        <f t="array" aca="1" ref="AW3" ca="1" xml:space="preserve"> INDIRECT( ADDRESS( ROW($C$15), COLUMN($C$15) +$AT3) )</f>
        <v>p</v>
      </c>
      <c r="AX3" s="146" t="str" cm="1">
        <f t="array" aca="1" ref="AX3" ca="1" xml:space="preserve"> INDIRECT( ADDRESS( ROW($C$12), COLUMN($C$12) +$AT3) )</f>
        <v>1</v>
      </c>
    </row>
    <row r="4" spans="1:50" s="3" customFormat="1" ht="36" customHeight="1">
      <c r="A4" s="2"/>
      <c r="B4" s="2"/>
      <c r="C4" s="270" t="s">
        <v>28</v>
      </c>
      <c r="D4" s="271"/>
      <c r="E4" s="272"/>
      <c r="F4" s="270" t="s">
        <v>29</v>
      </c>
      <c r="G4" s="271"/>
      <c r="H4" s="272"/>
      <c r="I4" s="270" t="s">
        <v>30</v>
      </c>
      <c r="J4" s="271"/>
      <c r="K4" s="272"/>
      <c r="L4" s="270" t="s">
        <v>31</v>
      </c>
      <c r="M4" s="271"/>
      <c r="N4" s="272"/>
      <c r="O4" s="270" t="s">
        <v>32</v>
      </c>
      <c r="P4" s="271"/>
      <c r="Q4" s="272"/>
      <c r="R4" s="270" t="s">
        <v>33</v>
      </c>
      <c r="S4" s="271"/>
      <c r="T4" s="272"/>
      <c r="U4" s="273" t="s">
        <v>34</v>
      </c>
      <c r="V4" s="274"/>
      <c r="W4" s="275"/>
      <c r="X4" s="273" t="s">
        <v>35</v>
      </c>
      <c r="Y4" s="274"/>
      <c r="Z4" s="275"/>
      <c r="AA4" s="273" t="s">
        <v>36</v>
      </c>
      <c r="AB4" s="274"/>
      <c r="AC4" s="275"/>
      <c r="AD4" s="273" t="s">
        <v>37</v>
      </c>
      <c r="AE4" s="274"/>
      <c r="AF4" s="275"/>
      <c r="AG4" s="273" t="s">
        <v>38</v>
      </c>
      <c r="AH4" s="274"/>
      <c r="AI4" s="275"/>
      <c r="AJ4" s="273" t="s">
        <v>39</v>
      </c>
      <c r="AK4" s="274"/>
      <c r="AL4" s="275"/>
      <c r="AM4" s="278" t="s">
        <v>40</v>
      </c>
      <c r="AN4" s="279"/>
      <c r="AO4" s="280"/>
      <c r="AP4" s="2"/>
      <c r="AQ4" s="2"/>
      <c r="AR4" s="89"/>
      <c r="AT4" s="76">
        <f>AT3+1</f>
        <v>2</v>
      </c>
      <c r="AU4" s="140" t="str" cm="1">
        <f t="array" aca="1" ref="AU4" ca="1" xml:space="preserve"> INDIRECT( ADDRESS( ROW($C$13), COLUMN($C$13) +$AT4) )</f>
        <v>ㄆ</v>
      </c>
      <c r="AV4" s="181" t="str" cm="1">
        <f t="array" aca="1" ref="AV4" ca="1" xml:space="preserve"> INDIRECT( ADDRESS( ROW($C$14), COLUMN($C$14) +$AT4) )</f>
        <v>ph</v>
      </c>
      <c r="AW4" s="145" t="str" cm="1">
        <f t="array" aca="1" ref="AW4" ca="1" xml:space="preserve"> INDIRECT( ADDRESS( ROW($C$15), COLUMN($C$15) +$AT4) )</f>
        <v>P</v>
      </c>
      <c r="AX4" s="146" t="str" cm="1">
        <f t="array" aca="1" ref="AX4" ca="1" xml:space="preserve"> INDIRECT( ADDRESS( ROW($C$12), COLUMN($C$12) +$AT4) )</f>
        <v>q</v>
      </c>
    </row>
    <row r="5" spans="1:50" ht="50.1" customHeight="1" thickBot="1">
      <c r="A5" s="4"/>
      <c r="B5" s="4"/>
      <c r="C5" s="79" t="str">
        <f>E13</f>
        <v>ㄆ</v>
      </c>
      <c r="D5" s="80"/>
      <c r="E5" s="5" t="s">
        <v>42</v>
      </c>
      <c r="F5" s="79" t="str">
        <f>I13</f>
        <v>ㄊ</v>
      </c>
      <c r="G5" s="80"/>
      <c r="H5" s="5" t="s">
        <v>44</v>
      </c>
      <c r="I5" s="79" t="str">
        <f>M13</f>
        <v>ㄎ</v>
      </c>
      <c r="J5" s="80"/>
      <c r="K5" s="87" t="s">
        <v>322</v>
      </c>
      <c r="L5" s="79" t="str">
        <f>O13</f>
        <v>ㆠ</v>
      </c>
      <c r="M5" s="80"/>
      <c r="N5" s="164" t="str">
        <f>O14</f>
        <v>b</v>
      </c>
      <c r="O5" s="79"/>
      <c r="P5" s="80"/>
      <c r="Q5" s="164"/>
      <c r="R5" s="79" t="str">
        <f>S13</f>
        <v>ㄗ</v>
      </c>
      <c r="S5" s="80"/>
      <c r="T5" s="165" t="str">
        <f>S14</f>
        <v>c</v>
      </c>
      <c r="U5" s="81" t="s">
        <v>52</v>
      </c>
      <c r="V5" s="84"/>
      <c r="W5" s="166" t="str">
        <f>V14</f>
        <v>i</v>
      </c>
      <c r="X5" s="85" t="str">
        <f>Z13</f>
        <v>ㆦ</v>
      </c>
      <c r="Y5" s="84"/>
      <c r="Z5" s="7" t="s">
        <v>55</v>
      </c>
      <c r="AA5" s="85" t="str">
        <f>AI13</f>
        <v>鼻</v>
      </c>
      <c r="AB5" s="84"/>
      <c r="AC5" s="170" t="str">
        <f>AI14</f>
        <v>-nn</v>
      </c>
      <c r="AD5" s="85" t="str">
        <f>AC13</f>
        <v>ㄣ</v>
      </c>
      <c r="AE5" s="82"/>
      <c r="AF5" s="169" t="str">
        <f>AC14</f>
        <v>-n</v>
      </c>
      <c r="AG5" s="276"/>
      <c r="AH5" s="277"/>
      <c r="AI5" s="8"/>
      <c r="AJ5" s="276"/>
      <c r="AK5" s="277"/>
      <c r="AL5" s="8"/>
      <c r="AM5" s="276"/>
      <c r="AN5" s="277"/>
      <c r="AO5" s="8"/>
      <c r="AP5" s="4"/>
      <c r="AQ5" s="4"/>
      <c r="AR5" s="88"/>
      <c r="AT5" s="76">
        <f t="shared" ref="AL5:AT48" si="0">AT4+1</f>
        <v>3</v>
      </c>
      <c r="AU5" s="140" t="str" cm="1">
        <f t="array" aca="1" ref="AU5" ca="1" xml:space="preserve"> INDIRECT( ADDRESS( ROW($C$13), COLUMN($C$13) +$AT5) )</f>
        <v>ㄇ</v>
      </c>
      <c r="AV5" s="181" t="str" cm="1">
        <f t="array" aca="1" ref="AV5" ca="1" xml:space="preserve"> INDIRECT( ADDRESS( ROW($C$14), COLUMN($C$14) +$AT5) )</f>
        <v>m</v>
      </c>
      <c r="AW5" s="147" t="str" cm="1">
        <f t="array" aca="1" ref="AW5" ca="1" xml:space="preserve"> INDIRECT( ADDRESS( ROW($C$15), COLUMN($C$15) +$AT5) )</f>
        <v>m</v>
      </c>
      <c r="AX5" s="146" t="str" cm="1">
        <f t="array" aca="1" ref="AX5" ca="1" xml:space="preserve"> INDIRECT( ADDRESS( ROW($C$12), COLUMN($C$12) +$AT5) )</f>
        <v>a</v>
      </c>
    </row>
    <row r="6" spans="1:50" s="3" customFormat="1" ht="36" customHeight="1">
      <c r="A6" s="2"/>
      <c r="B6" s="2"/>
      <c r="C6" s="9"/>
      <c r="D6" s="270" t="s">
        <v>321</v>
      </c>
      <c r="E6" s="271"/>
      <c r="F6" s="272"/>
      <c r="G6" s="270" t="s">
        <v>60</v>
      </c>
      <c r="H6" s="271"/>
      <c r="I6" s="272"/>
      <c r="J6" s="270" t="s">
        <v>61</v>
      </c>
      <c r="K6" s="271"/>
      <c r="L6" s="272"/>
      <c r="M6" s="270" t="s">
        <v>62</v>
      </c>
      <c r="N6" s="271"/>
      <c r="O6" s="272"/>
      <c r="P6" s="270" t="s">
        <v>63</v>
      </c>
      <c r="Q6" s="271"/>
      <c r="R6" s="272"/>
      <c r="S6" s="270" t="s">
        <v>64</v>
      </c>
      <c r="T6" s="271"/>
      <c r="U6" s="272"/>
      <c r="V6" s="273" t="s">
        <v>65</v>
      </c>
      <c r="W6" s="274"/>
      <c r="X6" s="275"/>
      <c r="Y6" s="273" t="s">
        <v>66</v>
      </c>
      <c r="Z6" s="274"/>
      <c r="AA6" s="275"/>
      <c r="AB6" s="273" t="s">
        <v>67</v>
      </c>
      <c r="AC6" s="274"/>
      <c r="AD6" s="275"/>
      <c r="AE6" s="273" t="s">
        <v>68</v>
      </c>
      <c r="AF6" s="274"/>
      <c r="AG6" s="275"/>
      <c r="AH6" s="278" t="s">
        <v>69</v>
      </c>
      <c r="AI6" s="279"/>
      <c r="AJ6" s="280"/>
      <c r="AK6" s="2"/>
      <c r="AL6" s="2"/>
      <c r="AM6" s="2"/>
      <c r="AN6" s="2"/>
      <c r="AO6" s="2"/>
      <c r="AP6" s="2"/>
      <c r="AQ6" s="2"/>
      <c r="AR6" s="89"/>
      <c r="AT6" s="76">
        <f t="shared" si="0"/>
        <v>4</v>
      </c>
      <c r="AU6" s="140" t="str" cm="1">
        <f t="array" aca="1" ref="AU6" ca="1" xml:space="preserve"> INDIRECT( ADDRESS( ROW($C$13), COLUMN($C$13) +$AT6) )</f>
        <v>˙</v>
      </c>
      <c r="AV6" s="181" cm="1">
        <f t="array" aca="1" ref="AV6" ca="1" xml:space="preserve"> INDIRECT( ADDRESS( ROW($C$14), COLUMN($C$14) +$AT6) )</f>
        <v>8</v>
      </c>
      <c r="AW6" s="145" cm="1">
        <f t="array" aca="1" ref="AW6" ca="1" xml:space="preserve"> INDIRECT( ADDRESS( ROW($C$15), COLUMN($C$15) +$AT6) )</f>
        <v>0</v>
      </c>
      <c r="AX6" s="146" t="str" cm="1">
        <f t="array" aca="1" ref="AX6" ca="1" xml:space="preserve"> INDIRECT( ADDRESS( ROW($C$12), COLUMN($C$12) +$AT6) )</f>
        <v>z</v>
      </c>
    </row>
    <row r="7" spans="1:50" ht="50.1" customHeight="1" thickBot="1">
      <c r="A7" s="4"/>
      <c r="B7" s="4"/>
      <c r="C7" s="4"/>
      <c r="D7" s="79" t="str">
        <f>F13</f>
        <v>ㄇ</v>
      </c>
      <c r="E7" s="80">
        <f>H16</f>
        <v>0</v>
      </c>
      <c r="F7" s="5" t="s">
        <v>70</v>
      </c>
      <c r="G7" s="79" t="str">
        <f>J13</f>
        <v>ㄋ</v>
      </c>
      <c r="H7" s="80">
        <f>K16</f>
        <v>0</v>
      </c>
      <c r="I7" s="5" t="s">
        <v>72</v>
      </c>
      <c r="J7" s="79" t="str">
        <f>L13</f>
        <v>ㄍ</v>
      </c>
      <c r="K7" s="80"/>
      <c r="L7" s="5" t="s">
        <v>74</v>
      </c>
      <c r="M7" s="79" t="str">
        <f>P13</f>
        <v>ㆣ</v>
      </c>
      <c r="N7" s="80"/>
      <c r="O7" s="164" t="str">
        <f>P14</f>
        <v>g</v>
      </c>
      <c r="P7" s="161"/>
      <c r="Q7" s="80"/>
      <c r="R7" s="5"/>
      <c r="S7" s="79" t="str">
        <f>T13</f>
        <v>ㄘ</v>
      </c>
      <c r="T7" s="80"/>
      <c r="U7" s="164" t="str">
        <f>T14</f>
        <v>ch</v>
      </c>
      <c r="V7" s="85" t="str">
        <f>W13</f>
        <v>ㄨ</v>
      </c>
      <c r="W7" s="84"/>
      <c r="X7" s="166" t="str">
        <f>W14</f>
        <v>u</v>
      </c>
      <c r="Y7" s="85" t="str">
        <f>AA13</f>
        <v>ㄜ</v>
      </c>
      <c r="Z7" s="84"/>
      <c r="AA7" s="7" t="s">
        <v>83</v>
      </c>
      <c r="AB7" s="85" t="str">
        <f>AJ13</f>
        <v>濁</v>
      </c>
      <c r="AC7" s="84"/>
      <c r="AD7" s="166" t="str">
        <f>AJ14</f>
        <v>LO</v>
      </c>
      <c r="AE7" s="85"/>
      <c r="AF7" s="82"/>
      <c r="AG7" s="7"/>
      <c r="AH7" s="276"/>
      <c r="AI7" s="277"/>
      <c r="AJ7" s="8"/>
      <c r="AK7" s="4"/>
      <c r="AL7" s="4"/>
      <c r="AM7" s="4"/>
      <c r="AN7" s="4"/>
      <c r="AO7" s="4"/>
      <c r="AP7" s="4"/>
      <c r="AQ7" s="4"/>
      <c r="AR7" s="88"/>
      <c r="AT7" s="77">
        <f t="shared" si="0"/>
        <v>5</v>
      </c>
      <c r="AU7" s="141" t="str" cm="1">
        <f t="array" aca="1" ref="AU7" ca="1" xml:space="preserve"> INDIRECT( ADDRESS( ROW($C$13), COLUMN($C$13) +$AT7) )</f>
        <v>ㄉ</v>
      </c>
      <c r="AV7" s="182" t="str" cm="1">
        <f t="array" aca="1" ref="AV7" ca="1" xml:space="preserve"> INDIRECT( ADDRESS( ROW($C$14), COLUMN($C$14) +$AT7) )</f>
        <v>t</v>
      </c>
      <c r="AW7" s="148" t="str" cm="1">
        <f t="array" aca="1" ref="AW7" ca="1" xml:space="preserve"> INDIRECT( ADDRESS( ROW($C$15), COLUMN($C$15) +$AT7) )</f>
        <v>t</v>
      </c>
      <c r="AX7" s="149" cm="1">
        <f t="array" aca="1" ref="AX7" ca="1" xml:space="preserve"> INDIRECT( ADDRESS( ROW($C$12), COLUMN($C$12) +$AT7) )</f>
        <v>2</v>
      </c>
    </row>
    <row r="8" spans="1:50" s="3" customFormat="1" ht="36" customHeight="1">
      <c r="A8" s="2"/>
      <c r="B8" s="2"/>
      <c r="C8" s="2"/>
      <c r="D8" s="2"/>
      <c r="E8" s="281" t="s">
        <v>86</v>
      </c>
      <c r="F8" s="282"/>
      <c r="G8" s="283"/>
      <c r="H8" s="270" t="s">
        <v>87</v>
      </c>
      <c r="I8" s="271"/>
      <c r="J8" s="272"/>
      <c r="K8" s="270" t="s">
        <v>88</v>
      </c>
      <c r="L8" s="271"/>
      <c r="M8" s="272"/>
      <c r="N8" s="270" t="s">
        <v>89</v>
      </c>
      <c r="O8" s="271"/>
      <c r="P8" s="272"/>
      <c r="Q8" s="270" t="s">
        <v>90</v>
      </c>
      <c r="R8" s="271"/>
      <c r="S8" s="272"/>
      <c r="T8" s="270" t="s">
        <v>91</v>
      </c>
      <c r="U8" s="271"/>
      <c r="V8" s="272"/>
      <c r="W8" s="273" t="s">
        <v>92</v>
      </c>
      <c r="X8" s="274"/>
      <c r="Y8" s="275"/>
      <c r="Z8" s="273" t="s">
        <v>93</v>
      </c>
      <c r="AA8" s="274"/>
      <c r="AB8" s="275"/>
      <c r="AC8" s="273" t="s">
        <v>94</v>
      </c>
      <c r="AD8" s="274"/>
      <c r="AE8" s="275"/>
      <c r="AF8" s="278" t="s">
        <v>95</v>
      </c>
      <c r="AG8" s="279"/>
      <c r="AH8" s="280"/>
      <c r="AI8" s="2"/>
      <c r="AJ8" s="2"/>
      <c r="AK8" s="2"/>
      <c r="AL8" s="2"/>
      <c r="AM8" s="2"/>
      <c r="AN8" s="2"/>
      <c r="AO8" s="2"/>
      <c r="AP8" s="2"/>
      <c r="AQ8" s="2"/>
      <c r="AR8" s="89"/>
      <c r="AT8" s="76">
        <f t="shared" si="0"/>
        <v>6</v>
      </c>
      <c r="AU8" s="140" t="str" cm="1">
        <f t="array" aca="1" ref="AU8" ca="1" xml:space="preserve"> INDIRECT( ADDRESS( ROW($C$13), COLUMN($C$13) +$AT8) )</f>
        <v>ㄊ</v>
      </c>
      <c r="AV8" s="181" t="str" cm="1">
        <f t="array" aca="1" ref="AV8" ca="1" xml:space="preserve"> INDIRECT( ADDRESS( ROW($C$14), COLUMN($C$14) +$AT8) )</f>
        <v>th</v>
      </c>
      <c r="AW8" s="145" t="str" cm="1">
        <f t="array" aca="1" ref="AW8" ca="1" xml:space="preserve"> INDIRECT( ADDRESS( ROW($C$15), COLUMN($C$15) +$AT8) )</f>
        <v>T</v>
      </c>
      <c r="AX8" s="146" t="str" cm="1">
        <f t="array" aca="1" ref="AX8" ca="1" xml:space="preserve"> INDIRECT( ADDRESS( ROW($C$12), COLUMN($C$12) +$AT8) )</f>
        <v>w</v>
      </c>
    </row>
    <row r="9" spans="1:50" ht="50.1" customHeight="1" thickBot="1">
      <c r="A9" s="4"/>
      <c r="B9" s="4"/>
      <c r="C9" s="4"/>
      <c r="D9" s="4"/>
      <c r="E9" s="268" t="str">
        <f>G13</f>
        <v>˙</v>
      </c>
      <c r="F9" s="269">
        <f>I41</f>
        <v>0</v>
      </c>
      <c r="G9" s="6" t="s">
        <v>23</v>
      </c>
      <c r="H9" s="79" t="str">
        <f>K13</f>
        <v>ㄌ</v>
      </c>
      <c r="I9" s="80">
        <f>L41</f>
        <v>0</v>
      </c>
      <c r="J9" s="5" t="s">
        <v>99</v>
      </c>
      <c r="K9" s="79" t="str">
        <f>N13</f>
        <v>ㄏ</v>
      </c>
      <c r="L9" s="80"/>
      <c r="M9" s="5" t="s">
        <v>101</v>
      </c>
      <c r="N9" s="79" t="str">
        <f>Q13</f>
        <v>ㄫ</v>
      </c>
      <c r="O9" s="80">
        <f>S16</f>
        <v>0</v>
      </c>
      <c r="P9" s="164" t="str">
        <f>Q14</f>
        <v>ng</v>
      </c>
      <c r="Q9" s="79" t="str">
        <f>R13</f>
        <v>ㆡ</v>
      </c>
      <c r="R9" s="80">
        <f>AA16</f>
        <v>0</v>
      </c>
      <c r="S9" s="5" t="s">
        <v>103</v>
      </c>
      <c r="T9" s="79" t="str">
        <f>U13</f>
        <v>ㄙ</v>
      </c>
      <c r="U9" s="80"/>
      <c r="V9" s="5" t="s">
        <v>105</v>
      </c>
      <c r="W9" s="85" t="str">
        <f>X13</f>
        <v>ㆬ</v>
      </c>
      <c r="X9" s="84"/>
      <c r="Y9" s="169" t="str">
        <f>X14</f>
        <v>-m</v>
      </c>
      <c r="Z9" s="85" t="str">
        <f>AB13</f>
        <v>ㄝ</v>
      </c>
      <c r="AA9" s="84"/>
      <c r="AB9" s="166" t="str">
        <f>AB14</f>
        <v>e</v>
      </c>
      <c r="AC9" s="85"/>
      <c r="AD9" s="83"/>
      <c r="AE9" s="7"/>
      <c r="AF9" s="85" t="str">
        <f>AD13</f>
        <v>ㄥ</v>
      </c>
      <c r="AG9" s="84"/>
      <c r="AH9" s="177" t="str">
        <f>AD14</f>
        <v>-ng</v>
      </c>
      <c r="AI9" s="4"/>
      <c r="AJ9" s="4"/>
      <c r="AK9" s="4"/>
      <c r="AL9" s="4"/>
      <c r="AM9" s="4"/>
      <c r="AN9" s="4"/>
      <c r="AO9" s="4"/>
      <c r="AP9" s="4"/>
      <c r="AQ9" s="4"/>
      <c r="AR9" s="88"/>
      <c r="AT9" s="76">
        <f t="shared" si="0"/>
        <v>7</v>
      </c>
      <c r="AU9" s="140" t="str" cm="1">
        <f t="array" aca="1" ref="AU9" ca="1" xml:space="preserve"> INDIRECT( ADDRESS( ROW($C$13), COLUMN($C$13) +$AT9) )</f>
        <v>ㄋ</v>
      </c>
      <c r="AV9" s="181" t="str" cm="1">
        <f t="array" aca="1" ref="AV9" ca="1" xml:space="preserve"> INDIRECT( ADDRESS( ROW($C$14), COLUMN($C$14) +$AT9) )</f>
        <v>n</v>
      </c>
      <c r="AW9" s="145" t="str" cm="1">
        <f t="array" aca="1" ref="AW9" ca="1" xml:space="preserve"> INDIRECT( ADDRESS( ROW($C$15), COLUMN($C$15) +$AT9) )</f>
        <v>n</v>
      </c>
      <c r="AX9" s="146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88"/>
      <c r="AT10" s="78">
        <f t="shared" si="0"/>
        <v>8</v>
      </c>
      <c r="AU10" s="142" t="str" cm="1">
        <f t="array" aca="1" ref="AU10" ca="1" xml:space="preserve"> INDIRECT( ADDRESS( ROW($C$13), COLUMN($C$13) +$AT10) )</f>
        <v>ㄌ</v>
      </c>
      <c r="AV10" s="183" t="str" cm="1">
        <f t="array" aca="1" ref="AV10" ca="1" xml:space="preserve"> INDIRECT( ADDRESS( ROW($C$14), COLUMN($C$14) +$AT10) )</f>
        <v>l</v>
      </c>
      <c r="AW10" s="150" t="str" cm="1">
        <f t="array" aca="1" ref="AW10" ca="1" xml:space="preserve"> INDIRECT( ADDRESS( ROW($C$15), COLUMN($C$15) +$AT10) )</f>
        <v>l</v>
      </c>
      <c r="AX10" s="151" t="str" cm="1">
        <f t="array" aca="1" ref="AX10" ca="1" xml:space="preserve"> INDIRECT( ADDRESS( ROW($C$12), COLUMN($C$12) +$AT10) )</f>
        <v>x</v>
      </c>
    </row>
    <row r="11" spans="1:50" s="67" customFormat="1" ht="38.1" customHeight="1">
      <c r="A11" s="66"/>
      <c r="B11" s="69" t="s">
        <v>109</v>
      </c>
      <c r="C11" s="70"/>
      <c r="D11" s="68" cm="1">
        <f t="array" ref="D11" xml:space="preserve"> COLUMN() - COLUMN($C:$C)</f>
        <v>1</v>
      </c>
      <c r="E11" s="68" cm="1">
        <f t="array" ref="E11" xml:space="preserve"> COLUMN() - COLUMN($C:$C)</f>
        <v>2</v>
      </c>
      <c r="F11" s="68" cm="1">
        <f t="array" ref="F11" xml:space="preserve"> COLUMN() - COLUMN($C:$C)</f>
        <v>3</v>
      </c>
      <c r="G11" s="68" cm="1">
        <f t="array" ref="G11" xml:space="preserve"> COLUMN() - COLUMN($C:$C)</f>
        <v>4</v>
      </c>
      <c r="H11" s="106" cm="1">
        <f t="array" ref="H11" xml:space="preserve"> COLUMN() - COLUMN($C:$C)</f>
        <v>5</v>
      </c>
      <c r="I11" s="106" cm="1">
        <f t="array" ref="I11" xml:space="preserve"> COLUMN() - COLUMN($C:$C)</f>
        <v>6</v>
      </c>
      <c r="J11" s="106" cm="1">
        <f t="array" ref="J11" xml:space="preserve"> COLUMN() - COLUMN($C:$C)</f>
        <v>7</v>
      </c>
      <c r="K11" s="106" cm="1">
        <f t="array" ref="K11" xml:space="preserve"> COLUMN() - COLUMN($C:$C)</f>
        <v>8</v>
      </c>
      <c r="L11" s="68" cm="1">
        <f t="array" ref="L11" xml:space="preserve"> COLUMN() - COLUMN($C:$C)</f>
        <v>9</v>
      </c>
      <c r="M11" s="68" cm="1">
        <f t="array" ref="M11" xml:space="preserve"> COLUMN() - COLUMN($C:$C)</f>
        <v>10</v>
      </c>
      <c r="N11" s="106" cm="1">
        <f t="array" ref="N11" xml:space="preserve"> COLUMN() - COLUMN($C:$C)</f>
        <v>11</v>
      </c>
      <c r="O11" s="68" cm="1">
        <f t="array" ref="O11" xml:space="preserve"> COLUMN() - COLUMN($C:$C)</f>
        <v>12</v>
      </c>
      <c r="P11" s="68" cm="1">
        <f t="array" ref="P11" xml:space="preserve"> COLUMN() - COLUMN($C:$C)</f>
        <v>13</v>
      </c>
      <c r="Q11" s="68" cm="1">
        <f t="array" ref="Q11" xml:space="preserve"> COLUMN() - COLUMN($C:$C)</f>
        <v>14</v>
      </c>
      <c r="R11" s="106" cm="1">
        <f t="array" ref="R11" xml:space="preserve"> COLUMN() - COLUMN($C:$C)</f>
        <v>15</v>
      </c>
      <c r="S11" s="106" cm="1">
        <f t="array" ref="S11" xml:space="preserve"> COLUMN() - COLUMN($C:$C)</f>
        <v>16</v>
      </c>
      <c r="T11" s="106" cm="1">
        <f t="array" ref="T11" xml:space="preserve"> COLUMN() - COLUMN($C:$C)</f>
        <v>17</v>
      </c>
      <c r="U11" s="106" cm="1">
        <f t="array" ref="U11" xml:space="preserve"> COLUMN() - COLUMN($C:$C)</f>
        <v>18</v>
      </c>
      <c r="V11" s="68" cm="1">
        <f t="array" ref="V11" xml:space="preserve"> COLUMN() - COLUMN($C:$C)</f>
        <v>19</v>
      </c>
      <c r="W11" s="68" cm="1">
        <f t="array" ref="W11" xml:space="preserve"> COLUMN() - COLUMN($C:$C)</f>
        <v>20</v>
      </c>
      <c r="X11" s="68" cm="1">
        <f t="array" ref="X11" xml:space="preserve"> COLUMN() - COLUMN($C:$C)</f>
        <v>21</v>
      </c>
      <c r="Y11" s="68" cm="1">
        <f t="array" ref="Y11" xml:space="preserve"> COLUMN() - COLUMN($C:$C)</f>
        <v>22</v>
      </c>
      <c r="Z11" s="68" cm="1">
        <f t="array" ref="Z11" xml:space="preserve"> COLUMN() - COLUMN($C:$C)</f>
        <v>23</v>
      </c>
      <c r="AA11" s="68" cm="1">
        <f t="array" ref="AA11" xml:space="preserve"> COLUMN() - COLUMN($C:$C)</f>
        <v>24</v>
      </c>
      <c r="AB11" s="68" cm="1">
        <f t="array" ref="AB11" xml:space="preserve"> COLUMN() - COLUMN($C:$C)</f>
        <v>25</v>
      </c>
      <c r="AC11" s="68" cm="1">
        <f t="array" ref="AC11" xml:space="preserve"> COLUMN() - COLUMN($C:$C)</f>
        <v>26</v>
      </c>
      <c r="AD11" s="68" cm="1">
        <f t="array" ref="AD11" xml:space="preserve"> COLUMN() - COLUMN($C:$C)</f>
        <v>27</v>
      </c>
      <c r="AE11" s="68" cm="1">
        <f t="array" ref="AE11" xml:space="preserve"> COLUMN() - COLUMN($C:$C)</f>
        <v>28</v>
      </c>
      <c r="AF11" s="68" cm="1">
        <f t="array" ref="AF11" xml:space="preserve"> COLUMN() - COLUMN($C:$C)</f>
        <v>29</v>
      </c>
      <c r="AG11" s="68" cm="1">
        <f t="array" ref="AG11" xml:space="preserve"> COLUMN() - COLUMN($C:$C)</f>
        <v>30</v>
      </c>
      <c r="AH11" s="68" cm="1">
        <f t="array" ref="AH11" xml:space="preserve"> COLUMN() - COLUMN($C:$C)</f>
        <v>31</v>
      </c>
      <c r="AI11" s="68" cm="1">
        <f t="array" ref="AI11" xml:space="preserve"> COLUMN() - COLUMN($C:$C)</f>
        <v>32</v>
      </c>
      <c r="AJ11" s="68" cm="1">
        <f t="array" ref="AJ11" xml:space="preserve"> COLUMN() - COLUMN($C:$C)</f>
        <v>33</v>
      </c>
      <c r="AL11" s="76">
        <f>AT10+1</f>
        <v>9</v>
      </c>
      <c r="AM11" s="18" t="str" cm="1">
        <f t="array" aca="1" ref="AM11" ca="1" xml:space="preserve"> INDIRECT( ADDRESS( ROW($C$13), COLUMN($C$13) +$AL11) )</f>
        <v>ㄍ</v>
      </c>
      <c r="AN11" s="13" t="str" cm="1">
        <f t="array" aca="1" ref="AN11" ca="1" xml:space="preserve"> INDIRECT( ADDRESS( ROW($C$14), COLUMN($C$14) +$AL11) )</f>
        <v>k</v>
      </c>
      <c r="AO11" s="14" t="str" cm="1">
        <f t="array" aca="1" ref="AO11" ca="1" xml:space="preserve"> INDIRECT( ADDRESS( ROW($C$15), COLUMN($C$15) +$AL11) )</f>
        <v>k</v>
      </c>
      <c r="AP11" s="15" t="str" cm="1">
        <f t="array" aca="1" ref="AP11" ca="1" xml:space="preserve"> INDIRECT( ADDRESS( ROW($C$12), COLUMN($C$12) +$AL11) )</f>
        <v>e</v>
      </c>
      <c r="AT11" s="76">
        <f>AL12+1</f>
        <v>14</v>
      </c>
      <c r="AU11" s="140" t="str" cm="1">
        <f t="array" aca="1" ref="AU11" ca="1" xml:space="preserve"> INDIRECT( ADDRESS( ROW($C$13), COLUMN($C$13) +$AT11) )</f>
        <v>ㄫ</v>
      </c>
      <c r="AV11" s="181" t="str" cm="1">
        <f t="array" aca="1" ref="AV11" ca="1" xml:space="preserve"> INDIRECT( ADDRESS( ROW($C$14), COLUMN($C$14) +$AT11) )</f>
        <v>ng</v>
      </c>
      <c r="AW11" s="145" t="str" cm="1">
        <f t="array" aca="1" ref="AW11" ca="1" xml:space="preserve"> INDIRECT( ADDRESS( ROW($C$15), COLUMN($C$15) +$AT11) )</f>
        <v>w</v>
      </c>
      <c r="AX11" s="146" t="str" cm="1">
        <f t="array" aca="1" ref="AX11" ca="1" xml:space="preserve"> INDIRECT( ADDRESS( ROW($C$12), COLUMN($C$12) +$AT11) )</f>
        <v>v</v>
      </c>
    </row>
    <row r="12" spans="1:50" s="11" customFormat="1" ht="38.1" customHeight="1">
      <c r="A12" s="10"/>
      <c r="B12" s="73" t="s">
        <v>343</v>
      </c>
      <c r="C12" s="74"/>
      <c r="D12" s="167" t="s">
        <v>175</v>
      </c>
      <c r="E12" s="168" t="s">
        <v>335</v>
      </c>
      <c r="F12" s="168" t="s">
        <v>336</v>
      </c>
      <c r="G12" s="176" t="s">
        <v>365</v>
      </c>
      <c r="H12" s="167">
        <v>2</v>
      </c>
      <c r="I12" s="167" t="s">
        <v>367</v>
      </c>
      <c r="J12" s="167" t="s">
        <v>368</v>
      </c>
      <c r="K12" s="167" t="s">
        <v>369</v>
      </c>
      <c r="L12" s="167" t="s">
        <v>370</v>
      </c>
      <c r="M12" s="167" t="s">
        <v>170</v>
      </c>
      <c r="N12" s="167" t="s">
        <v>338</v>
      </c>
      <c r="O12" s="167" t="s">
        <v>366</v>
      </c>
      <c r="P12" s="167" t="s">
        <v>372</v>
      </c>
      <c r="Q12" s="167" t="s">
        <v>371</v>
      </c>
      <c r="R12" s="167" t="s">
        <v>355</v>
      </c>
      <c r="S12" s="167" t="s">
        <v>373</v>
      </c>
      <c r="T12" s="167" t="s">
        <v>364</v>
      </c>
      <c r="U12" s="167" t="s">
        <v>374</v>
      </c>
      <c r="V12" s="167" t="s">
        <v>354</v>
      </c>
      <c r="W12" s="167" t="s">
        <v>363</v>
      </c>
      <c r="X12" s="167" t="s">
        <v>375</v>
      </c>
      <c r="Y12" s="167">
        <v>8</v>
      </c>
      <c r="Z12" s="167" t="s">
        <v>353</v>
      </c>
      <c r="AA12" s="167" t="s">
        <v>360</v>
      </c>
      <c r="AB12" s="167" t="s">
        <v>376</v>
      </c>
      <c r="AC12" s="167" t="s">
        <v>356</v>
      </c>
      <c r="AD12" s="178" t="s">
        <v>377</v>
      </c>
      <c r="AE12" s="167">
        <v>4</v>
      </c>
      <c r="AF12" s="167">
        <v>3</v>
      </c>
      <c r="AG12" s="167">
        <v>6</v>
      </c>
      <c r="AH12" s="167" t="s">
        <v>198</v>
      </c>
      <c r="AI12" s="168" t="s">
        <v>344</v>
      </c>
      <c r="AJ12" s="167" t="s">
        <v>350</v>
      </c>
      <c r="AL12" s="77">
        <f>AL15+1</f>
        <v>13</v>
      </c>
      <c r="AM12" s="46" t="str" cm="1">
        <f t="array" aca="1" ref="AM12" ca="1" xml:space="preserve"> INDIRECT( ADDRESS( ROW($C$13), COLUMN($C$13) +$AL12) )</f>
        <v>ㆣ</v>
      </c>
      <c r="AN12" s="47" t="str" cm="1">
        <f t="array" aca="1" ref="AN12" ca="1" xml:space="preserve"> INDIRECT( ADDRESS( ROW($C$14), COLUMN($C$14) +$AL12) )</f>
        <v>g</v>
      </c>
      <c r="AO12" s="48" t="str" cm="1">
        <f t="array" aca="1" ref="AO12" ca="1" xml:space="preserve"> INDIRECT( ADDRESS( ROW($C$15), COLUMN($C$15) +$AL12) )</f>
        <v>g</v>
      </c>
      <c r="AP12" s="49" t="str" cm="1">
        <f t="array" aca="1" ref="AP12" ca="1" xml:space="preserve"> INDIRECT( ADDRESS( ROW($C$12), COLUMN($C$12) +$AL12) )</f>
        <v>f</v>
      </c>
      <c r="AT12" s="76">
        <f>AT11+1</f>
        <v>15</v>
      </c>
      <c r="AU12" s="140" t="str" cm="1">
        <f t="array" aca="1" ref="AU12" ca="1" xml:space="preserve"> INDIRECT( ADDRESS( ROW($C$13), COLUMN($C$13) +$AT12) )</f>
        <v>ㆡ</v>
      </c>
      <c r="AV12" s="181" t="str" cm="1">
        <f t="array" aca="1" ref="AV12" ca="1" xml:space="preserve"> INDIRECT( ADDRESS( ROW($C$14), COLUMN($C$14) +$AT12) )</f>
        <v>j</v>
      </c>
      <c r="AW12" s="145" t="str" cm="1">
        <f t="array" aca="1" ref="AW12" ca="1" xml:space="preserve"> INDIRECT( ADDRESS( ROW($C$15), COLUMN($C$15) +$AT12) )</f>
        <v>j</v>
      </c>
      <c r="AX12" s="146" t="str" cm="1">
        <f t="array" aca="1" ref="AX12" ca="1" xml:space="preserve"> INDIRECT( ADDRESS( ROW($C$12), COLUMN($C$12) +$AT12) )</f>
        <v>b</v>
      </c>
    </row>
    <row r="13" spans="1:50" s="11" customFormat="1" ht="38.1" customHeight="1">
      <c r="A13" s="10"/>
      <c r="B13" s="98" t="s">
        <v>110</v>
      </c>
      <c r="C13" s="99"/>
      <c r="D13" s="162" t="s">
        <v>11</v>
      </c>
      <c r="E13" s="162" t="s">
        <v>41</v>
      </c>
      <c r="F13" s="162" t="s">
        <v>59</v>
      </c>
      <c r="G13" s="162" t="s">
        <v>341</v>
      </c>
      <c r="H13" s="162" t="s">
        <v>13</v>
      </c>
      <c r="I13" s="162" t="s">
        <v>43</v>
      </c>
      <c r="J13" s="162" t="s">
        <v>71</v>
      </c>
      <c r="K13" s="162" t="s">
        <v>98</v>
      </c>
      <c r="L13" s="162" t="s">
        <v>479</v>
      </c>
      <c r="M13" s="162" t="s">
        <v>478</v>
      </c>
      <c r="N13" s="162" t="s">
        <v>100</v>
      </c>
      <c r="O13" s="162" t="s">
        <v>96</v>
      </c>
      <c r="P13" s="162" t="s">
        <v>48</v>
      </c>
      <c r="Q13" s="163" t="s">
        <v>76</v>
      </c>
      <c r="R13" s="162" t="s">
        <v>112</v>
      </c>
      <c r="S13" s="162" t="s">
        <v>50</v>
      </c>
      <c r="T13" s="162" t="s">
        <v>78</v>
      </c>
      <c r="U13" s="162" t="s">
        <v>104</v>
      </c>
      <c r="V13" s="162" t="s">
        <v>52</v>
      </c>
      <c r="W13" s="162" t="s">
        <v>80</v>
      </c>
      <c r="X13" s="162" t="s">
        <v>106</v>
      </c>
      <c r="Y13" s="162" t="s">
        <v>24</v>
      </c>
      <c r="Z13" s="162" t="s">
        <v>54</v>
      </c>
      <c r="AA13" s="162" t="s">
        <v>82</v>
      </c>
      <c r="AB13" s="162" t="s">
        <v>337</v>
      </c>
      <c r="AC13" s="162" t="s">
        <v>58</v>
      </c>
      <c r="AD13" s="162" t="s">
        <v>121</v>
      </c>
      <c r="AE13" s="162" t="s">
        <v>17</v>
      </c>
      <c r="AF13" s="162" t="s">
        <v>15</v>
      </c>
      <c r="AG13" s="162" t="s">
        <v>21</v>
      </c>
      <c r="AH13" s="162" t="s">
        <v>19</v>
      </c>
      <c r="AI13" s="162" t="s">
        <v>351</v>
      </c>
      <c r="AJ13" s="162" t="s">
        <v>349</v>
      </c>
      <c r="AL13" s="76">
        <f>AL11+1</f>
        <v>10</v>
      </c>
      <c r="AM13" s="18" t="str" cm="1">
        <f t="array" aca="1" ref="AM13" ca="1" xml:space="preserve"> INDIRECT( ADDRESS( ROW($C$13), COLUMN($C$13) +$AL13) )</f>
        <v>ㄎ</v>
      </c>
      <c r="AN13" s="13" t="str" cm="1">
        <f t="array" aca="1" ref="AN13" ca="1" xml:space="preserve"> INDIRECT( ADDRESS( ROW($C$14), COLUMN($C$14) +$AL13) )</f>
        <v>kh</v>
      </c>
      <c r="AO13" s="14" t="str" cm="1">
        <f t="array" aca="1" ref="AO13" ca="1" xml:space="preserve"> INDIRECT( ADDRESS( ROW($C$15), COLUMN($C$15) +$AL13) )</f>
        <v>K</v>
      </c>
      <c r="AP13" s="15" t="str" cm="1">
        <f t="array" aca="1" ref="AP13" ca="1" xml:space="preserve"> INDIRECT( ADDRESS( ROW($C$12), COLUMN($C$12) +$AL13) )</f>
        <v>d</v>
      </c>
      <c r="AT13" s="78">
        <f>AT12+1</f>
        <v>16</v>
      </c>
      <c r="AU13" s="142" t="str" cm="1">
        <f t="array" aca="1" ref="AU13" ca="1" xml:space="preserve"> INDIRECT( ADDRESS( ROW($C$13), COLUMN($C$13) +$AT13) )</f>
        <v>ㄗ</v>
      </c>
      <c r="AV13" s="183" t="str" cm="1">
        <f t="array" aca="1" ref="AV13" ca="1" xml:space="preserve"> INDIRECT( ADDRESS( ROW($C$14), COLUMN($C$14) +$AT13) )</f>
        <v>c</v>
      </c>
      <c r="AW13" s="150" t="str" cm="1">
        <f t="array" aca="1" ref="AW13" ca="1" xml:space="preserve"> INDIRECT( ADDRESS( ROW($C$15), COLUMN($C$15) +$AT13) )</f>
        <v>c</v>
      </c>
      <c r="AX13" s="151" t="str" cm="1">
        <f t="array" aca="1" ref="AX13" ca="1" xml:space="preserve"> INDIRECT( ADDRESS( ROW($C$12), COLUMN($C$12) +$AT13) )</f>
        <v>y</v>
      </c>
    </row>
    <row r="14" spans="1:50" s="11" customFormat="1" ht="38.1" customHeight="1">
      <c r="A14" s="10"/>
      <c r="B14" s="71" t="s">
        <v>381</v>
      </c>
      <c r="C14" s="72"/>
      <c r="D14" s="173" t="s">
        <v>12</v>
      </c>
      <c r="E14" s="173" t="s">
        <v>42</v>
      </c>
      <c r="F14" s="173" t="s">
        <v>70</v>
      </c>
      <c r="G14" s="173">
        <v>8</v>
      </c>
      <c r="H14" s="173" t="s">
        <v>14</v>
      </c>
      <c r="I14" s="173" t="s">
        <v>44</v>
      </c>
      <c r="J14" s="173" t="s">
        <v>72</v>
      </c>
      <c r="K14" s="173" t="s">
        <v>99</v>
      </c>
      <c r="L14" s="173" t="s">
        <v>46</v>
      </c>
      <c r="M14" s="173" t="s">
        <v>74</v>
      </c>
      <c r="N14" s="173" t="s">
        <v>101</v>
      </c>
      <c r="O14" s="173" t="s">
        <v>97</v>
      </c>
      <c r="P14" s="173" t="s">
        <v>49</v>
      </c>
      <c r="Q14" s="173" t="s">
        <v>77</v>
      </c>
      <c r="R14" s="173" t="s">
        <v>103</v>
      </c>
      <c r="S14" s="174" t="s">
        <v>338</v>
      </c>
      <c r="T14" s="174" t="s">
        <v>339</v>
      </c>
      <c r="U14" s="173" t="s">
        <v>105</v>
      </c>
      <c r="V14" s="173" t="s">
        <v>53</v>
      </c>
      <c r="W14" s="173" t="s">
        <v>81</v>
      </c>
      <c r="X14" s="175" t="s">
        <v>348</v>
      </c>
      <c r="Y14" s="173" t="s">
        <v>25</v>
      </c>
      <c r="Z14" s="173" t="s">
        <v>83</v>
      </c>
      <c r="AA14" s="173" t="s">
        <v>83</v>
      </c>
      <c r="AB14" s="173" t="s">
        <v>57</v>
      </c>
      <c r="AC14" s="175" t="s">
        <v>347</v>
      </c>
      <c r="AD14" s="173" t="s">
        <v>329</v>
      </c>
      <c r="AE14" s="173">
        <v>2</v>
      </c>
      <c r="AF14" s="173">
        <v>3</v>
      </c>
      <c r="AG14" s="173">
        <v>5</v>
      </c>
      <c r="AH14" s="173">
        <v>7</v>
      </c>
      <c r="AI14" s="175" t="s">
        <v>345</v>
      </c>
      <c r="AJ14" s="175" t="s">
        <v>352</v>
      </c>
      <c r="AL14" s="76">
        <f>AL13+1</f>
        <v>11</v>
      </c>
      <c r="AM14" s="18" t="str" cm="1">
        <f t="array" aca="1" ref="AM14" ca="1" xml:space="preserve"> INDIRECT( ADDRESS( ROW($C$13), COLUMN($C$13) +$AL14) )</f>
        <v>ㄏ</v>
      </c>
      <c r="AN14" s="13" t="str" cm="1">
        <f t="array" aca="1" ref="AN14" ca="1" xml:space="preserve"> INDIRECT( ADDRESS( ROW($C$14), COLUMN($C$14) +$AL14) )</f>
        <v>h</v>
      </c>
      <c r="AO14" s="14" t="str" cm="1">
        <f t="array" aca="1" ref="AO14" ca="1" xml:space="preserve"> INDIRECT( ADDRESS( ROW($C$15), COLUMN($C$15) +$AL14) )</f>
        <v>h</v>
      </c>
      <c r="AP14" s="15" t="str" cm="1">
        <f t="array" aca="1" ref="AP14" ca="1" xml:space="preserve"> INDIRECT( ADDRESS( ROW($C$12), COLUMN($C$12) +$AL14) )</f>
        <v>c</v>
      </c>
      <c r="AT14" s="76">
        <f>AT13+1</f>
        <v>17</v>
      </c>
      <c r="AU14" s="140" t="str" cm="1">
        <f t="array" aca="1" ref="AU14" ca="1" xml:space="preserve"> INDIRECT( ADDRESS( ROW($C$13), COLUMN($C$13) +$AT14) )</f>
        <v>ㄘ</v>
      </c>
      <c r="AV14" s="181" t="str" cm="1">
        <f t="array" aca="1" ref="AV14" ca="1" xml:space="preserve"> INDIRECT( ADDRESS( ROW($C$14), COLUMN($C$14) +$AT14) )</f>
        <v>ch</v>
      </c>
      <c r="AW14" s="145" t="str" cm="1">
        <f t="array" aca="1" ref="AW14" ca="1" xml:space="preserve"> INDIRECT( ADDRESS( ROW($C$15), COLUMN($C$15) +$AT14) )</f>
        <v>C</v>
      </c>
      <c r="AX14" s="146" t="str" cm="1">
        <f t="array" aca="1" ref="AX14" ca="1" xml:space="preserve"> INDIRECT( ADDRESS( ROW($C$12), COLUMN($C$12) +$AT14) )</f>
        <v>h</v>
      </c>
    </row>
    <row r="15" spans="1:50" s="11" customFormat="1" ht="38.1" customHeight="1">
      <c r="A15" s="10"/>
      <c r="B15" s="100" t="s">
        <v>342</v>
      </c>
      <c r="C15" s="101"/>
      <c r="D15" s="171" t="s">
        <v>356</v>
      </c>
      <c r="E15" s="171" t="s">
        <v>357</v>
      </c>
      <c r="F15" s="171" t="s">
        <v>70</v>
      </c>
      <c r="G15" s="180">
        <v>0</v>
      </c>
      <c r="H15" s="171" t="s">
        <v>361</v>
      </c>
      <c r="I15" s="171" t="s">
        <v>358</v>
      </c>
      <c r="J15" s="171" t="s">
        <v>72</v>
      </c>
      <c r="K15" s="171" t="s">
        <v>99</v>
      </c>
      <c r="L15" s="171" t="s">
        <v>360</v>
      </c>
      <c r="M15" s="171" t="s">
        <v>359</v>
      </c>
      <c r="N15" s="171" t="s">
        <v>364</v>
      </c>
      <c r="O15" s="171" t="s">
        <v>355</v>
      </c>
      <c r="P15" s="171" t="s">
        <v>362</v>
      </c>
      <c r="Q15" s="172" t="s">
        <v>367</v>
      </c>
      <c r="R15" s="171" t="s">
        <v>363</v>
      </c>
      <c r="S15" s="171" t="s">
        <v>338</v>
      </c>
      <c r="T15" s="171" t="s">
        <v>340</v>
      </c>
      <c r="U15" s="171" t="s">
        <v>105</v>
      </c>
      <c r="V15" s="171" t="s">
        <v>353</v>
      </c>
      <c r="W15" s="171" t="s">
        <v>354</v>
      </c>
      <c r="X15" s="172" t="s">
        <v>378</v>
      </c>
      <c r="Y15" s="171" t="s">
        <v>25</v>
      </c>
      <c r="Z15" s="171" t="s">
        <v>36</v>
      </c>
      <c r="AA15" s="171" t="s">
        <v>83</v>
      </c>
      <c r="AB15" s="171" t="s">
        <v>57</v>
      </c>
      <c r="AC15" s="172" t="s">
        <v>380</v>
      </c>
      <c r="AD15" s="172" t="s">
        <v>379</v>
      </c>
      <c r="AE15" s="171">
        <v>2</v>
      </c>
      <c r="AF15" s="171">
        <v>3</v>
      </c>
      <c r="AG15" s="171">
        <v>5</v>
      </c>
      <c r="AH15" s="171">
        <v>7</v>
      </c>
      <c r="AI15" s="179"/>
      <c r="AJ15" s="179"/>
      <c r="AL15" s="76">
        <f t="shared" si="0"/>
        <v>12</v>
      </c>
      <c r="AM15" s="18" t="str" cm="1">
        <f t="array" aca="1" ref="AM15" ca="1" xml:space="preserve"> INDIRECT( ADDRESS( ROW($C$13), COLUMN($C$13) +$AL15) )</f>
        <v>ㆠ</v>
      </c>
      <c r="AN15" s="13" t="str" cm="1">
        <f t="array" aca="1" ref="AN15" ca="1" xml:space="preserve"> INDIRECT( ADDRESS( ROW($C$14), COLUMN($C$14) +$AL15) )</f>
        <v>b</v>
      </c>
      <c r="AO15" s="54" t="str" cm="1">
        <f t="array" aca="1" ref="AO15" ca="1" xml:space="preserve"> INDIRECT( ADDRESS( ROW($C$15), COLUMN($C$15) +$AL15) )</f>
        <v>b</v>
      </c>
      <c r="AP15" s="15" t="str" cm="1">
        <f t="array" aca="1" ref="AP15" ca="1" xml:space="preserve"> INDIRECT( ADDRESS( ROW($C$12), COLUMN($C$12) +$AL15) )</f>
        <v>r</v>
      </c>
      <c r="AT15" s="76">
        <f t="shared" si="0"/>
        <v>18</v>
      </c>
      <c r="AU15" s="140" t="str" cm="1">
        <f t="array" aca="1" ref="AU15" ca="1" xml:space="preserve"> INDIRECT( ADDRESS( ROW($C$13), COLUMN($C$13) +$AT15) )</f>
        <v>ㄙ</v>
      </c>
      <c r="AV15" s="181" t="str" cm="1">
        <f t="array" aca="1" ref="AV15" ca="1" xml:space="preserve"> INDIRECT( ADDRESS( ROW($C$14), COLUMN($C$14) +$AT15) )</f>
        <v>s</v>
      </c>
      <c r="AW15" s="145" t="str" cm="1">
        <f t="array" aca="1" ref="AW15" ca="1" xml:space="preserve"> INDIRECT( ADDRESS( ROW($C$15), COLUMN($C$15) +$AT15) )</f>
        <v>s</v>
      </c>
      <c r="AX15" s="146" t="str" cm="1">
        <f t="array" aca="1" ref="AX15" ca="1" xml:space="preserve"> INDIRECT( ADDRESS( ROW($C$12), COLUMN($C$12) +$AT15) )</f>
        <v>n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8"/>
      <c r="AT16" s="76">
        <f>AT15+1</f>
        <v>19</v>
      </c>
      <c r="AU16" s="140" t="str" cm="1">
        <f t="array" aca="1" ref="AU16" ca="1" xml:space="preserve"> INDIRECT( ADDRESS( ROW($C$13), COLUMN($C$13) +$AT16) )</f>
        <v>ㄧ</v>
      </c>
      <c r="AV16" s="181" t="str" cm="1">
        <f t="array" aca="1" ref="AV16" ca="1" xml:space="preserve"> INDIRECT( ADDRESS( ROW($C$14), COLUMN($C$14) +$AT16) )</f>
        <v>i</v>
      </c>
      <c r="AW16" s="145" t="str" cm="1">
        <f t="array" aca="1" ref="AW16" ca="1" xml:space="preserve"> INDIRECT( ADDRESS( ROW($C$15), COLUMN($C$15) +$AT16) )</f>
        <v>i</v>
      </c>
      <c r="AX16" s="146" t="str" cm="1">
        <f t="array" aca="1" ref="AX16" ca="1" xml:space="preserve"> INDIRECT( ADDRESS( ROW($C$12), COLUMN($C$12) +$AT16) )</f>
        <v>u</v>
      </c>
    </row>
    <row r="17" spans="2:50" s="12" customFormat="1" ht="38.1" customHeight="1">
      <c r="B17" s="187" t="s">
        <v>384</v>
      </c>
      <c r="AT17" s="76">
        <f t="shared" si="0"/>
        <v>20</v>
      </c>
      <c r="AU17" s="140" t="str" cm="1">
        <f t="array" aca="1" ref="AU17" ca="1" xml:space="preserve"> INDIRECT( ADDRESS( ROW($C$13), COLUMN($C$13) +$AT17) )</f>
        <v>ㄨ</v>
      </c>
      <c r="AV17" s="181" t="str" cm="1">
        <f t="array" aca="1" ref="AV17" ca="1" xml:space="preserve"> INDIRECT( ADDRESS( ROW($C$14), COLUMN($C$14) +$AT17) )</f>
        <v>u</v>
      </c>
      <c r="AW17" s="145" t="str" cm="1">
        <f t="array" aca="1" ref="AW17" ca="1" xml:space="preserve"> INDIRECT( ADDRESS( ROW($C$15), COLUMN($C$15) +$AT17) )</f>
        <v>u</v>
      </c>
      <c r="AX17" s="146" t="str" cm="1">
        <f t="array" aca="1" ref="AX17" ca="1" xml:space="preserve"> INDIRECT( ADDRESS( ROW($C$12), COLUMN($C$12) +$AT17) )</f>
        <v>j</v>
      </c>
    </row>
    <row r="18" spans="2:50" s="12" customFormat="1" ht="38.1" customHeight="1">
      <c r="B18" s="92" t="s">
        <v>382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76">
        <f t="shared" si="0"/>
        <v>21</v>
      </c>
      <c r="AU18" s="140" t="str" cm="1">
        <f t="array" aca="1" ref="AU18" ca="1" xml:space="preserve"> INDIRECT( ADDRESS( ROW($C$13), COLUMN($C$13) +$AT18) )</f>
        <v>ㆬ</v>
      </c>
      <c r="AV18" s="181" t="str" cm="1">
        <f t="array" aca="1" ref="AV18" ca="1" xml:space="preserve"> INDIRECT( ADDRESS( ROW($C$14), COLUMN($C$14) +$AT18) )</f>
        <v>-m</v>
      </c>
      <c r="AW18" s="145" t="str" cm="1">
        <f t="array" aca="1" ref="AW18" ca="1" xml:space="preserve"> INDIRECT( ADDRESS( ROW($C$15), COLUMN($C$15) +$AT18) )</f>
        <v>B</v>
      </c>
      <c r="AX18" s="146" t="str" cm="1">
        <f t="array" aca="1" ref="AX18" ca="1" xml:space="preserve"> INDIRECT( ADDRESS( ROW($C$12), COLUMN($C$12) +$AT18) )</f>
        <v>m</v>
      </c>
    </row>
    <row r="19" spans="2:50" s="12" customFormat="1" ht="38.1" customHeight="1"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76">
        <f t="shared" si="0"/>
        <v>22</v>
      </c>
      <c r="AU19" s="140" t="str" cm="1">
        <f t="array" aca="1" ref="AU19" ca="1" xml:space="preserve"> INDIRECT( ADDRESS( ROW($C$13), COLUMN($C$13) +$AT19) )</f>
        <v>ㄚ</v>
      </c>
      <c r="AV19" s="181" t="str" cm="1">
        <f t="array" aca="1" ref="AV19" ca="1" xml:space="preserve"> INDIRECT( ADDRESS( ROW($C$14), COLUMN($C$14) +$AT19) )</f>
        <v>a</v>
      </c>
      <c r="AW19" s="145" t="str" cm="1">
        <f t="array" aca="1" ref="AW19" ca="1" xml:space="preserve"> INDIRECT( ADDRESS( ROW($C$15), COLUMN($C$15) +$AT19) )</f>
        <v>a</v>
      </c>
      <c r="AX19" s="146" cm="1">
        <f t="array" aca="1" ref="AX19" ca="1" xml:space="preserve"> INDIRECT( ADDRESS( ROW($C$12), COLUMN($C$12) +$AT19) )</f>
        <v>8</v>
      </c>
    </row>
    <row r="20" spans="2:50" s="12" customFormat="1" ht="38.1" customHeight="1">
      <c r="B20" s="95" t="str">
        <f>B15</f>
        <v>字典編碼</v>
      </c>
      <c r="C20" s="93"/>
      <c r="D20" s="96" t="str">
        <f xml:space="preserve"> _xlfn.CONCAT(D15:AH15)</f>
        <v>pPm0tTnlkKhbgwjcCsiuBaOoeDW2357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76">
        <f t="shared" si="0"/>
        <v>23</v>
      </c>
      <c r="AU20" s="140" t="str" cm="1">
        <f t="array" aca="1" ref="AU20" ca="1" xml:space="preserve"> INDIRECT( ADDRESS( ROW($C$13), COLUMN($C$13) +$AT20) )</f>
        <v>ㆦ</v>
      </c>
      <c r="AV20" s="181" t="str" cm="1">
        <f t="array" aca="1" ref="AV20" ca="1" xml:space="preserve"> INDIRECT( ADDRESS( ROW($C$14), COLUMN($C$14) +$AT20) )</f>
        <v>o</v>
      </c>
      <c r="AW20" s="145" t="str" cm="1">
        <f t="array" aca="1" ref="AW20" ca="1" xml:space="preserve"> INDIRECT( ADDRESS( ROW($C$15), COLUMN($C$15) +$AT20) )</f>
        <v>O</v>
      </c>
      <c r="AX20" s="146" t="str" cm="1">
        <f t="array" aca="1" ref="AX20" ca="1" xml:space="preserve"> INDIRECT( ADDRESS( ROW($C$12), COLUMN($C$12) +$AT20) )</f>
        <v>i</v>
      </c>
    </row>
    <row r="21" spans="2:50" s="12" customFormat="1" ht="38.1" customHeight="1">
      <c r="B21" s="102" t="str">
        <f>B12</f>
        <v>鍵盤位置</v>
      </c>
      <c r="C21" s="103"/>
      <c r="D21" s="104" t="str">
        <f xml:space="preserve"> _xlfn.CONCAT(D12:AH12)</f>
        <v>1qaz2wsxedcrfvbyhnujm8ik,p/4367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78">
        <f t="shared" si="0"/>
        <v>24</v>
      </c>
      <c r="AU21" s="142" t="str" cm="1">
        <f t="array" aca="1" ref="AU21" ca="1" xml:space="preserve"> INDIRECT( ADDRESS( ROW($C$13), COLUMN($C$13) +$AT21) )</f>
        <v>ㄜ</v>
      </c>
      <c r="AV21" s="183" t="str" cm="1">
        <f t="array" aca="1" ref="AV21" ca="1" xml:space="preserve"> INDIRECT( ADDRESS( ROW($C$14), COLUMN($C$14) +$AT21) )</f>
        <v>o</v>
      </c>
      <c r="AW21" s="150" t="str" cm="1">
        <f t="array" aca="1" ref="AW21" ca="1" xml:space="preserve"> INDIRECT( ADDRESS( ROW($C$15), COLUMN($C$15) +$AT21) )</f>
        <v>o</v>
      </c>
      <c r="AX21" s="151" t="str" cm="1">
        <f t="array" aca="1" ref="AX21" ca="1" xml:space="preserve"> INDIRECT( ADDRESS( ROW($C$12), COLUMN($C$12) +$AT21) )</f>
        <v>k</v>
      </c>
    </row>
    <row r="22" spans="2:50" s="12" customFormat="1" ht="38.1" customHeight="1">
      <c r="B22" s="185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77">
        <f t="shared" si="0"/>
        <v>25</v>
      </c>
      <c r="AU22" s="141" t="str" cm="1">
        <f t="array" aca="1" ref="AU22" ca="1" xml:space="preserve"> INDIRECT( ADDRESS( ROW($C$13), COLUMN($C$13) +$AT22) )</f>
        <v>ㄝ</v>
      </c>
      <c r="AV22" s="182" t="str" cm="1">
        <f t="array" aca="1" ref="AV22" ca="1" xml:space="preserve"> INDIRECT( ADDRESS( ROW($C$14), COLUMN($C$14) +$AT22) )</f>
        <v>e</v>
      </c>
      <c r="AW22" s="148" t="str" cm="1">
        <f t="array" aca="1" ref="AW22" ca="1" xml:space="preserve"> INDIRECT( ADDRESS( ROW($C$15), COLUMN($C$15) +$AT22) )</f>
        <v>e</v>
      </c>
      <c r="AX22" s="149" t="str" cm="1">
        <f t="array" aca="1" ref="AX22" ca="1" xml:space="preserve"> INDIRECT( ADDRESS( ROW($C$12), COLUMN($C$12) +$AT22) )</f>
        <v>,</v>
      </c>
    </row>
    <row r="23" spans="2:50" s="12" customFormat="1" ht="38.1" customHeight="1">
      <c r="B23" s="186" t="str">
        <f xml:space="preserve"> "- 'xlit|" &amp; D20 &amp; "|" &amp; D21 &amp; "|'"</f>
        <v>- 'xlit|pPm0tTnlkKhbgwjcCsiuBaOoeDW2357|1qaz2wsxedcrfvbyhnujm8ik,p/4367|'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1"/>
      <c r="AA23" s="91"/>
      <c r="AB23" s="91"/>
      <c r="AC23" s="91"/>
      <c r="AD23" s="91"/>
      <c r="AE23" s="91"/>
      <c r="AF23" s="91"/>
      <c r="AG23" s="91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76">
        <f t="shared" si="0"/>
        <v>26</v>
      </c>
      <c r="AU23" s="140" t="str" cm="1">
        <f t="array" aca="1" ref="AU23" ca="1" xml:space="preserve"> INDIRECT( ADDRESS( ROW($C$13), COLUMN($C$13) +$AT23) )</f>
        <v>ㄣ</v>
      </c>
      <c r="AV23" s="181" t="str" cm="1">
        <f t="array" aca="1" ref="AV23" ca="1" xml:space="preserve"> INDIRECT( ADDRESS( ROW($C$14), COLUMN($C$14) +$AT23) )</f>
        <v>-n</v>
      </c>
      <c r="AW23" s="145" t="str" cm="1">
        <f t="array" aca="1" ref="AW23" ca="1" xml:space="preserve"> INDIRECT( ADDRESS( ROW($C$15), COLUMN($C$15) +$AT23) )</f>
        <v>D</v>
      </c>
      <c r="AX23" s="146" t="str" cm="1">
        <f t="array" aca="1" ref="AX23" ca="1" xml:space="preserve"> INDIRECT( ADDRESS( ROW($C$12), COLUMN($C$12) +$AT23) )</f>
        <v>p</v>
      </c>
    </row>
    <row r="24" spans="2:50" s="12" customFormat="1" ht="38.1" customHeight="1"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76">
        <f t="shared" si="0"/>
        <v>27</v>
      </c>
      <c r="AU24" s="140" t="str" cm="1">
        <f t="array" aca="1" ref="AU24" ca="1" xml:space="preserve"> INDIRECT( ADDRESS( ROW($C$13), COLUMN($C$13) +$AT24) )</f>
        <v>ㄥ</v>
      </c>
      <c r="AV24" s="181" t="str" cm="1">
        <f t="array" aca="1" ref="AV24" ca="1" xml:space="preserve"> INDIRECT( ADDRESS( ROW($C$14), COLUMN($C$14) +$AT24) )</f>
        <v>-ng</v>
      </c>
      <c r="AW24" s="145" t="str" cm="1">
        <f t="array" aca="1" ref="AW24" ca="1" xml:space="preserve"> INDIRECT( ADDRESS( ROW($C$15), COLUMN($C$15) +$AT24) )</f>
        <v>W</v>
      </c>
      <c r="AX24" s="146" t="str" cm="1">
        <f t="array" aca="1" ref="AX24" ca="1" xml:space="preserve"> INDIRECT( ADDRESS( ROW($C$12), COLUMN($C$12) +$AT24) )</f>
        <v>/</v>
      </c>
    </row>
    <row r="25" spans="2:50" s="12" customFormat="1" ht="38.1" customHeight="1"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78">
        <f t="shared" si="0"/>
        <v>28</v>
      </c>
      <c r="AU25" s="142" t="str" cm="1">
        <f t="array" aca="1" ref="AU25" ca="1" xml:space="preserve"> INDIRECT( ADDRESS( ROW($C$13), COLUMN($C$13) +$AT25) )</f>
        <v>ˋ</v>
      </c>
      <c r="AV25" s="183" cm="1">
        <f t="array" aca="1" ref="AV25" ca="1" xml:space="preserve"> INDIRECT( ADDRESS( ROW($C$14), COLUMN($C$14) +$AT25) )</f>
        <v>2</v>
      </c>
      <c r="AW25" s="150" cm="1">
        <f t="array" aca="1" ref="AW25" ca="1" xml:space="preserve"> INDIRECT( ADDRESS( ROW($C$15), COLUMN($C$15) +$AT25) )</f>
        <v>2</v>
      </c>
      <c r="AX25" s="151" cm="1">
        <f t="array" aca="1" ref="AX25" ca="1" xml:space="preserve"> INDIRECT( ADDRESS( ROW($C$12), COLUMN($C$12) +$AT25) )</f>
        <v>4</v>
      </c>
    </row>
    <row r="26" spans="2:50" s="12" customFormat="1" ht="38.1" customHeight="1">
      <c r="B26" s="188" t="s">
        <v>385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76">
        <f t="shared" si="0"/>
        <v>29</v>
      </c>
      <c r="AU26" s="140" t="str" cm="1">
        <f t="array" aca="1" ref="AU26" ca="1" xml:space="preserve"> INDIRECT( ADDRESS( ROW($C$13), COLUMN($C$13) +$AT26) )</f>
        <v>˪</v>
      </c>
      <c r="AV26" s="181" cm="1">
        <f t="array" aca="1" ref="AV26" ca="1" xml:space="preserve"> INDIRECT( ADDRESS( ROW($C$14), COLUMN($C$14) +$AT26) )</f>
        <v>3</v>
      </c>
      <c r="AW26" s="145" cm="1">
        <f t="array" aca="1" ref="AW26" ca="1" xml:space="preserve"> INDIRECT( ADDRESS( ROW($C$15), COLUMN($C$15) +$AT26) )</f>
        <v>3</v>
      </c>
      <c r="AX26" s="146" cm="1">
        <f t="array" aca="1" ref="AX26" ca="1" xml:space="preserve"> INDIRECT( ADDRESS( ROW($C$12), COLUMN($C$12) +$AT26) )</f>
        <v>3</v>
      </c>
    </row>
    <row r="27" spans="2:50" s="12" customFormat="1" ht="38.1" customHeight="1">
      <c r="B27" s="92" t="s">
        <v>383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76">
        <f t="shared" si="0"/>
        <v>30</v>
      </c>
      <c r="AU27" s="140" t="str" cm="1">
        <f t="array" aca="1" ref="AU27" ca="1" xml:space="preserve"> INDIRECT( ADDRESS( ROW($C$13), COLUMN($C$13) +$AT27) )</f>
        <v>ˊ</v>
      </c>
      <c r="AV27" s="181" cm="1">
        <f t="array" aca="1" ref="AV27" ca="1" xml:space="preserve"> INDIRECT( ADDRESS( ROW($C$14), COLUMN($C$14) +$AT27) )</f>
        <v>5</v>
      </c>
      <c r="AW27" s="145" cm="1">
        <f t="array" aca="1" ref="AW27" ca="1" xml:space="preserve"> INDIRECT( ADDRESS( ROW($C$15), COLUMN($C$15) +$AT27) )</f>
        <v>5</v>
      </c>
      <c r="AX27" s="146" cm="1">
        <f t="array" aca="1" ref="AX27" ca="1" xml:space="preserve"> INDIRECT( ADDRESS( ROW($C$12), COLUMN($C$12) +$AT27) )</f>
        <v>6</v>
      </c>
    </row>
    <row r="28" spans="2:50" s="12" customFormat="1" ht="38.1" customHeight="1"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76">
        <f t="shared" si="0"/>
        <v>31</v>
      </c>
      <c r="AU28" s="140" t="str" cm="1">
        <f t="array" aca="1" ref="AU28" ca="1" xml:space="preserve"> INDIRECT( ADDRESS( ROW($C$13), COLUMN($C$13) +$AT28) )</f>
        <v>˫</v>
      </c>
      <c r="AV28" s="181" cm="1">
        <f t="array" aca="1" ref="AV28" ca="1" xml:space="preserve"> INDIRECT( ADDRESS( ROW($C$14), COLUMN($C$14) +$AT28) )</f>
        <v>7</v>
      </c>
      <c r="AW28" s="145" cm="1">
        <f t="array" aca="1" ref="AW28" ca="1" xml:space="preserve"> INDIRECT( ADDRESS( ROW($C$15), COLUMN($C$15) +$AT28) )</f>
        <v>7</v>
      </c>
      <c r="AX28" s="146" t="str" cm="1">
        <f t="array" aca="1" ref="AX28" ca="1" xml:space="preserve"> INDIRECT( ADDRESS( ROW($C$12), COLUMN($C$12) +$AT28) )</f>
        <v>7</v>
      </c>
    </row>
    <row r="29" spans="2:50" s="12" customFormat="1" ht="38.1" customHeight="1">
      <c r="B29" s="105" t="str">
        <f>B12</f>
        <v>鍵盤位置</v>
      </c>
      <c r="C29" s="103"/>
      <c r="D29" s="103" t="str">
        <f xml:space="preserve"> _xlfn.CONCAT(D12:AJ12)</f>
        <v>1qaz2wsxedcrfvbyhnujm8ik,p/4367ol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76">
        <f t="shared" si="0"/>
        <v>32</v>
      </c>
      <c r="AU29" s="140" t="str" cm="1">
        <f t="array" aca="1" ref="AU29" ca="1" xml:space="preserve"> INDIRECT( ADDRESS( ROW($C$13), COLUMN($C$13) +$AT29) )</f>
        <v>鼻</v>
      </c>
      <c r="AV29" s="181" t="str" cm="1">
        <f t="array" aca="1" ref="AV29" ca="1" xml:space="preserve"> INDIRECT( ADDRESS( ROW($C$14), COLUMN($C$14) +$AT29) )</f>
        <v>-nn</v>
      </c>
      <c r="AW29" s="145" cm="1">
        <f t="array" aca="1" ref="AW29" ca="1" xml:space="preserve"> INDIRECT( ADDRESS( ROW($C$15), COLUMN($C$15) +$AT29) )</f>
        <v>0</v>
      </c>
      <c r="AX29" s="146" t="str" cm="1">
        <f t="array" aca="1" ref="AX29" ca="1" xml:space="preserve"> INDIRECT( ADDRESS( ROW($C$12), COLUMN($C$12) +$AT29) )</f>
        <v>o</v>
      </c>
    </row>
    <row r="30" spans="2:50" s="12" customFormat="1" ht="38.1" customHeight="1">
      <c r="B30" s="97" t="str">
        <f>B13</f>
        <v>注音符號</v>
      </c>
      <c r="C30" s="97"/>
      <c r="D30" s="97" t="str">
        <f xml:space="preserve"> _xlfn.CONCAT(D13:AJ13)</f>
        <v>ㄅㄆㄇ˙ㄉㄊㄋㄌㄍㄎㄏㆠㆣㄫㆡㄗㄘㄙㄧㄨㆬㄚㆦㄜㄝㄣㄥˋ˪ˊ˫鼻濁</v>
      </c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76">
        <f t="shared" si="0"/>
        <v>33</v>
      </c>
      <c r="AU30" s="140" t="str" cm="1">
        <f t="array" aca="1" ref="AU30" ca="1" xml:space="preserve"> INDIRECT( ADDRESS( ROW($C$13), COLUMN($C$13) +$AT30) )</f>
        <v>濁</v>
      </c>
      <c r="AV30" s="181" t="str" cm="1">
        <f t="array" aca="1" ref="AV30" ca="1" xml:space="preserve"> INDIRECT( ADDRESS( ROW($C$14), COLUMN($C$14) +$AT30) )</f>
        <v>LO</v>
      </c>
      <c r="AW30" s="145" cm="1">
        <f t="array" aca="1" ref="AW30" ca="1" xml:space="preserve"> INDIRECT( ADDRESS( ROW($C$15), COLUMN($C$15) +$AT30) )</f>
        <v>0</v>
      </c>
      <c r="AX30" s="146" t="str" cm="1">
        <f t="array" aca="1" ref="AX30" ca="1" xml:space="preserve"> INDIRECT( ADDRESS( ROW($C$12), COLUMN($C$12) +$AT30) )</f>
        <v>l</v>
      </c>
    </row>
    <row r="31" spans="2:50" s="12" customFormat="1" ht="38.1" customHeight="1">
      <c r="B31" s="185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76">
        <f t="shared" si="0"/>
        <v>34</v>
      </c>
      <c r="AU31" s="140" cm="1">
        <f t="array" aca="1" ref="AU31" ca="1" xml:space="preserve"> INDIRECT( ADDRESS( ROW($C$13), COLUMN($C$13) +$AT31) )</f>
        <v>0</v>
      </c>
      <c r="AV31" s="181" cm="1">
        <f t="array" aca="1" ref="AV31" ca="1" xml:space="preserve"> INDIRECT( ADDRESS( ROW($C$14), COLUMN($C$14) +$AT31) )</f>
        <v>0</v>
      </c>
      <c r="AW31" s="145" cm="1">
        <f t="array" aca="1" ref="AW31" ca="1" xml:space="preserve"> INDIRECT( ADDRESS( ROW($C$15), COLUMN($C$15) +$AT31) )</f>
        <v>0</v>
      </c>
      <c r="AX31" s="146" cm="1">
        <f t="array" aca="1" ref="AX31" ca="1" xml:space="preserve"> INDIRECT( ADDRESS( ROW($C$12), COLUMN($C$12) +$AT31) )</f>
        <v>0</v>
      </c>
    </row>
    <row r="32" spans="2:50" s="12" customFormat="1" ht="38.1" customHeight="1">
      <c r="B32" s="186" t="str">
        <f xml:space="preserve"> "- 'xlit|" &amp; D29 &amp; "|" &amp; D30 &amp; "|'"</f>
        <v>- 'xlit|1qaz2wsxedcrfvbyhnujm8ik,p/4367ol|ㄅㄆㄇ˙ㄉㄊㄋㄌㄍㄎㄏㆠㆣㄫㆡㄗㄘㄙㄧㄨㆬㄚㆦㄜㄝㄣㄥˋ˪ˊ˫鼻濁|'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76">
        <f t="shared" si="0"/>
        <v>35</v>
      </c>
      <c r="AU32" s="140" cm="1">
        <f t="array" aca="1" ref="AU32" ca="1" xml:space="preserve"> INDIRECT( ADDRESS( ROW($C$13), COLUMN($C$13) +$AT32) )</f>
        <v>10</v>
      </c>
      <c r="AV32" s="181" cm="1">
        <f t="array" aca="1" ref="AV32" ca="1" xml:space="preserve"> INDIRECT( ADDRESS( ROW($C$14), COLUMN($C$14) +$AT32) )</f>
        <v>11</v>
      </c>
      <c r="AW32" s="145" cm="1">
        <f t="array" aca="1" ref="AW32" ca="1" xml:space="preserve"> INDIRECT( ADDRESS( ROW($C$15), COLUMN($C$15) +$AT32) )</f>
        <v>12</v>
      </c>
      <c r="AX32" s="146" cm="1">
        <f t="array" aca="1" ref="AX32" ca="1" xml:space="preserve"> INDIRECT( ADDRESS( ROW($C$12), COLUMN($C$12) +$AT32) )</f>
        <v>13</v>
      </c>
    </row>
    <row r="33" spans="2:50" s="12" customFormat="1" ht="38.1" customHeight="1"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76">
        <f t="shared" si="0"/>
        <v>36</v>
      </c>
      <c r="AU33" s="140" t="str" cm="1">
        <f t="array" aca="1" ref="AU33" ca="1" xml:space="preserve"> INDIRECT( ADDRESS( ROW($C$13), COLUMN($C$13) +$AT33) )</f>
        <v>ㄎ</v>
      </c>
      <c r="AV33" s="181" t="str" cm="1">
        <f t="array" aca="1" ref="AV33" ca="1" xml:space="preserve"> INDIRECT( ADDRESS( ROW($C$14), COLUMN($C$14) +$AT33) )</f>
        <v>ㄏ</v>
      </c>
      <c r="AW33" s="145" t="str" cm="1">
        <f t="array" aca="1" ref="AW33" ca="1" xml:space="preserve"> INDIRECT( ADDRESS( ROW($C$15), COLUMN($C$15) +$AT33) )</f>
        <v>ㆠ</v>
      </c>
      <c r="AX33" s="146" t="str" cm="1">
        <f t="array" aca="1" ref="AX33" ca="1" xml:space="preserve"> INDIRECT( ADDRESS( ROW($C$12), COLUMN($C$12) +$AT33) )</f>
        <v>ㆣ</v>
      </c>
    </row>
    <row r="34" spans="2:50" s="12" customFormat="1" ht="38.1" customHeight="1"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76">
        <f t="shared" si="0"/>
        <v>37</v>
      </c>
      <c r="AU34" s="140" t="str" cm="1">
        <f t="array" aca="1" ref="AU34" ca="1" xml:space="preserve"> INDIRECT( ADDRESS( ROW($C$13), COLUMN($C$13) +$AT34) )</f>
        <v>kh</v>
      </c>
      <c r="AV34" s="181" t="str" cm="1">
        <f t="array" aca="1" ref="AV34" ca="1" xml:space="preserve"> INDIRECT( ADDRESS( ROW($C$14), COLUMN($C$14) +$AT34) )</f>
        <v>h</v>
      </c>
      <c r="AW34" s="145" t="str" cm="1">
        <f t="array" aca="1" ref="AW34" ca="1" xml:space="preserve"> INDIRECT( ADDRESS( ROW($C$15), COLUMN($C$15) +$AT34) )</f>
        <v>b</v>
      </c>
      <c r="AX34" s="146" t="str" cm="1">
        <f t="array" aca="1" ref="AX34" ca="1" xml:space="preserve"> INDIRECT( ADDRESS( ROW($C$12), COLUMN($C$12) +$AT34) )</f>
        <v>g</v>
      </c>
    </row>
    <row r="35" spans="2:50" ht="38.1" customHeight="1">
      <c r="B35" s="188" t="s">
        <v>477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76">
        <f t="shared" si="0"/>
        <v>38</v>
      </c>
      <c r="AU35" s="140" t="str" cm="1">
        <f t="array" aca="1" ref="AU35" ca="1" xml:space="preserve"> INDIRECT( ADDRESS( ROW($C$13), COLUMN($C$13) +$AT35) )</f>
        <v>K</v>
      </c>
      <c r="AV35" s="181" t="str" cm="1">
        <f t="array" aca="1" ref="AV35" ca="1" xml:space="preserve"> INDIRECT( ADDRESS( ROW($C$14), COLUMN($C$14) +$AT35) )</f>
        <v>h</v>
      </c>
      <c r="AW35" s="145" t="str" cm="1">
        <f t="array" aca="1" ref="AW35" ca="1" xml:space="preserve"> INDIRECT( ADDRESS( ROW($C$15), COLUMN($C$15) +$AT35) )</f>
        <v>b</v>
      </c>
      <c r="AX35" s="146" t="str" cm="1">
        <f t="array" aca="1" ref="AX35" ca="1" xml:space="preserve"> INDIRECT( ADDRESS( ROW($C$12), COLUMN($C$12) +$AT35) )</f>
        <v>g</v>
      </c>
    </row>
    <row r="36" spans="2:50" ht="38.1" customHeight="1">
      <c r="B36" s="92" t="s">
        <v>386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76">
        <f t="shared" si="0"/>
        <v>39</v>
      </c>
      <c r="AU36" s="140" t="str" cm="1">
        <f t="array" aca="1" ref="AU36" ca="1" xml:space="preserve"> INDIRECT( ADDRESS( ROW($C$13), COLUMN($C$13) +$AT36) )</f>
        <v>d</v>
      </c>
      <c r="AV36" s="181" t="str" cm="1">
        <f t="array" aca="1" ref="AV36" ca="1" xml:space="preserve"> INDIRECT( ADDRESS( ROW($C$14), COLUMN($C$14) +$AT36) )</f>
        <v>c</v>
      </c>
      <c r="AW36" s="145" t="str" cm="1">
        <f t="array" aca="1" ref="AW36" ca="1" xml:space="preserve"> INDIRECT( ADDRESS( ROW($C$15), COLUMN($C$15) +$AT36) )</f>
        <v>r</v>
      </c>
      <c r="AX36" s="146" t="str" cm="1">
        <f t="array" aca="1" ref="AX36" ca="1" xml:space="preserve"> INDIRECT( ADDRESS( ROW($C$12), COLUMN($C$12) +$AT36) )</f>
        <v>f</v>
      </c>
    </row>
    <row r="37" spans="2:50" ht="38.1" customHeight="1"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76">
        <f t="shared" si="0"/>
        <v>40</v>
      </c>
      <c r="AU37" s="140" cm="1">
        <f t="array" aca="1" ref="AU37" ca="1" xml:space="preserve"> INDIRECT( ADDRESS( ROW($C$13), COLUMN($C$13) +$AT37) )</f>
        <v>0</v>
      </c>
      <c r="AV37" s="184" cm="1">
        <f t="array" aca="1" ref="AV37" ca="1" xml:space="preserve"> INDIRECT( ADDRESS( ROW($C$14), COLUMN($C$14) +$AT37) )</f>
        <v>0</v>
      </c>
      <c r="AW37" s="145" cm="1">
        <f t="array" aca="1" ref="AW37" ca="1" xml:space="preserve"> INDIRECT( ADDRESS( ROW($C$15), COLUMN($C$15) +$AT37) )</f>
        <v>0</v>
      </c>
      <c r="AX37" s="146" cm="1">
        <f t="array" aca="1" ref="AX37" ca="1" xml:space="preserve"> INDIRECT( ADDRESS( ROW($C$12), COLUMN($C$12) +$AT37) )</f>
        <v>0</v>
      </c>
    </row>
    <row r="38" spans="2:50" ht="38.1" customHeight="1">
      <c r="B38" s="105" t="str">
        <f>B15</f>
        <v>字典編碼</v>
      </c>
      <c r="C38" s="103"/>
      <c r="D38" s="103" t="str">
        <f xml:space="preserve"> _xlfn.CONCAT(D15:AH15)</f>
        <v>pPm0tTnlkKhbgwjcCsiuBaOoeDW2357</v>
      </c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76">
        <f t="shared" si="0"/>
        <v>41</v>
      </c>
      <c r="AU38" s="140" cm="1">
        <f t="array" aca="1" ref="AU38" ca="1" xml:space="preserve"> INDIRECT( ADDRESS( ROW($C$13), COLUMN($C$13) +$AT38) )</f>
        <v>0</v>
      </c>
      <c r="AV38" s="181" cm="1">
        <f t="array" aca="1" ref="AV38" ca="1" xml:space="preserve"> INDIRECT( ADDRESS( ROW($C$14), COLUMN($C$14) +$AT38) )</f>
        <v>0</v>
      </c>
      <c r="AW38" s="145" cm="1">
        <f t="array" aca="1" ref="AW38" ca="1" xml:space="preserve"> INDIRECT( ADDRESS( ROW($C$15), COLUMN($C$15) +$AT38) )</f>
        <v>0</v>
      </c>
      <c r="AX38" s="146" cm="1">
        <f t="array" aca="1" ref="AX38" ca="1" xml:space="preserve"> INDIRECT( ADDRESS( ROW($C$12), COLUMN($C$12) +$AT38) )</f>
        <v>0</v>
      </c>
    </row>
    <row r="39" spans="2:50" ht="38.1" customHeight="1">
      <c r="B39" s="97" t="str">
        <f>B13</f>
        <v>注音符號</v>
      </c>
      <c r="C39" s="97"/>
      <c r="D39" s="97" t="str">
        <f xml:space="preserve"> _xlfn.CONCAT(D13:AH13)</f>
        <v>ㄅㄆㄇ˙ㄉㄊㄋㄌㄍㄎㄏㆠㆣㄫㆡㄗㄘㄙㄧㄨㆬㄚㆦㄜㄝㄣㄥˋ˪ˊ˫</v>
      </c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77">
        <f t="shared" si="0"/>
        <v>42</v>
      </c>
      <c r="AU39" s="141" cm="1">
        <f t="array" aca="1" ref="AU39" ca="1" xml:space="preserve"> INDIRECT( ADDRESS( ROW($C$13), COLUMN($C$13) +$AT39) )</f>
        <v>0</v>
      </c>
      <c r="AV39" s="182" cm="1">
        <f t="array" aca="1" ref="AV39" ca="1" xml:space="preserve"> INDIRECT( ADDRESS( ROW($C$14), COLUMN($C$14) +$AT39) )</f>
        <v>0</v>
      </c>
      <c r="AW39" s="148" cm="1">
        <f t="array" aca="1" ref="AW39" ca="1" xml:space="preserve"> INDIRECT( ADDRESS( ROW($C$15), COLUMN($C$15) +$AT39) )</f>
        <v>0</v>
      </c>
      <c r="AX39" s="149" cm="1">
        <f t="array" aca="1" ref="AX39" ca="1" xml:space="preserve"> INDIRECT( ADDRESS( ROW($C$12), COLUMN($C$12) +$AT39) )</f>
        <v>0</v>
      </c>
    </row>
    <row r="40" spans="2:50" ht="38.1" customHeight="1">
      <c r="B40" s="185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76">
        <f t="shared" si="0"/>
        <v>43</v>
      </c>
      <c r="AU40" s="140" cm="1">
        <f t="array" aca="1" ref="AU40" ca="1" xml:space="preserve"> INDIRECT( ADDRESS( ROW($C$13), COLUMN($C$13) +$AT40) )</f>
        <v>16</v>
      </c>
      <c r="AV40" s="181" cm="1">
        <f t="array" aca="1" ref="AV40" ca="1" xml:space="preserve"> INDIRECT( ADDRESS( ROW($C$14), COLUMN($C$14) +$AT40) )</f>
        <v>17</v>
      </c>
      <c r="AW40" s="145" cm="1">
        <f t="array" aca="1" ref="AW40" ca="1" xml:space="preserve"> INDIRECT( ADDRESS( ROW($C$15), COLUMN($C$15) +$AT40) )</f>
        <v>18</v>
      </c>
      <c r="AX40" s="146" cm="1">
        <f t="array" aca="1" ref="AX40" ca="1" xml:space="preserve"> INDIRECT( ADDRESS( ROW($C$12), COLUMN($C$12) +$AT40) )</f>
        <v>15</v>
      </c>
    </row>
    <row r="41" spans="2:50" ht="38.1" customHeight="1">
      <c r="B41" s="186" t="str">
        <f xml:space="preserve"> "- 'xlit|" &amp; D38 &amp; "|" &amp; D39 &amp; "|'"</f>
        <v>- 'xlit|pPm0tTnlkKhbgwjcCsiuBaOoeDW2357|ㄅㄆㄇ˙ㄉㄊㄋㄌㄍㄎㄏㆠㆣㄫㆡㄗㄘㄙㄧㄨㆬㄚㆦㄜㄝㄣㄥˋ˪ˊ˫|'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76">
        <f t="shared" si="0"/>
        <v>44</v>
      </c>
      <c r="AU41" s="140" t="str" cm="1">
        <f t="array" aca="1" ref="AU41" ca="1" xml:space="preserve"> INDIRECT( ADDRESS( ROW($C$13), COLUMN($C$13) +$AT41) )</f>
        <v>ㄗ</v>
      </c>
      <c r="AV41" s="181" t="str" cm="1">
        <f t="array" aca="1" ref="AV41" ca="1" xml:space="preserve"> INDIRECT( ADDRESS( ROW($C$14), COLUMN($C$14) +$AT41) )</f>
        <v>ㄘ</v>
      </c>
      <c r="AW41" s="145" t="str" cm="1">
        <f t="array" aca="1" ref="AW41" ca="1" xml:space="preserve"> INDIRECT( ADDRESS( ROW($C$15), COLUMN($C$15) +$AT41) )</f>
        <v>ㄙ</v>
      </c>
      <c r="AX41" s="146" t="str" cm="1">
        <f t="array" aca="1" ref="AX41" ca="1" xml:space="preserve"> INDIRECT( ADDRESS( ROW($C$12), COLUMN($C$12) +$AT41) )</f>
        <v>ㆡ</v>
      </c>
    </row>
    <row r="42" spans="2:50" ht="38.1" customHeight="1"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76">
        <f t="shared" si="0"/>
        <v>45</v>
      </c>
      <c r="AU42" s="140" t="str" cm="1">
        <f t="array" aca="1" ref="AU42" ca="1" xml:space="preserve"> INDIRECT( ADDRESS( ROW($C$13), COLUMN($C$13) +$AT42) )</f>
        <v>c</v>
      </c>
      <c r="AV42" s="181" t="str" cm="1">
        <f t="array" aca="1" ref="AV42" ca="1" xml:space="preserve"> INDIRECT( ADDRESS( ROW($C$14), COLUMN($C$14) +$AT42) )</f>
        <v>ch</v>
      </c>
      <c r="AW42" s="145" t="str" cm="1">
        <f t="array" aca="1" ref="AW42" ca="1" xml:space="preserve"> INDIRECT( ADDRESS( ROW($C$15), COLUMN($C$15) +$AT42) )</f>
        <v>s</v>
      </c>
      <c r="AX42" s="146" t="str" cm="1">
        <f t="array" aca="1" ref="AX42" ca="1" xml:space="preserve"> INDIRECT( ADDRESS( ROW($C$12), COLUMN($C$12) +$AT42) )</f>
        <v>j</v>
      </c>
    </row>
    <row r="43" spans="2:50" ht="38.1" customHeight="1"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76">
        <f t="shared" si="0"/>
        <v>46</v>
      </c>
      <c r="AU43" s="140" t="str" cm="1">
        <f t="array" aca="1" ref="AU43" ca="1" xml:space="preserve"> INDIRECT( ADDRESS( ROW($C$13), COLUMN($C$13) +$AT43) )</f>
        <v>c</v>
      </c>
      <c r="AV43" s="181" t="str" cm="1">
        <f t="array" aca="1" ref="AV43" ca="1" xml:space="preserve"> INDIRECT( ADDRESS( ROW($C$14), COLUMN($C$14) +$AT43) )</f>
        <v>C</v>
      </c>
      <c r="AW43" s="145" t="str" cm="1">
        <f t="array" aca="1" ref="AW43" ca="1" xml:space="preserve"> INDIRECT( ADDRESS( ROW($C$15), COLUMN($C$15) +$AT43) )</f>
        <v>s</v>
      </c>
      <c r="AX43" s="146" t="str" cm="1">
        <f t="array" aca="1" ref="AX43" ca="1" xml:space="preserve"> INDIRECT( ADDRESS( ROW($C$12), COLUMN($C$12) +$AT43) )</f>
        <v>j</v>
      </c>
    </row>
    <row r="44" spans="2:50" ht="38.1" customHeight="1"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76">
        <f t="shared" si="0"/>
        <v>47</v>
      </c>
      <c r="AU44" s="140" t="str" cm="1">
        <f t="array" aca="1" ref="AU44" ca="1" xml:space="preserve"> INDIRECT( ADDRESS( ROW($C$13), COLUMN($C$13) +$AT44) )</f>
        <v>y</v>
      </c>
      <c r="AV44" s="181" t="str" cm="1">
        <f t="array" aca="1" ref="AV44" ca="1" xml:space="preserve"> INDIRECT( ADDRESS( ROW($C$14), COLUMN($C$14) +$AT44) )</f>
        <v>h</v>
      </c>
      <c r="AW44" s="145" t="str" cm="1">
        <f t="array" aca="1" ref="AW44" ca="1" xml:space="preserve"> INDIRECT( ADDRESS( ROW($C$15), COLUMN($C$15) +$AT44) )</f>
        <v>n</v>
      </c>
      <c r="AX44" s="146" t="str" cm="1">
        <f t="array" aca="1" ref="AX44" ca="1" xml:space="preserve"> INDIRECT( ADDRESS( ROW($C$12), COLUMN($C$12) +$AT44) )</f>
        <v>b</v>
      </c>
    </row>
    <row r="45" spans="2:50" ht="38.1" customHeight="1"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76">
        <f t="shared" si="0"/>
        <v>48</v>
      </c>
      <c r="AU45" s="140" cm="1">
        <f t="array" aca="1" ref="AU45" ca="1" xml:space="preserve"> INDIRECT( ADDRESS( ROW($C$13), COLUMN($C$13) +$AT45) )</f>
        <v>0</v>
      </c>
      <c r="AV45" s="181" cm="1">
        <f t="array" aca="1" ref="AV45" ca="1" xml:space="preserve"> INDIRECT( ADDRESS( ROW($C$14), COLUMN($C$14) +$AT45) )</f>
        <v>0</v>
      </c>
      <c r="AW45" s="145" cm="1">
        <f t="array" aca="1" ref="AW45" ca="1" xml:space="preserve"> INDIRECT( ADDRESS( ROW($C$15), COLUMN($C$15) +$AT45) )</f>
        <v>0</v>
      </c>
      <c r="AX45" s="146" cm="1">
        <f t="array" aca="1" ref="AX45" ca="1" xml:space="preserve"> INDIRECT( ADDRESS( ROW($C$12), COLUMN($C$12) +$AT45) )</f>
        <v>0</v>
      </c>
    </row>
    <row r="46" spans="2:50" ht="38.1" customHeight="1"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76">
        <f t="shared" si="0"/>
        <v>49</v>
      </c>
      <c r="AU46" s="140" cm="1">
        <f t="array" aca="1" ref="AU46" ca="1" xml:space="preserve"> INDIRECT( ADDRESS( ROW($C$13), COLUMN($C$13) +$AT46) )</f>
        <v>0</v>
      </c>
      <c r="AV46" s="181" cm="1">
        <f t="array" aca="1" ref="AV46" ca="1" xml:space="preserve"> INDIRECT( ADDRESS( ROW($C$14), COLUMN($C$14) +$AT46) )</f>
        <v>0</v>
      </c>
      <c r="AW46" s="145" cm="1">
        <f t="array" aca="1" ref="AW46" ca="1" xml:space="preserve"> INDIRECT( ADDRESS( ROW($C$15), COLUMN($C$15) +$AT46) )</f>
        <v>0</v>
      </c>
      <c r="AX46" s="146" cm="1">
        <f t="array" aca="1" ref="AX46" ca="1" xml:space="preserve"> INDIRECT( ADDRESS( ROW($C$12), COLUMN($C$12) +$AT46) )</f>
        <v>0</v>
      </c>
    </row>
    <row r="47" spans="2:50" ht="38.1" customHeight="1"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76">
        <f t="shared" si="0"/>
        <v>50</v>
      </c>
      <c r="AU47" s="140" cm="1">
        <f t="array" aca="1" ref="AU47" ca="1" xml:space="preserve"> INDIRECT( ADDRESS( ROW($C$13), COLUMN($C$13) +$AT47) )</f>
        <v>0</v>
      </c>
      <c r="AV47" s="181" cm="1">
        <f t="array" aca="1" ref="AV47" ca="1" xml:space="preserve"> INDIRECT( ADDRESS( ROW($C$14), COLUMN($C$14) +$AT47) )</f>
        <v>0</v>
      </c>
      <c r="AW47" s="145" cm="1">
        <f t="array" aca="1" ref="AW47" ca="1" xml:space="preserve"> INDIRECT( ADDRESS( ROW($C$15), COLUMN($C$15) +$AT47) )</f>
        <v>0</v>
      </c>
      <c r="AX47" s="146" cm="1">
        <f t="array" aca="1" ref="AX47" ca="1" xml:space="preserve"> INDIRECT( ADDRESS( ROW($C$12), COLUMN($C$12) +$AT47) )</f>
        <v>0</v>
      </c>
    </row>
    <row r="48" spans="2:50" ht="38.1" customHeight="1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78">
        <f t="shared" si="0"/>
        <v>51</v>
      </c>
      <c r="AU48" s="142" cm="1">
        <f t="array" aca="1" ref="AU48" ca="1" xml:space="preserve"> INDIRECT( ADDRESS( ROW($C$13), COLUMN($C$13) +$AT48) )</f>
        <v>0</v>
      </c>
      <c r="AV48" s="183" cm="1">
        <f t="array" aca="1" ref="AV48" ca="1" xml:space="preserve"> INDIRECT( ADDRESS( ROW($C$14), COLUMN($C$14) +$AT48) )</f>
        <v>0</v>
      </c>
      <c r="AW48" s="150" cm="1">
        <f t="array" aca="1" ref="AW48" ca="1" xml:space="preserve"> INDIRECT( ADDRESS( ROW($C$15), COLUMN($C$15) +$AT48) )</f>
        <v>0</v>
      </c>
      <c r="AX48" s="151" cm="1">
        <f t="array" aca="1" ref="AX48" ca="1" xml:space="preserve"> INDIRECT( ADDRESS( ROW($C$12), COLUMN($C$12) +$AT48) )</f>
        <v>0</v>
      </c>
    </row>
    <row r="49" spans="2:45" ht="38.1" customHeight="1"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</row>
    <row r="50" spans="2:45" ht="38.1" customHeight="1"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</row>
    <row r="51" spans="2:45" ht="38.1" customHeight="1"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</row>
    <row r="52" spans="2:45" ht="38.1" customHeight="1"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</row>
    <row r="53" spans="2:45" ht="38.1" customHeight="1"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</row>
    <row r="54" spans="2:45" ht="38.1" customHeight="1"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</row>
    <row r="55" spans="2:45" ht="38.1" customHeight="1"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</row>
    <row r="56" spans="2:45" ht="38.1" customHeight="1"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</row>
    <row r="57" spans="2:45"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</row>
    <row r="58" spans="2:45"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</row>
    <row r="59" spans="2:45"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</row>
  </sheetData>
  <mergeCells count="57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AH7:AI7"/>
    <mergeCell ref="AF8:AH8"/>
    <mergeCell ref="E8:G8"/>
    <mergeCell ref="H8:J8"/>
    <mergeCell ref="K8:M8"/>
    <mergeCell ref="N8:P8"/>
    <mergeCell ref="Q8:S8"/>
    <mergeCell ref="E9:F9"/>
    <mergeCell ref="T8:V8"/>
    <mergeCell ref="W8:Y8"/>
    <mergeCell ref="Z8:AB8"/>
    <mergeCell ref="AC8:AE8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topLeftCell="A40" workbookViewId="0">
      <selection activeCell="C57" sqref="C57"/>
    </sheetView>
  </sheetViews>
  <sheetFormatPr defaultColWidth="11" defaultRowHeight="30"/>
  <cols>
    <col min="1" max="1" width="6.1640625" style="16" customWidth="1"/>
    <col min="2" max="2" width="11" style="16"/>
    <col min="3" max="3" width="21.6640625" style="144" customWidth="1"/>
    <col min="4" max="4" width="21.6640625" style="160" customWidth="1"/>
    <col min="5" max="6" width="21.6640625" style="154" customWidth="1"/>
    <col min="7" max="7" width="18" style="16" customWidth="1"/>
    <col min="8" max="8" width="27.1640625" style="16" customWidth="1"/>
    <col min="9" max="16384" width="11" style="16"/>
  </cols>
  <sheetData>
    <row r="2" spans="2:63" s="19" customFormat="1" ht="24" thickBot="1">
      <c r="B2" s="20" t="s">
        <v>109</v>
      </c>
      <c r="C2" s="21" t="s">
        <v>110</v>
      </c>
      <c r="D2" s="22" t="s">
        <v>130</v>
      </c>
      <c r="E2" s="23" t="s">
        <v>305</v>
      </c>
      <c r="F2" s="24" t="s">
        <v>174</v>
      </c>
      <c r="H2" s="55" t="s">
        <v>109</v>
      </c>
      <c r="I2" s="56">
        <v>1</v>
      </c>
      <c r="J2" s="56">
        <f t="shared" ref="J2:AO2" si="0">I2+1</f>
        <v>2</v>
      </c>
      <c r="K2" s="56">
        <f t="shared" si="0"/>
        <v>3</v>
      </c>
      <c r="L2" s="56">
        <f t="shared" si="0"/>
        <v>4</v>
      </c>
      <c r="M2" s="57">
        <f t="shared" si="0"/>
        <v>5</v>
      </c>
      <c r="N2" s="57">
        <f t="shared" si="0"/>
        <v>6</v>
      </c>
      <c r="O2" s="57">
        <f t="shared" si="0"/>
        <v>7</v>
      </c>
      <c r="P2" s="57">
        <f t="shared" si="0"/>
        <v>8</v>
      </c>
      <c r="Q2" s="56">
        <f t="shared" si="0"/>
        <v>9</v>
      </c>
      <c r="R2" s="56">
        <f t="shared" si="0"/>
        <v>10</v>
      </c>
      <c r="S2" s="56">
        <f t="shared" si="0"/>
        <v>11</v>
      </c>
      <c r="T2" s="56">
        <f t="shared" si="0"/>
        <v>12</v>
      </c>
      <c r="U2" s="57">
        <f t="shared" si="0"/>
        <v>13</v>
      </c>
      <c r="V2" s="57">
        <f t="shared" si="0"/>
        <v>14</v>
      </c>
      <c r="W2" s="57">
        <f t="shared" si="0"/>
        <v>15</v>
      </c>
      <c r="X2" s="57">
        <f t="shared" si="0"/>
        <v>16</v>
      </c>
      <c r="Y2" s="56">
        <f t="shared" si="0"/>
        <v>17</v>
      </c>
      <c r="Z2" s="56">
        <f t="shared" si="0"/>
        <v>18</v>
      </c>
      <c r="AA2" s="56">
        <f t="shared" si="0"/>
        <v>19</v>
      </c>
      <c r="AB2" s="56">
        <f t="shared" si="0"/>
        <v>20</v>
      </c>
      <c r="AC2" s="57">
        <f t="shared" si="0"/>
        <v>21</v>
      </c>
      <c r="AD2" s="56">
        <f t="shared" si="0"/>
        <v>22</v>
      </c>
      <c r="AE2" s="56">
        <f t="shared" si="0"/>
        <v>23</v>
      </c>
      <c r="AF2" s="56">
        <f t="shared" si="0"/>
        <v>24</v>
      </c>
      <c r="AG2" s="56">
        <f t="shared" si="0"/>
        <v>25</v>
      </c>
      <c r="AH2" s="56">
        <f t="shared" si="0"/>
        <v>26</v>
      </c>
      <c r="AI2" s="56">
        <f t="shared" si="0"/>
        <v>27</v>
      </c>
      <c r="AJ2" s="56">
        <f t="shared" si="0"/>
        <v>28</v>
      </c>
      <c r="AK2" s="56">
        <f t="shared" si="0"/>
        <v>29</v>
      </c>
      <c r="AL2" s="56">
        <f t="shared" si="0"/>
        <v>30</v>
      </c>
      <c r="AM2" s="56">
        <f t="shared" si="0"/>
        <v>31</v>
      </c>
      <c r="AN2" s="56">
        <f t="shared" si="0"/>
        <v>32</v>
      </c>
      <c r="AO2" s="56">
        <f t="shared" si="0"/>
        <v>33</v>
      </c>
      <c r="AP2" s="56">
        <f t="shared" ref="AP2:BK2" si="1">AO2+1</f>
        <v>34</v>
      </c>
      <c r="AQ2" s="56">
        <f t="shared" si="1"/>
        <v>35</v>
      </c>
      <c r="AR2" s="56">
        <f t="shared" si="1"/>
        <v>36</v>
      </c>
      <c r="AS2" s="56">
        <f t="shared" si="1"/>
        <v>37</v>
      </c>
      <c r="AT2" s="56">
        <f t="shared" si="1"/>
        <v>38</v>
      </c>
      <c r="AU2" s="56">
        <f t="shared" si="1"/>
        <v>39</v>
      </c>
      <c r="AV2" s="56">
        <f t="shared" si="1"/>
        <v>40</v>
      </c>
      <c r="AW2" s="56">
        <f t="shared" si="1"/>
        <v>41</v>
      </c>
      <c r="AX2" s="56">
        <f t="shared" si="1"/>
        <v>42</v>
      </c>
      <c r="AY2" s="56">
        <f t="shared" si="1"/>
        <v>43</v>
      </c>
      <c r="AZ2" s="56">
        <f t="shared" si="1"/>
        <v>44</v>
      </c>
      <c r="BA2" s="56">
        <f t="shared" si="1"/>
        <v>45</v>
      </c>
      <c r="BB2" s="56">
        <f t="shared" si="1"/>
        <v>46</v>
      </c>
      <c r="BC2" s="56">
        <f t="shared" si="1"/>
        <v>47</v>
      </c>
      <c r="BD2" s="56">
        <f t="shared" si="1"/>
        <v>48</v>
      </c>
      <c r="BE2" s="56">
        <f t="shared" si="1"/>
        <v>49</v>
      </c>
      <c r="BF2" s="56">
        <f t="shared" si="1"/>
        <v>50</v>
      </c>
      <c r="BG2" s="56">
        <f t="shared" si="1"/>
        <v>51</v>
      </c>
      <c r="BH2" s="56">
        <f t="shared" si="1"/>
        <v>52</v>
      </c>
      <c r="BI2" s="56">
        <f t="shared" si="1"/>
        <v>53</v>
      </c>
      <c r="BJ2" s="56">
        <f t="shared" si="1"/>
        <v>54</v>
      </c>
      <c r="BK2" s="56">
        <f t="shared" si="1"/>
        <v>55</v>
      </c>
    </row>
    <row r="3" spans="2:63" ht="30.75" thickTop="1">
      <c r="B3" s="17">
        <v>1</v>
      </c>
      <c r="C3" s="140" t="s">
        <v>11</v>
      </c>
      <c r="D3" s="155" t="s">
        <v>12</v>
      </c>
      <c r="E3" s="145" t="s">
        <v>169</v>
      </c>
      <c r="F3" s="146" t="s">
        <v>175</v>
      </c>
      <c r="H3" s="58" t="s">
        <v>110</v>
      </c>
      <c r="I3" s="59" t="str" cm="1">
        <f t="array" aca="1" ref="I3" ca="1" xml:space="preserve"> INDIRECT( ADDRESS( ROW($C$2) + I$2, COLUMN($C$2)) )</f>
        <v>ㄅ</v>
      </c>
      <c r="J3" s="59" t="str" cm="1">
        <f t="array" aca="1" ref="J3" ca="1" xml:space="preserve"> INDIRECT( ADDRESS( ROW($C$2) + J$2, COLUMN($C$2)) )</f>
        <v>ㄆ</v>
      </c>
      <c r="K3" s="59" t="str" cm="1">
        <f t="array" aca="1" ref="K3" ca="1" xml:space="preserve"> INDIRECT( ADDRESS( ROW($C$2) + K$2, COLUMN($C$2)) )</f>
        <v>ㆠ</v>
      </c>
      <c r="L3" s="59" t="str" cm="1">
        <f t="array" aca="1" ref="L3" ca="1" xml:space="preserve"> INDIRECT( ADDRESS( ROW($C$2) + L$2, COLUMN($C$2)) )</f>
        <v>ㄇ</v>
      </c>
      <c r="M3" s="59" t="str" cm="1">
        <f t="array" aca="1" ref="M3" ca="1" xml:space="preserve"> INDIRECT( ADDRESS( ROW($C$2) + M$2, COLUMN($C$2)) )</f>
        <v>ㄉ</v>
      </c>
      <c r="N3" s="59" t="str" cm="1">
        <f t="array" aca="1" ref="N3" ca="1" xml:space="preserve"> INDIRECT( ADDRESS( ROW($C$2) + N$2, COLUMN($C$2)) )</f>
        <v>ㄊ</v>
      </c>
      <c r="O3" s="59" t="str" cm="1">
        <f t="array" aca="1" ref="O3" ca="1" xml:space="preserve"> INDIRECT( ADDRESS( ROW($C$2) + O$2, COLUMN($C$2)) )</f>
        <v>ㄋ</v>
      </c>
      <c r="P3" s="59" t="str" cm="1">
        <f t="array" aca="1" ref="P3" ca="1" xml:space="preserve"> INDIRECT( ADDRESS( ROW($C$2) + P$2, COLUMN($C$2)) )</f>
        <v>ㄌ</v>
      </c>
      <c r="Q3" s="59" t="str" cm="1">
        <f t="array" aca="1" ref="Q3" ca="1" xml:space="preserve"> INDIRECT( ADDRESS( ROW($C$2) + Q$2, COLUMN($C$2)) )</f>
        <v>ㄍ</v>
      </c>
      <c r="R3" s="59" t="str" cm="1">
        <f t="array" aca="1" ref="R3" ca="1" xml:space="preserve"> INDIRECT( ADDRESS( ROW($C$2) + R$2, COLUMN($C$2)) )</f>
        <v>ㄎ</v>
      </c>
      <c r="S3" s="59" t="str" cm="1">
        <f t="array" aca="1" ref="S3" ca="1" xml:space="preserve"> INDIRECT( ADDRESS( ROW($C$2) + S$2, COLUMN($C$2)) )</f>
        <v>ㆣ</v>
      </c>
      <c r="T3" s="59" t="str" cm="1">
        <f t="array" aca="1" ref="T3" ca="1" xml:space="preserve"> INDIRECT( ADDRESS( ROW($C$2) + T$2, COLUMN($C$2)) )</f>
        <v>ㄫ</v>
      </c>
      <c r="U3" s="59" t="str" cm="1">
        <f t="array" aca="1" ref="U3" ca="1" xml:space="preserve"> INDIRECT( ADDRESS( ROW($C$2) + U$2, COLUMN($C$2)) )</f>
        <v>ㄗ</v>
      </c>
      <c r="V3" s="59" t="str" cm="1">
        <f t="array" aca="1" ref="V3" ca="1" xml:space="preserve"> INDIRECT( ADDRESS( ROW($C$2) + V$2, COLUMN($C$2)) )</f>
        <v>ㄘ</v>
      </c>
      <c r="W3" s="59" t="str" cm="1">
        <f t="array" aca="1" ref="W3" ca="1" xml:space="preserve"> INDIRECT( ADDRESS( ROW($C$2) + W$2, COLUMN($C$2)) )</f>
        <v>ㆡ</v>
      </c>
      <c r="X3" s="59" t="str" cm="1">
        <f t="array" aca="1" ref="X3" ca="1" xml:space="preserve"> INDIRECT( ADDRESS( ROW($C$2) + X$2, COLUMN($C$2)) )</f>
        <v>ㄙ</v>
      </c>
      <c r="Y3" s="59" t="str" cm="1">
        <f t="array" aca="1" ref="Y3" ca="1" xml:space="preserve"> INDIRECT( ADDRESS( ROW($C$2) + Y$2, COLUMN($C$2)) )</f>
        <v>ㄐ</v>
      </c>
      <c r="Z3" s="59" t="str" cm="1">
        <f t="array" aca="1" ref="Z3" ca="1" xml:space="preserve"> INDIRECT( ADDRESS( ROW($C$2) + Z$2, COLUMN($C$2)) )</f>
        <v>ㄑ</v>
      </c>
      <c r="AA3" s="59" t="str" cm="1">
        <f t="array" aca="1" ref="AA3" ca="1" xml:space="preserve"> INDIRECT( ADDRESS( ROW($C$2) + AA$2, COLUMN($C$2)) )</f>
        <v>ㆢ</v>
      </c>
      <c r="AB3" s="59" t="str" cm="1">
        <f t="array" aca="1" ref="AB3" ca="1" xml:space="preserve"> INDIRECT( ADDRESS( ROW($C$2) + AB$2, COLUMN($C$2)) )</f>
        <v>ㄒ</v>
      </c>
      <c r="AC3" s="59" t="str" cm="1">
        <f t="array" aca="1" ref="AC3" ca="1" xml:space="preserve"> INDIRECT( ADDRESS( ROW($C$2) + AC$2, COLUMN($C$2)) )</f>
        <v>ㄏ</v>
      </c>
      <c r="AD3" s="59" t="str" cm="1">
        <f t="array" aca="1" ref="AD3" ca="1" xml:space="preserve"> INDIRECT( ADDRESS( ROW($C$2) + AD$2, COLUMN($C$2)) )</f>
        <v>ㄚ</v>
      </c>
      <c r="AE3" s="59" t="str" cm="1">
        <f t="array" aca="1" ref="AE3" ca="1" xml:space="preserve"> INDIRECT( ADDRESS( ROW($C$2) + AE$2, COLUMN($C$2)) )</f>
        <v>ㆩ</v>
      </c>
      <c r="AF3" s="59" t="str" cm="1">
        <f t="array" aca="1" ref="AF3" ca="1" xml:space="preserve"> INDIRECT( ADDRESS( ROW($C$2) + AF$2, COLUMN($C$2)) )</f>
        <v>ㆦ</v>
      </c>
      <c r="AG3" s="59" t="str" cm="1">
        <f t="array" aca="1" ref="AG3" ca="1" xml:space="preserve"> INDIRECT( ADDRESS( ROW($C$2) + AG$2, COLUMN($C$2)) )</f>
        <v>ㆧ</v>
      </c>
      <c r="AH3" s="59" t="str" cm="1">
        <f t="array" aca="1" ref="AH3" ca="1" xml:space="preserve"> INDIRECT( ADDRESS( ROW($C$2) + AH$2, COLUMN($C$2)) )</f>
        <v>ㄜ</v>
      </c>
      <c r="AI3" s="59" t="str" cm="1">
        <f t="array" aca="1" ref="AI3" ca="1" xml:space="preserve"> INDIRECT( ADDRESS( ROW($C$2) + AI$2, COLUMN($C$2)) )</f>
        <v>ㆤ</v>
      </c>
      <c r="AJ3" s="59" t="str" cm="1">
        <f t="array" aca="1" ref="AJ3" ca="1" xml:space="preserve"> INDIRECT( ADDRESS( ROW($C$2) + AJ$2, COLUMN($C$2)) )</f>
        <v>ㆥ</v>
      </c>
      <c r="AK3" s="59" t="str" cm="1">
        <f t="array" aca="1" ref="AK3" ca="1" xml:space="preserve"> INDIRECT( ADDRESS( ROW($C$2) + AK$2, COLUMN($C$2)) )</f>
        <v>ㄧ</v>
      </c>
      <c r="AL3" s="59" t="str" cm="1">
        <f t="array" aca="1" ref="AL3" ca="1" xml:space="preserve"> INDIRECT( ADDRESS( ROW($C$2) + AL$2, COLUMN($C$2)) )</f>
        <v>ㆪ</v>
      </c>
      <c r="AM3" s="59" t="str" cm="1">
        <f t="array" aca="1" ref="AM3" ca="1" xml:space="preserve"> INDIRECT( ADDRESS( ROW($C$2) + AM$2, COLUMN($C$2)) )</f>
        <v>ㄨ</v>
      </c>
      <c r="AN3" s="59" t="str" cm="1">
        <f t="array" aca="1" ref="AN3" ca="1" xml:space="preserve"> INDIRECT( ADDRESS( ROW($C$2) + AN$2, COLUMN($C$2)) )</f>
        <v>ㆫ</v>
      </c>
      <c r="AO3" s="59" t="str" cm="1">
        <f t="array" aca="1" ref="AO3" ca="1" xml:space="preserve"> INDIRECT( ADDRESS( ROW($C$2) + AO$2, COLUMN($C$2)) )</f>
        <v>ㄞ</v>
      </c>
      <c r="AP3" s="59" t="str" cm="1">
        <f t="array" aca="1" ref="AP3" ca="1" xml:space="preserve"> INDIRECT( ADDRESS( ROW($C$2) + AP$2, COLUMN($C$2)) )</f>
        <v>ㆮ</v>
      </c>
      <c r="AQ3" s="59" t="str" cm="1">
        <f t="array" aca="1" ref="AQ3" ca="1" xml:space="preserve"> INDIRECT( ADDRESS( ROW($C$2) + AQ$2, COLUMN($C$2)) )</f>
        <v>ㄠ</v>
      </c>
      <c r="AR3" s="59" t="str" cm="1">
        <f t="array" aca="1" ref="AR3" ca="1" xml:space="preserve"> INDIRECT( ADDRESS( ROW($C$2) + AR$2, COLUMN($C$2)) )</f>
        <v>ㆯ</v>
      </c>
      <c r="AS3" s="59" t="str" cm="1">
        <f t="array" aca="1" ref="AS3" ca="1" xml:space="preserve"> INDIRECT( ADDRESS( ROW($C$2) + AS$2, COLUMN($C$2)) )</f>
        <v>ㆰ</v>
      </c>
      <c r="AT3" s="59" t="str" cm="1">
        <f t="array" aca="1" ref="AT3" ca="1" xml:space="preserve"> INDIRECT( ADDRESS( ROW($C$2) + AT$2, COLUMN($C$2)) )</f>
        <v>ㆱ</v>
      </c>
      <c r="AU3" s="59" t="str" cm="1">
        <f t="array" aca="1" ref="AU3" ca="1" xml:space="preserve"> INDIRECT( ADDRESS( ROW($C$2) + AU$2, COLUMN($C$2)) )</f>
        <v>ㆬ</v>
      </c>
      <c r="AV3" s="59" t="str" cm="1">
        <f t="array" aca="1" ref="AV3" ca="1" xml:space="preserve"> INDIRECT( ADDRESS( ROW($C$2) + AV$2, COLUMN($C$2)) )</f>
        <v>ㄢ</v>
      </c>
      <c r="AW3" s="59" t="str" cm="1">
        <f t="array" aca="1" ref="AW3" ca="1" xml:space="preserve"> INDIRECT( ADDRESS( ROW($C$2) + AW$2, COLUMN($C$2)) )</f>
        <v>ㄣ</v>
      </c>
      <c r="AX3" s="59" t="str" cm="1">
        <f t="array" aca="1" ref="AX3" ca="1" xml:space="preserve"> INDIRECT( ADDRESS( ROW($C$2) + AX$2, COLUMN($C$2)) )</f>
        <v>ㄤ</v>
      </c>
      <c r="AY3" s="59" t="str" cm="1">
        <f t="array" aca="1" ref="AY3" ca="1" xml:space="preserve"> INDIRECT( ADDRESS( ROW($C$2) + AY$2, COLUMN($C$2)) )</f>
        <v>ㆲ</v>
      </c>
      <c r="AZ3" s="59" t="str" cm="1">
        <f t="array" aca="1" ref="AZ3" ca="1" xml:space="preserve"> INDIRECT( ADDRESS( ROW($C$2) + AZ$2, COLUMN($C$2)) )</f>
        <v>ㄥ</v>
      </c>
      <c r="BA3" s="59" t="str" cm="1">
        <f t="array" aca="1" ref="BA3" ca="1" xml:space="preserve"> INDIRECT( ADDRESS( ROW($C$2) + BA$2, COLUMN($C$2)) )</f>
        <v>ㆭ</v>
      </c>
      <c r="BB3" s="59" t="str" cm="1">
        <f t="array" aca="1" ref="BB3" ca="1" xml:space="preserve"> INDIRECT( ADDRESS( ROW($C$2) + BB$2, COLUMN($C$2)) )</f>
        <v xml:space="preserve"> </v>
      </c>
      <c r="BC3" s="59" t="str" cm="1">
        <f t="array" aca="1" ref="BC3" ca="1" xml:space="preserve"> INDIRECT( ADDRESS( ROW($C$2) + BC$2, COLUMN($C$2)) )</f>
        <v>ˋ</v>
      </c>
      <c r="BD3" s="59" t="str" cm="1">
        <f t="array" aca="1" ref="BD3" ca="1" xml:space="preserve"> INDIRECT( ADDRESS( ROW($C$2) + BD$2, COLUMN($C$2)) )</f>
        <v>˪</v>
      </c>
      <c r="BE3" s="59" t="str" cm="1">
        <f t="array" aca="1" ref="BE3" ca="1" xml:space="preserve"> INDIRECT( ADDRESS( ROW($C$2) + BE$2, COLUMN($C$2)) )</f>
        <v>ㆴ</v>
      </c>
      <c r="BF3" s="59" t="str" cm="1">
        <f t="array" aca="1" ref="BF3" ca="1" xml:space="preserve"> INDIRECT( ADDRESS( ROW($C$2) + BF$2, COLUMN($C$2)) )</f>
        <v>ㆵ</v>
      </c>
      <c r="BG3" s="59" t="str" cm="1">
        <f t="array" aca="1" ref="BG3" ca="1" xml:space="preserve"> INDIRECT( ADDRESS( ROW($C$2) + BG$2, COLUMN($C$2)) )</f>
        <v>ㆻ</v>
      </c>
      <c r="BH3" s="59" t="str" cm="1">
        <f t="array" aca="1" ref="BH3" ca="1" xml:space="preserve"> INDIRECT( ADDRESS( ROW($C$2) + BH$2, COLUMN($C$2)) )</f>
        <v>ㆷ</v>
      </c>
      <c r="BI3" s="59" t="str" cm="1">
        <f t="array" aca="1" ref="BI3" ca="1" xml:space="preserve"> INDIRECT( ADDRESS( ROW($C$2) + BI$2, COLUMN($C$2)) )</f>
        <v>ˊ</v>
      </c>
      <c r="BJ3" s="59" t="str" cm="1">
        <f t="array" aca="1" ref="BJ3" ca="1" xml:space="preserve"> INDIRECT( ADDRESS( ROW($C$2) + BJ$2, COLUMN($C$2)) )</f>
        <v>˫</v>
      </c>
      <c r="BK3" s="59" t="str" cm="1">
        <f t="array" aca="1" ref="BK3" ca="1" xml:space="preserve"> INDIRECT( ADDRESS( ROW($C$2) + BK$2, COLUMN($C$2)) )</f>
        <v>˙</v>
      </c>
    </row>
    <row r="4" spans="2:63">
      <c r="B4" s="17">
        <f>B3+1</f>
        <v>2</v>
      </c>
      <c r="C4" s="140" t="s">
        <v>41</v>
      </c>
      <c r="D4" s="155" t="s">
        <v>132</v>
      </c>
      <c r="E4" s="145" t="s">
        <v>204</v>
      </c>
      <c r="F4" s="146" t="s">
        <v>25</v>
      </c>
      <c r="H4" s="60" t="s">
        <v>130</v>
      </c>
      <c r="I4" s="63" t="str" cm="1">
        <f t="array" aca="1" ref="I4" ca="1" xml:space="preserve"> INDIRECT( ADDRESS( ROW($D$2) + I$2, COLUMN($D$2)) )</f>
        <v>p</v>
      </c>
      <c r="J4" s="63" t="str" cm="1">
        <f t="array" aca="1" ref="J4" ca="1" xml:space="preserve"> INDIRECT( ADDRESS( ROW($D$2) + J$2, COLUMN($D$2)) )</f>
        <v>ph</v>
      </c>
      <c r="K4" s="63" t="str" cm="1">
        <f t="array" aca="1" ref="K4" ca="1" xml:space="preserve"> INDIRECT( ADDRESS( ROW($D$2) + K$2, COLUMN($D$2)) )</f>
        <v>b</v>
      </c>
      <c r="L4" s="63" t="str" cm="1">
        <f t="array" aca="1" ref="L4" ca="1" xml:space="preserve"> INDIRECT( ADDRESS( ROW($D$2) + L$2, COLUMN($D$2)) )</f>
        <v>m</v>
      </c>
      <c r="M4" s="63" t="str" cm="1">
        <f t="array" aca="1" ref="M4" ca="1" xml:space="preserve"> INDIRECT( ADDRESS( ROW($D$2) + M$2, COLUMN($D$2)) )</f>
        <v>t</v>
      </c>
      <c r="N4" s="63" t="str" cm="1">
        <f t="array" aca="1" ref="N4" ca="1" xml:space="preserve"> INDIRECT( ADDRESS( ROW($D$2) + N$2, COLUMN($D$2)) )</f>
        <v>th</v>
      </c>
      <c r="O4" s="63" t="str" cm="1">
        <f t="array" aca="1" ref="O4" ca="1" xml:space="preserve"> INDIRECT( ADDRESS( ROW($D$2) + O$2, COLUMN($D$2)) )</f>
        <v>n</v>
      </c>
      <c r="P4" s="63" t="str" cm="1">
        <f t="array" aca="1" ref="P4" ca="1" xml:space="preserve"> INDIRECT( ADDRESS( ROW($D$2) + P$2, COLUMN($D$2)) )</f>
        <v>l</v>
      </c>
      <c r="Q4" s="63" t="str" cm="1">
        <f t="array" aca="1" ref="Q4" ca="1" xml:space="preserve"> INDIRECT( ADDRESS( ROW($D$2) + Q$2, COLUMN($D$2)) )</f>
        <v>k</v>
      </c>
      <c r="R4" s="63" t="str" cm="1">
        <f t="array" aca="1" ref="R4" ca="1" xml:space="preserve"> INDIRECT( ADDRESS( ROW($D$2) + R$2, COLUMN($D$2)) )</f>
        <v>kh</v>
      </c>
      <c r="S4" s="63" t="str" cm="1">
        <f t="array" aca="1" ref="S4" ca="1" xml:space="preserve"> INDIRECT( ADDRESS( ROW($D$2) + S$2, COLUMN($D$2)) )</f>
        <v>g</v>
      </c>
      <c r="T4" s="63" t="str" cm="1">
        <f t="array" aca="1" ref="T4" ca="1" xml:space="preserve"> INDIRECT( ADDRESS( ROW($D$2) + T$2, COLUMN($D$2)) )</f>
        <v>ng</v>
      </c>
      <c r="U4" s="63" t="str" cm="1">
        <f t="array" aca="1" ref="U4" ca="1" xml:space="preserve"> INDIRECT( ADDRESS( ROW($D$2) + U$2, COLUMN($D$2)) )</f>
        <v>ts</v>
      </c>
      <c r="V4" s="63" t="str" cm="1">
        <f t="array" aca="1" ref="V4" ca="1" xml:space="preserve"> INDIRECT( ADDRESS( ROW($D$2) + V$2, COLUMN($D$2)) )</f>
        <v>tsh</v>
      </c>
      <c r="W4" s="63" t="str" cm="1">
        <f t="array" aca="1" ref="W4" ca="1" xml:space="preserve"> INDIRECT( ADDRESS( ROW($D$2) + W$2, COLUMN($D$2)) )</f>
        <v>j</v>
      </c>
      <c r="X4" s="63" t="str" cm="1">
        <f t="array" aca="1" ref="X4" ca="1" xml:space="preserve"> INDIRECT( ADDRESS( ROW($D$2) + X$2, COLUMN($D$2)) )</f>
        <v>s</v>
      </c>
      <c r="Y4" s="63" t="str" cm="1">
        <f t="array" aca="1" ref="Y4" ca="1" xml:space="preserve"> INDIRECT( ADDRESS( ROW($D$2) + Y$2, COLUMN($D$2)) )</f>
        <v>tsi</v>
      </c>
      <c r="Z4" s="63" t="str" cm="1">
        <f t="array" aca="1" ref="Z4" ca="1" xml:space="preserve"> INDIRECT( ADDRESS( ROW($D$2) + Z$2, COLUMN($D$2)) )</f>
        <v>tshi</v>
      </c>
      <c r="AA4" s="63" t="str" cm="1">
        <f t="array" aca="1" ref="AA4" ca="1" xml:space="preserve"> INDIRECT( ADDRESS( ROW($D$2) + AA$2, COLUMN($D$2)) )</f>
        <v>ji</v>
      </c>
      <c r="AB4" s="63" t="str" cm="1">
        <f t="array" aca="1" ref="AB4" ca="1" xml:space="preserve"> INDIRECT( ADDRESS( ROW($D$2) + AB$2, COLUMN($D$2)) )</f>
        <v>si</v>
      </c>
      <c r="AC4" s="63" t="str" cm="1">
        <f t="array" aca="1" ref="AC4" ca="1" xml:space="preserve"> INDIRECT( ADDRESS( ROW($D$2) + AC$2, COLUMN($D$2)) )</f>
        <v>h</v>
      </c>
      <c r="AD4" s="63" t="str" cm="1">
        <f t="array" aca="1" ref="AD4" ca="1" xml:space="preserve"> INDIRECT( ADDRESS( ROW($D$2) + AD$2, COLUMN($D$2)) )</f>
        <v>a</v>
      </c>
      <c r="AE4" s="63" t="str" cm="1">
        <f t="array" aca="1" ref="AE4" ca="1" xml:space="preserve"> INDIRECT( ADDRESS( ROW($D$2) + AE$2, COLUMN($D$2)) )</f>
        <v>ann</v>
      </c>
      <c r="AF4" s="63" t="str" cm="1">
        <f t="array" aca="1" ref="AF4" ca="1" xml:space="preserve"> INDIRECT( ADDRESS( ROW($D$2) + AF$2, COLUMN($D$2)) )</f>
        <v>o</v>
      </c>
      <c r="AG4" s="63" t="str" cm="1">
        <f t="array" aca="1" ref="AG4" ca="1" xml:space="preserve"> INDIRECT( ADDRESS( ROW($D$2) + AG$2, COLUMN($D$2)) )</f>
        <v>onn</v>
      </c>
      <c r="AH4" s="63" t="str" cm="1">
        <f t="array" aca="1" ref="AH4" ca="1" xml:space="preserve"> INDIRECT( ADDRESS( ROW($D$2) + AH$2, COLUMN($D$2)) )</f>
        <v>o</v>
      </c>
      <c r="AI4" s="63" t="str" cm="1">
        <f t="array" aca="1" ref="AI4" ca="1" xml:space="preserve"> INDIRECT( ADDRESS( ROW($D$2) + AI$2, COLUMN($D$2)) )</f>
        <v>e</v>
      </c>
      <c r="AJ4" s="63" t="str" cm="1">
        <f t="array" aca="1" ref="AJ4" ca="1" xml:space="preserve"> INDIRECT( ADDRESS( ROW($D$2) + AJ$2, COLUMN($D$2)) )</f>
        <v>enn</v>
      </c>
      <c r="AK4" s="63" t="str" cm="1">
        <f t="array" aca="1" ref="AK4" ca="1" xml:space="preserve"> INDIRECT( ADDRESS( ROW($D$2) + AK$2, COLUMN($D$2)) )</f>
        <v>i</v>
      </c>
      <c r="AL4" s="63" t="str" cm="1">
        <f t="array" aca="1" ref="AL4" ca="1" xml:space="preserve"> INDIRECT( ADDRESS( ROW($D$2) + AL$2, COLUMN($D$2)) )</f>
        <v>inn</v>
      </c>
      <c r="AM4" s="63" t="str" cm="1">
        <f t="array" aca="1" ref="AM4" ca="1" xml:space="preserve"> INDIRECT( ADDRESS( ROW($D$2) + AM$2, COLUMN($D$2)) )</f>
        <v>u</v>
      </c>
      <c r="AN4" s="63" t="str" cm="1">
        <f t="array" aca="1" ref="AN4" ca="1" xml:space="preserve"> INDIRECT( ADDRESS( ROW($D$2) + AN$2, COLUMN($D$2)) )</f>
        <v>unn</v>
      </c>
      <c r="AO4" s="63" t="str" cm="1">
        <f t="array" aca="1" ref="AO4" ca="1" xml:space="preserve"> INDIRECT( ADDRESS( ROW($D$2) + AO$2, COLUMN($D$2)) )</f>
        <v>ai</v>
      </c>
      <c r="AP4" s="63" t="str" cm="1">
        <f t="array" aca="1" ref="AP4" ca="1" xml:space="preserve"> INDIRECT( ADDRESS( ROW($D$2) + AP$2, COLUMN($D$2)) )</f>
        <v>ainn</v>
      </c>
      <c r="AQ4" s="63" t="str" cm="1">
        <f t="array" aca="1" ref="AQ4" ca="1" xml:space="preserve"> INDIRECT( ADDRESS( ROW($D$2) + AQ$2, COLUMN($D$2)) )</f>
        <v>au</v>
      </c>
      <c r="AR4" s="63" t="str" cm="1">
        <f t="array" aca="1" ref="AR4" ca="1" xml:space="preserve"> INDIRECT( ADDRESS( ROW($D$2) + AR$2, COLUMN($D$2)) )</f>
        <v>aunn</v>
      </c>
      <c r="AS4" s="63" t="str" cm="1">
        <f t="array" aca="1" ref="AS4" ca="1" xml:space="preserve"> INDIRECT( ADDRESS( ROW($D$2) + AS$2, COLUMN($D$2)) )</f>
        <v>am</v>
      </c>
      <c r="AT4" s="63" t="str" cm="1">
        <f t="array" aca="1" ref="AT4" ca="1" xml:space="preserve"> INDIRECT( ADDRESS( ROW($D$2) + AT$2, COLUMN($D$2)) )</f>
        <v>om</v>
      </c>
      <c r="AU4" s="63" t="str" cm="1">
        <f t="array" aca="1" ref="AU4" ca="1" xml:space="preserve"> INDIRECT( ADDRESS( ROW($D$2) + AU$2, COLUMN($D$2)) )</f>
        <v>m</v>
      </c>
      <c r="AV4" s="63" t="str" cm="1">
        <f t="array" aca="1" ref="AV4" ca="1" xml:space="preserve"> INDIRECT( ADDRESS( ROW($D$2) + AV$2, COLUMN($D$2)) )</f>
        <v>an</v>
      </c>
      <c r="AW4" s="63" t="str" cm="1">
        <f t="array" aca="1" ref="AW4" ca="1" xml:space="preserve"> INDIRECT( ADDRESS( ROW($D$2) + AW$2, COLUMN($D$2)) )</f>
        <v>in</v>
      </c>
      <c r="AX4" s="63" t="str" cm="1">
        <f t="array" aca="1" ref="AX4" ca="1" xml:space="preserve"> INDIRECT( ADDRESS( ROW($D$2) + AX$2, COLUMN($D$2)) )</f>
        <v>ang</v>
      </c>
      <c r="AY4" s="63" t="str" cm="1">
        <f t="array" aca="1" ref="AY4" ca="1" xml:space="preserve"> INDIRECT( ADDRESS( ROW($D$2) + AY$2, COLUMN($D$2)) )</f>
        <v>ong</v>
      </c>
      <c r="AZ4" s="63" t="str" cm="1">
        <f t="array" aca="1" ref="AZ4" ca="1" xml:space="preserve"> INDIRECT( ADDRESS( ROW($D$2) + AZ$2, COLUMN($D$2)) )</f>
        <v>-ng</v>
      </c>
      <c r="BA4" s="63" cm="1">
        <f t="array" aca="1" ref="BA4" ca="1" xml:space="preserve"> INDIRECT( ADDRESS( ROW($D$2) + BA$2, COLUMN($D$2)) )</f>
        <v>0</v>
      </c>
      <c r="BB4" s="63" cm="1">
        <f t="array" aca="1" ref="BB4" ca="1" xml:space="preserve"> INDIRECT( ADDRESS( ROW($D$2) + BB$2, COLUMN($D$2)) )</f>
        <v>1</v>
      </c>
      <c r="BC4" s="63" cm="1">
        <f t="array" aca="1" ref="BC4" ca="1" xml:space="preserve"> INDIRECT( ADDRESS( ROW($D$2) + BC$2, COLUMN($D$2)) )</f>
        <v>2</v>
      </c>
      <c r="BD4" s="63" cm="1">
        <f t="array" aca="1" ref="BD4" ca="1" xml:space="preserve"> INDIRECT( ADDRESS( ROW($D$2) + BD$2, COLUMN($D$2)) )</f>
        <v>3</v>
      </c>
      <c r="BE4" s="63" t="str" cm="1">
        <f t="array" aca="1" ref="BE4" ca="1" xml:space="preserve"> INDIRECT( ADDRESS( ROW($D$2) + BE$2, COLUMN($D$2)) )</f>
        <v>p4</v>
      </c>
      <c r="BF4" s="63" t="str" cm="1">
        <f t="array" aca="1" ref="BF4" ca="1" xml:space="preserve"> INDIRECT( ADDRESS( ROW($D$2) + BF$2, COLUMN($D$2)) )</f>
        <v>t4</v>
      </c>
      <c r="BG4" s="63" t="str" cm="1">
        <f t="array" aca="1" ref="BG4" ca="1" xml:space="preserve"> INDIRECT( ADDRESS( ROW($D$2) + BG$2, COLUMN($D$2)) )</f>
        <v>k4</v>
      </c>
      <c r="BH4" s="63" t="str" cm="1">
        <f t="array" aca="1" ref="BH4" ca="1" xml:space="preserve"> INDIRECT( ADDRESS( ROW($D$2) + BH$2, COLUMN($D$2)) )</f>
        <v>h4</v>
      </c>
      <c r="BI4" s="63" cm="1">
        <f t="array" aca="1" ref="BI4" ca="1" xml:space="preserve"> INDIRECT( ADDRESS( ROW($D$2) + BI$2, COLUMN($D$2)) )</f>
        <v>5</v>
      </c>
      <c r="BJ4" s="63" cm="1">
        <f t="array" aca="1" ref="BJ4" ca="1" xml:space="preserve"> INDIRECT( ADDRESS( ROW($D$2) + BJ$2, COLUMN($D$2)) )</f>
        <v>7</v>
      </c>
      <c r="BK4" s="63" cm="1">
        <f t="array" aca="1" ref="BK4" ca="1" xml:space="preserve"> INDIRECT( ADDRESS( ROW($D$2) + BK$2, COLUMN($D$2)) )</f>
        <v>8</v>
      </c>
    </row>
    <row r="5" spans="2:63">
      <c r="B5" s="17">
        <f t="shared" ref="B5:B57" si="2">B4+1</f>
        <v>3</v>
      </c>
      <c r="C5" s="140" t="s">
        <v>96</v>
      </c>
      <c r="D5" s="155" t="s">
        <v>169</v>
      </c>
      <c r="E5" s="147" t="s">
        <v>306</v>
      </c>
      <c r="F5" s="146" t="s">
        <v>171</v>
      </c>
      <c r="H5" s="61" t="s">
        <v>305</v>
      </c>
      <c r="I5" s="64" t="str" cm="1">
        <f t="array" aca="1" ref="I5" ca="1" xml:space="preserve"> INDIRECT( ADDRESS( ROW($E$2) + I$2, COLUMN($E$2)) )</f>
        <v>b</v>
      </c>
      <c r="J5" s="64" t="str" cm="1">
        <f t="array" aca="1" ref="J5" ca="1" xml:space="preserve"> INDIRECT( ADDRESS( ROW($E$2) + J$2, COLUMN($E$2)) )</f>
        <v>p</v>
      </c>
      <c r="K5" s="64" t="str" cm="1">
        <f t="array" aca="1" ref="K5" ca="1" xml:space="preserve"> INDIRECT( ADDRESS( ROW($E$2) + K$2, COLUMN($E$2)) )</f>
        <v>B</v>
      </c>
      <c r="L5" s="64" t="str" cm="1">
        <f t="array" aca="1" ref="L5" ca="1" xml:space="preserve"> INDIRECT( ADDRESS( ROW($E$2) + L$2, COLUMN($E$2)) )</f>
        <v>m</v>
      </c>
      <c r="M5" s="64" t="str" cm="1">
        <f t="array" aca="1" ref="M5" ca="1" xml:space="preserve"> INDIRECT( ADDRESS( ROW($E$2) + M$2, COLUMN($E$2)) )</f>
        <v>d</v>
      </c>
      <c r="N5" s="64" t="str" cm="1">
        <f t="array" aca="1" ref="N5" ca="1" xml:space="preserve"> INDIRECT( ADDRESS( ROW($E$2) + N$2, COLUMN($E$2)) )</f>
        <v>t</v>
      </c>
      <c r="O5" s="64" t="str" cm="1">
        <f t="array" aca="1" ref="O5" ca="1" xml:space="preserve"> INDIRECT( ADDRESS( ROW($E$2) + O$2, COLUMN($E$2)) )</f>
        <v>n</v>
      </c>
      <c r="P5" s="64" t="str" cm="1">
        <f t="array" aca="1" ref="P5" ca="1" xml:space="preserve"> INDIRECT( ADDRESS( ROW($E$2) + P$2, COLUMN($E$2)) )</f>
        <v>l</v>
      </c>
      <c r="Q5" s="64" t="str" cm="1">
        <f t="array" aca="1" ref="Q5" ca="1" xml:space="preserve"> INDIRECT( ADDRESS( ROW($E$2) + Q$2, COLUMN($E$2)) )</f>
        <v>g</v>
      </c>
      <c r="R5" s="64" t="str" cm="1">
        <f t="array" aca="1" ref="R5" ca="1" xml:space="preserve"> INDIRECT( ADDRESS( ROW($E$2) + R$2, COLUMN($E$2)) )</f>
        <v>k</v>
      </c>
      <c r="S5" s="64" t="str" cm="1">
        <f t="array" aca="1" ref="S5" ca="1" xml:space="preserve"> INDIRECT( ADDRESS( ROW($E$2) + S$2, COLUMN($E$2)) )</f>
        <v>G</v>
      </c>
      <c r="T5" s="64" t="str" cm="1">
        <f t="array" aca="1" ref="T5" ca="1" xml:space="preserve"> INDIRECT( ADDRESS( ROW($E$2) + T$2, COLUMN($E$2)) )</f>
        <v>q</v>
      </c>
      <c r="U5" s="64" t="str" cm="1">
        <f t="array" aca="1" ref="U5" ca="1" xml:space="preserve"> INDIRECT( ADDRESS( ROW($E$2) + U$2, COLUMN($E$2)) )</f>
        <v>z</v>
      </c>
      <c r="V5" s="64" t="str" cm="1">
        <f t="array" aca="1" ref="V5" ca="1" xml:space="preserve"> INDIRECT( ADDRESS( ROW($E$2) + V$2, COLUMN($E$2)) )</f>
        <v>c</v>
      </c>
      <c r="W5" s="64" t="str" cm="1">
        <f t="array" aca="1" ref="W5" ca="1" xml:space="preserve"> INDIRECT( ADDRESS( ROW($E$2) + W$2, COLUMN($E$2)) )</f>
        <v>Z</v>
      </c>
      <c r="X5" s="64" t="str" cm="1">
        <f t="array" aca="1" ref="X5" ca="1" xml:space="preserve"> INDIRECT( ADDRESS( ROW($E$2) + X$2, COLUMN($E$2)) )</f>
        <v>s</v>
      </c>
      <c r="Y5" s="64" t="str" cm="1">
        <f t="array" aca="1" ref="Y5" ca="1" xml:space="preserve"> INDIRECT( ADDRESS( ROW($E$2) + Y$2, COLUMN($E$2)) )</f>
        <v>zi</v>
      </c>
      <c r="Z5" s="64" t="str" cm="1">
        <f t="array" aca="1" ref="Z5" ca="1" xml:space="preserve"> INDIRECT( ADDRESS( ROW($E$2) + Z$2, COLUMN($E$2)) )</f>
        <v>ci</v>
      </c>
      <c r="AA5" s="64" t="str" cm="1">
        <f t="array" aca="1" ref="AA5" ca="1" xml:space="preserve"> INDIRECT( ADDRESS( ROW($E$2) + AA$2, COLUMN($E$2)) )</f>
        <v>g</v>
      </c>
      <c r="AB5" s="64" t="str" cm="1">
        <f t="array" aca="1" ref="AB5" ca="1" xml:space="preserve"> INDIRECT( ADDRESS( ROW($E$2) + AB$2, COLUMN($E$2)) )</f>
        <v>z</v>
      </c>
      <c r="AC5" s="64" t="str" cm="1">
        <f t="array" aca="1" ref="AC5" ca="1" xml:space="preserve"> INDIRECT( ADDRESS( ROW($E$2) + AC$2, COLUMN($E$2)) )</f>
        <v>J</v>
      </c>
      <c r="AD5" s="64" t="str" cm="1">
        <f t="array" aca="1" ref="AD5" ca="1" xml:space="preserve"> INDIRECT( ADDRESS( ROW($E$2) + AD$2, COLUMN($E$2)) )</f>
        <v>a</v>
      </c>
      <c r="AE5" s="64" t="str" cm="1">
        <f t="array" aca="1" ref="AE5" ca="1" xml:space="preserve"> INDIRECT( ADDRESS( ROW($E$2) + AE$2, COLUMN($E$2)) )</f>
        <v>aN</v>
      </c>
      <c r="AF5" s="64" t="str" cm="1">
        <f t="array" aca="1" ref="AF5" ca="1" xml:space="preserve"> INDIRECT( ADDRESS( ROW($E$2) + AF$2, COLUMN($E$2)) )</f>
        <v>O</v>
      </c>
      <c r="AG5" s="64" t="str" cm="1">
        <f t="array" aca="1" ref="AG5" ca="1" xml:space="preserve"> INDIRECT( ADDRESS( ROW($E$2) + AG$2, COLUMN($E$2)) )</f>
        <v>ON</v>
      </c>
      <c r="AH5" s="64" t="str" cm="1">
        <f t="array" aca="1" ref="AH5" ca="1" xml:space="preserve"> INDIRECT( ADDRESS( ROW($E$2) + AH$2, COLUMN($E$2)) )</f>
        <v>o</v>
      </c>
      <c r="AI5" s="64" t="str" cm="1">
        <f t="array" aca="1" ref="AI5" ca="1" xml:space="preserve"> INDIRECT( ADDRESS( ROW($E$2) + AI$2, COLUMN($E$2)) )</f>
        <v>e</v>
      </c>
      <c r="AJ5" s="64" t="str" cm="1">
        <f t="array" aca="1" ref="AJ5" ca="1" xml:space="preserve"> INDIRECT( ADDRESS( ROW($E$2) + AJ$2, COLUMN($E$2)) )</f>
        <v>eN</v>
      </c>
      <c r="AK5" s="64" cm="1">
        <f t="array" aca="1" ref="AK5" ca="1" xml:space="preserve"> INDIRECT( ADDRESS( ROW($E$2) + AK$2, COLUMN($E$2)) )</f>
        <v>0</v>
      </c>
      <c r="AL5" s="64" cm="1">
        <f t="array" aca="1" ref="AL5" ca="1" xml:space="preserve"> INDIRECT( ADDRESS( ROW($E$2) + AL$2, COLUMN($E$2)) )</f>
        <v>0</v>
      </c>
      <c r="AM5" s="64" cm="1">
        <f t="array" aca="1" ref="AM5" ca="1" xml:space="preserve"> INDIRECT( ADDRESS( ROW($E$2) + AM$2, COLUMN($E$2)) )</f>
        <v>0</v>
      </c>
      <c r="AN5" s="64" cm="1">
        <f t="array" aca="1" ref="AN5" ca="1" xml:space="preserve"> INDIRECT( ADDRESS( ROW($E$2) + AN$2, COLUMN($E$2)) )</f>
        <v>0</v>
      </c>
      <c r="AO5" s="64" t="str" cm="1">
        <f t="array" aca="1" ref="AO5" ca="1" xml:space="preserve"> INDIRECT( ADDRESS( ROW($E$2) + AO$2, COLUMN($E$2)) )</f>
        <v>u</v>
      </c>
      <c r="AP5" s="64" t="str" cm="1">
        <f t="array" aca="1" ref="AP5" ca="1" xml:space="preserve"> INDIRECT( ADDRESS( ROW($E$2) + AP$2, COLUMN($E$2)) )</f>
        <v>U</v>
      </c>
      <c r="AQ5" s="64" t="str" cm="1">
        <f t="array" aca="1" ref="AQ5" ca="1" xml:space="preserve"> INDIRECT( ADDRESS( ROW($E$2) + AQ$2, COLUMN($E$2)) )</f>
        <v>y</v>
      </c>
      <c r="AR5" s="64" t="str" cm="1">
        <f t="array" aca="1" ref="AR5" ca="1" xml:space="preserve"> INDIRECT( ADDRESS( ROW($E$2) + AR$2, COLUMN($E$2)) )</f>
        <v>Y</v>
      </c>
      <c r="AS5" s="64" t="str" cm="1">
        <f t="array" aca="1" ref="AS5" ca="1" xml:space="preserve"> INDIRECT( ADDRESS( ROW($E$2) + AS$2, COLUMN($E$2)) )</f>
        <v>D</v>
      </c>
      <c r="AT5" s="64" t="str" cm="1">
        <f t="array" aca="1" ref="AT5" ca="1" xml:space="preserve"> INDIRECT( ADDRESS( ROW($E$2) + AT$2, COLUMN($E$2)) )</f>
        <v>Q</v>
      </c>
      <c r="AU5" s="64" t="str" cm="1">
        <f t="array" aca="1" ref="AU5" ca="1" xml:space="preserve"> INDIRECT( ADDRESS( ROW($E$2) + AU$2, COLUMN($E$2)) )</f>
        <v>G</v>
      </c>
      <c r="AV5" s="64" t="str" cm="1">
        <f t="array" aca="1" ref="AV5" ca="1" xml:space="preserve"> INDIRECT( ADDRESS( ROW($E$2) + AV$2, COLUMN($E$2)) )</f>
        <v>N</v>
      </c>
      <c r="AW5" s="64" cm="1">
        <f t="array" aca="1" ref="AW5" ca="1" xml:space="preserve"> INDIRECT( ADDRESS( ROW($E$2) + AW$2, COLUMN($E$2)) )</f>
        <v>1</v>
      </c>
      <c r="AX5" s="64" cm="1">
        <f t="array" aca="1" ref="AX5" ca="1" xml:space="preserve"> INDIRECT( ADDRESS( ROW($E$2) + AX$2, COLUMN($E$2)) )</f>
        <v>2</v>
      </c>
      <c r="AY5" s="64" cm="1">
        <f t="array" aca="1" ref="AY5" ca="1" xml:space="preserve"> INDIRECT( ADDRESS( ROW($E$2) + AY$2, COLUMN($E$2)) )</f>
        <v>3</v>
      </c>
      <c r="AZ5" s="64" cm="1">
        <f t="array" aca="1" ref="AZ5" ca="1" xml:space="preserve"> INDIRECT( ADDRESS( ROW($E$2) + AZ$2, COLUMN($E$2)) )</f>
        <v>5</v>
      </c>
      <c r="BA5" s="64" cm="1">
        <f t="array" aca="1" ref="BA5" ca="1" xml:space="preserve"> INDIRECT( ADDRESS( ROW($E$2) + BA$2, COLUMN($E$2)) )</f>
        <v>7</v>
      </c>
      <c r="BB5" s="64" cm="1">
        <f t="array" aca="1" ref="BB5" ca="1" xml:space="preserve"> INDIRECT( ADDRESS( ROW($E$2) + BB$2, COLUMN($E$2)) )</f>
        <v>0</v>
      </c>
      <c r="BC5" s="64" cm="1">
        <f t="array" aca="1" ref="BC5" ca="1" xml:space="preserve"> INDIRECT( ADDRESS( ROW($E$2) + BC$2, COLUMN($E$2)) )</f>
        <v>0</v>
      </c>
      <c r="BD5" s="64" cm="1">
        <f t="array" aca="1" ref="BD5" ca="1" xml:space="preserve"> INDIRECT( ADDRESS( ROW($E$2) + BD$2, COLUMN($E$2)) )</f>
        <v>0</v>
      </c>
      <c r="BE5" s="64" cm="1">
        <f t="array" aca="1" ref="BE5" ca="1" xml:space="preserve"> INDIRECT( ADDRESS( ROW($E$2) + BE$2, COLUMN($E$2)) )</f>
        <v>0</v>
      </c>
      <c r="BF5" s="64" cm="1">
        <f t="array" aca="1" ref="BF5" ca="1" xml:space="preserve"> INDIRECT( ADDRESS( ROW($E$2) + BF$2, COLUMN($E$2)) )</f>
        <v>0</v>
      </c>
      <c r="BG5" s="64" cm="1">
        <f t="array" aca="1" ref="BG5" ca="1" xml:space="preserve"> INDIRECT( ADDRESS( ROW($E$2) + BG$2, COLUMN($E$2)) )</f>
        <v>0</v>
      </c>
      <c r="BH5" s="64" cm="1">
        <f t="array" aca="1" ref="BH5" ca="1" xml:space="preserve"> INDIRECT( ADDRESS( ROW($E$2) + BH$2, COLUMN($E$2)) )</f>
        <v>0</v>
      </c>
      <c r="BI5" s="64" cm="1">
        <f t="array" aca="1" ref="BI5" ca="1" xml:space="preserve"> INDIRECT( ADDRESS( ROW($E$2) + BI$2, COLUMN($E$2)) )</f>
        <v>0</v>
      </c>
      <c r="BJ5" s="64" cm="1">
        <f t="array" aca="1" ref="BJ5" ca="1" xml:space="preserve"> INDIRECT( ADDRESS( ROW($E$2) + BJ$2, COLUMN($E$2)) )</f>
        <v>0</v>
      </c>
      <c r="BK5" s="64" cm="1">
        <f t="array" aca="1" ref="BK5" ca="1" xml:space="preserve"> INDIRECT( ADDRESS( ROW($E$2) + BK$2, COLUMN($E$2)) )</f>
        <v>0</v>
      </c>
    </row>
    <row r="6" spans="2:63">
      <c r="B6" s="17">
        <f t="shared" si="2"/>
        <v>4</v>
      </c>
      <c r="C6" s="140" t="s">
        <v>59</v>
      </c>
      <c r="D6" s="155" t="s">
        <v>131</v>
      </c>
      <c r="E6" s="145" t="s">
        <v>131</v>
      </c>
      <c r="F6" s="146" t="s">
        <v>176</v>
      </c>
      <c r="H6" s="62" t="s">
        <v>174</v>
      </c>
      <c r="I6" s="65" t="str" cm="1">
        <f t="array" aca="1" ref="I6" ca="1" xml:space="preserve"> INDIRECT( ADDRESS( ROW($F$2) + I$2, COLUMN($F$2)) )</f>
        <v>1</v>
      </c>
      <c r="J6" s="65" t="str" cm="1">
        <f t="array" aca="1" ref="J6" ca="1" xml:space="preserve"> INDIRECT( ADDRESS( ROW($F$2) + J$2, COLUMN($F$2)) )</f>
        <v>a</v>
      </c>
      <c r="K6" s="65" t="str" cm="1">
        <f t="array" aca="1" ref="K6" ca="1" xml:space="preserve"> INDIRECT( ADDRESS( ROW($F$2) + K$2, COLUMN($F$2)) )</f>
        <v>q</v>
      </c>
      <c r="L6" s="65" t="str" cm="1">
        <f t="array" aca="1" ref="L6" ca="1" xml:space="preserve"> INDIRECT( ADDRESS( ROW($F$2) + L$2, COLUMN($F$2)) )</f>
        <v>2</v>
      </c>
      <c r="M6" s="65" t="str" cm="1">
        <f t="array" aca="1" ref="M6" ca="1" xml:space="preserve"> INDIRECT( ADDRESS( ROW($F$2) + M$2, COLUMN($F$2)) )</f>
        <v>w</v>
      </c>
      <c r="N6" s="65" t="str" cm="1">
        <f t="array" aca="1" ref="N6" ca="1" xml:space="preserve"> INDIRECT( ADDRESS( ROW($F$2) + N$2, COLUMN($F$2)) )</f>
        <v>s</v>
      </c>
      <c r="O6" s="65" t="str" cm="1">
        <f t="array" aca="1" ref="O6" ca="1" xml:space="preserve"> INDIRECT( ADDRESS( ROW($F$2) + O$2, COLUMN($F$2)) )</f>
        <v>x</v>
      </c>
      <c r="P6" s="65" t="str" cm="1">
        <f t="array" aca="1" ref="P6" ca="1" xml:space="preserve"> INDIRECT( ADDRESS( ROW($F$2) + P$2, COLUMN($F$2)) )</f>
        <v>e</v>
      </c>
      <c r="Q6" s="65" t="str" cm="1">
        <f t="array" aca="1" ref="Q6" ca="1" xml:space="preserve"> INDIRECT( ADDRESS( ROW($F$2) + Q$2, COLUMN($F$2)) )</f>
        <v>E</v>
      </c>
      <c r="R6" s="65" t="str" cm="1">
        <f t="array" aca="1" ref="R6" ca="1" xml:space="preserve"> INDIRECT( ADDRESS( ROW($F$2) + R$2, COLUMN($F$2)) )</f>
        <v>D</v>
      </c>
      <c r="S6" s="65" t="str" cm="1">
        <f t="array" aca="1" ref="S6" ca="1" xml:space="preserve"> INDIRECT( ADDRESS( ROW($F$2) + S$2, COLUMN($F$2)) )</f>
        <v>d</v>
      </c>
      <c r="T6" s="65" t="str" cm="1">
        <f t="array" aca="1" ref="T6" ca="1" xml:space="preserve"> INDIRECT( ADDRESS( ROW($F$2) + T$2, COLUMN($F$2)) )</f>
        <v>c</v>
      </c>
      <c r="U6" s="65" t="str" cm="1">
        <f t="array" aca="1" ref="U6" ca="1" xml:space="preserve"> INDIRECT( ADDRESS( ROW($F$2) + U$2, COLUMN($F$2)) )</f>
        <v>Y</v>
      </c>
      <c r="V6" s="65" t="str" cm="1">
        <f t="array" aca="1" ref="V6" ca="1" xml:space="preserve"> INDIRECT( ADDRESS( ROW($F$2) + V$2, COLUMN($F$2)) )</f>
        <v>n</v>
      </c>
      <c r="W6" s="65" t="str" cm="1">
        <f t="array" aca="1" ref="W6" ca="1" xml:space="preserve"> INDIRECT( ADDRESS( ROW($F$2) + W$2, COLUMN($F$2)) )</f>
        <v>h</v>
      </c>
      <c r="X6" s="65" t="str" cm="1">
        <f t="array" aca="1" ref="X6" ca="1" xml:space="preserve"> INDIRECT( ADDRESS( ROW($F$2) + X$2, COLUMN($F$2)) )</f>
        <v>8</v>
      </c>
      <c r="Y6" s="65" t="str" cm="1">
        <f t="array" aca="1" ref="Y6" ca="1" xml:space="preserve"> INDIRECT( ADDRESS( ROW($F$2) + Y$2, COLUMN($F$2)) )</f>
        <v>R</v>
      </c>
      <c r="Z6" s="65" t="str" cm="1">
        <f t="array" aca="1" ref="Z6" ca="1" xml:space="preserve"> INDIRECT( ADDRESS( ROW($F$2) + Z$2, COLUMN($F$2)) )</f>
        <v>v</v>
      </c>
      <c r="AA6" s="65" t="str" cm="1">
        <f t="array" aca="1" ref="AA6" ca="1" xml:space="preserve"> INDIRECT( ADDRESS( ROW($F$2) + AA$2, COLUMN($F$2)) )</f>
        <v>f</v>
      </c>
      <c r="AB6" s="65" t="str" cm="1">
        <f t="array" aca="1" ref="AB6" ca="1" xml:space="preserve"> INDIRECT( ADDRESS( ROW($F$2) + AB$2, COLUMN($F$2)) )</f>
        <v>y</v>
      </c>
      <c r="AC6" s="65" t="str" cm="1">
        <f t="array" aca="1" ref="AC6" ca="1" xml:space="preserve"> INDIRECT( ADDRESS( ROW($F$2) + AC$2, COLUMN($F$2)) )</f>
        <v>r</v>
      </c>
      <c r="AD6" s="65" t="str" cm="1">
        <f t="array" aca="1" ref="AD6" ca="1" xml:space="preserve"> INDIRECT( ADDRESS( ROW($F$2) + AD$2, COLUMN($F$2)) )</f>
        <v>*</v>
      </c>
      <c r="AE6" s="65" t="str" cm="1">
        <f t="array" aca="1" ref="AE6" ca="1" xml:space="preserve"> INDIRECT( ADDRESS( ROW($F$2) + AE$2, COLUMN($F$2)) )</f>
        <v>i</v>
      </c>
      <c r="AF6" s="65" t="str" cm="1">
        <f t="array" aca="1" ref="AF6" ca="1" xml:space="preserve"> INDIRECT( ADDRESS( ROW($F$2) + AF$2, COLUMN($F$2)) )</f>
        <v>I</v>
      </c>
      <c r="AG6" s="65" t="str" cm="1">
        <f t="array" aca="1" ref="AG6" ca="1" xml:space="preserve"> INDIRECT( ADDRESS( ROW($F$2) + AG$2, COLUMN($F$2)) )</f>
        <v>k</v>
      </c>
      <c r="AH6" s="65" t="str" cm="1">
        <f t="array" aca="1" ref="AH6" ca="1" xml:space="preserve"> INDIRECT( ADDRESS( ROW($F$2) + AH$2, COLUMN($F$2)) )</f>
        <v>o</v>
      </c>
      <c r="AI6" s="65" t="str" cm="1">
        <f t="array" aca="1" ref="AI6" ca="1" xml:space="preserve"> INDIRECT( ADDRESS( ROW($F$2) + AI$2, COLUMN($F$2)) )</f>
        <v>O</v>
      </c>
      <c r="AJ6" s="65" t="str" cm="1">
        <f t="array" aca="1" ref="AJ6" ca="1" xml:space="preserve"> INDIRECT( ADDRESS( ROW($F$2) + AJ$2, COLUMN($F$2)) )</f>
        <v>9</v>
      </c>
      <c r="AK6" s="65" t="str" cm="1">
        <f t="array" aca="1" ref="AK6" ca="1" xml:space="preserve"> INDIRECT( ADDRESS( ROW($F$2) + AK$2, COLUMN($F$2)) )</f>
        <v>U</v>
      </c>
      <c r="AL6" s="65" t="str" cm="1">
        <f t="array" aca="1" ref="AL6" ca="1" xml:space="preserve"> INDIRECT( ADDRESS( ROW($F$2) + AL$2, COLUMN($F$2)) )</f>
        <v>j</v>
      </c>
      <c r="AM6" s="65" t="str" cm="1">
        <f t="array" aca="1" ref="AM6" ca="1" xml:space="preserve"> INDIRECT( ADDRESS( ROW($F$2) + AM$2, COLUMN($F$2)) )</f>
        <v>J</v>
      </c>
      <c r="AN6" s="65" t="str" cm="1">
        <f t="array" aca="1" ref="AN6" ca="1" xml:space="preserve"> INDIRECT( ADDRESS( ROW($F$2) + AN$2, COLUMN($F$2)) )</f>
        <v xml:space="preserve"> </v>
      </c>
      <c r="AO6" s="65" t="str" cm="1">
        <f t="array" aca="1" ref="AO6" ca="1" xml:space="preserve"> INDIRECT( ADDRESS( ROW($F$2) + AO$2, COLUMN($F$2)) )</f>
        <v>(</v>
      </c>
      <c r="AP6" s="65" t="str" cm="1">
        <f t="array" aca="1" ref="AP6" ca="1" xml:space="preserve"> INDIRECT( ADDRESS( ROW($F$2) + AP$2, COLUMN($F$2)) )</f>
        <v>l</v>
      </c>
      <c r="AQ6" s="65" t="str" cm="1">
        <f t="array" aca="1" ref="AQ6" ca="1" xml:space="preserve"> INDIRECT( ADDRESS( ROW($F$2) + AQ$2, COLUMN($F$2)) )</f>
        <v>L</v>
      </c>
      <c r="AR6" s="65" t="str" cm="1">
        <f t="array" aca="1" ref="AR6" ca="1" xml:space="preserve"> INDIRECT( ADDRESS( ROW($F$2) + AR$2, COLUMN($F$2)) )</f>
        <v>,</v>
      </c>
      <c r="AS6" s="65" t="str" cm="1">
        <f t="array" aca="1" ref="AS6" ca="1" xml:space="preserve"> INDIRECT( ADDRESS( ROW($F$2) + AS$2, COLUMN($F$2)) )</f>
        <v>&lt;</v>
      </c>
      <c r="AT6" s="65" t="str" cm="1">
        <f t="array" aca="1" ref="AT6" ca="1" xml:space="preserve"> INDIRECT( ADDRESS( ROW($F$2) + AT$2, COLUMN($F$2)) )</f>
        <v>m</v>
      </c>
      <c r="AU6" s="65" t="str" cm="1">
        <f t="array" aca="1" ref="AU6" ca="1" xml:space="preserve"> INDIRECT( ADDRESS( ROW($F$2) + AU$2, COLUMN($F$2)) )</f>
        <v>0</v>
      </c>
      <c r="AV6" s="65" t="str" cm="1">
        <f t="array" aca="1" ref="AV6" ca="1" xml:space="preserve"> INDIRECT( ADDRESS( ROW($F$2) + AV$2, COLUMN($F$2)) )</f>
        <v>p</v>
      </c>
      <c r="AW6" s="65" t="str" cm="1">
        <f t="array" aca="1" ref="AW6" ca="1" xml:space="preserve"> INDIRECT( ADDRESS( ROW($F$2) + AW$2, COLUMN($F$2)) )</f>
        <v>;</v>
      </c>
      <c r="AX6" s="65" t="str" cm="1">
        <f t="array" aca="1" ref="AX6" ca="1" xml:space="preserve"> INDIRECT( ADDRESS( ROW($F$2) + AX$2, COLUMN($F$2)) )</f>
        <v>:</v>
      </c>
      <c r="AY6" s="65" t="str" cm="1">
        <f t="array" aca="1" ref="AY6" ca="1" xml:space="preserve"> INDIRECT( ADDRESS( ROW($F$2) + AY$2, COLUMN($F$2)) )</f>
        <v>/</v>
      </c>
      <c r="AZ6" s="65" t="str" cm="1">
        <f t="array" aca="1" ref="AZ6" ca="1" xml:space="preserve"> INDIRECT( ADDRESS( ROW($F$2) + AZ$2, COLUMN($F$2)) )</f>
        <v>-</v>
      </c>
      <c r="BA6" s="65" t="str" cm="1">
        <f t="array" aca="1" ref="BA6" ca="1" xml:space="preserve"> INDIRECT( ADDRESS( ROW($F$2) + BA$2, COLUMN($F$2)) )</f>
        <v>u</v>
      </c>
      <c r="BB6" s="65" t="str" cm="1">
        <f t="array" aca="1" ref="BB6" ca="1" xml:space="preserve"> INDIRECT( ADDRESS( ROW($F$2) + BB$2, COLUMN($F$2)) )</f>
        <v>4</v>
      </c>
      <c r="BC6" s="65" t="str" cm="1">
        <f t="array" aca="1" ref="BC6" ca="1" xml:space="preserve"> INDIRECT( ADDRESS( ROW($F$2) + BC$2, COLUMN($F$2)) )</f>
        <v>3</v>
      </c>
      <c r="BD6" s="65" t="str" cm="1">
        <f t="array" aca="1" ref="BD6" ca="1" xml:space="preserve"> INDIRECT( ADDRESS( ROW($F$2) + BD$2, COLUMN($F$2)) )</f>
        <v>b</v>
      </c>
      <c r="BE6" s="65" t="str" cm="1">
        <f t="array" aca="1" ref="BE6" ca="1" xml:space="preserve"> INDIRECT( ADDRESS( ROW($F$2) + BE$2, COLUMN($F$2)) )</f>
        <v>t</v>
      </c>
      <c r="BF6" s="65" t="str" cm="1">
        <f t="array" aca="1" ref="BF6" ca="1" xml:space="preserve"> INDIRECT( ADDRESS( ROW($F$2) + BF$2, COLUMN($F$2)) )</f>
        <v>g</v>
      </c>
      <c r="BG6" s="65" t="str" cm="1">
        <f t="array" aca="1" ref="BG6" ca="1" xml:space="preserve"> INDIRECT( ADDRESS( ROW($F$2) + BG$2, COLUMN($F$2)) )</f>
        <v>z</v>
      </c>
      <c r="BH6" s="65" t="str" cm="1">
        <f t="array" aca="1" ref="BH6" ca="1" xml:space="preserve"> INDIRECT( ADDRESS( ROW($F$2) + BH$2, COLUMN($F$2)) )</f>
        <v>6</v>
      </c>
      <c r="BI6" s="65" t="str" cm="1">
        <f t="array" aca="1" ref="BI6" ca="1" xml:space="preserve"> INDIRECT( ADDRESS( ROW($F$2) + BI$2, COLUMN($F$2)) )</f>
        <v>5</v>
      </c>
      <c r="BJ6" s="65" t="str" cm="1">
        <f t="array" aca="1" ref="BJ6" ca="1" xml:space="preserve"> INDIRECT( ADDRESS( ROW($F$2) + BJ$2, COLUMN($F$2)) )</f>
        <v>7</v>
      </c>
      <c r="BK6" s="65" cm="1">
        <f t="array" aca="1" ref="BK6" ca="1" xml:space="preserve"> INDIRECT( ADDRESS( ROW($F$2) + BK$2, COLUMN($F$2)) )</f>
        <v>0</v>
      </c>
    </row>
    <row r="7" spans="2:63">
      <c r="B7" s="45">
        <f t="shared" si="2"/>
        <v>5</v>
      </c>
      <c r="C7" s="141" t="s">
        <v>13</v>
      </c>
      <c r="D7" s="156" t="s">
        <v>14</v>
      </c>
      <c r="E7" s="148" t="s">
        <v>307</v>
      </c>
      <c r="F7" s="149" t="s">
        <v>177</v>
      </c>
    </row>
    <row r="8" spans="2:63">
      <c r="B8" s="50">
        <f t="shared" si="2"/>
        <v>6</v>
      </c>
      <c r="C8" s="140" t="s">
        <v>43</v>
      </c>
      <c r="D8" s="155" t="s">
        <v>44</v>
      </c>
      <c r="E8" s="145" t="s">
        <v>205</v>
      </c>
      <c r="F8" s="146" t="s">
        <v>105</v>
      </c>
    </row>
    <row r="9" spans="2:63">
      <c r="B9" s="50">
        <f t="shared" si="2"/>
        <v>7</v>
      </c>
      <c r="C9" s="140" t="s">
        <v>71</v>
      </c>
      <c r="D9" s="155" t="s">
        <v>72</v>
      </c>
      <c r="E9" s="145" t="s">
        <v>72</v>
      </c>
      <c r="F9" s="146" t="s">
        <v>178</v>
      </c>
    </row>
    <row r="10" spans="2:63">
      <c r="B10" s="51">
        <f t="shared" si="2"/>
        <v>8</v>
      </c>
      <c r="C10" s="142" t="s">
        <v>98</v>
      </c>
      <c r="D10" s="157" t="s">
        <v>99</v>
      </c>
      <c r="E10" s="150" t="s">
        <v>208</v>
      </c>
      <c r="F10" s="151" t="s">
        <v>57</v>
      </c>
    </row>
    <row r="11" spans="2:63">
      <c r="B11" s="17">
        <f t="shared" si="2"/>
        <v>9</v>
      </c>
      <c r="C11" s="140" t="s">
        <v>45</v>
      </c>
      <c r="D11" s="155" t="s">
        <v>46</v>
      </c>
      <c r="E11" s="145" t="s">
        <v>133</v>
      </c>
      <c r="F11" s="146" t="s">
        <v>30</v>
      </c>
    </row>
    <row r="12" spans="2:63">
      <c r="B12" s="17">
        <f t="shared" si="2"/>
        <v>10</v>
      </c>
      <c r="C12" s="140" t="s">
        <v>73</v>
      </c>
      <c r="D12" s="155" t="s">
        <v>134</v>
      </c>
      <c r="E12" s="145" t="s">
        <v>209</v>
      </c>
      <c r="F12" s="146" t="s">
        <v>61</v>
      </c>
    </row>
    <row r="13" spans="2:63">
      <c r="B13" s="17">
        <f t="shared" si="2"/>
        <v>11</v>
      </c>
      <c r="C13" s="140" t="s">
        <v>48</v>
      </c>
      <c r="D13" s="155" t="s">
        <v>133</v>
      </c>
      <c r="E13" s="145" t="s">
        <v>308</v>
      </c>
      <c r="F13" s="146" t="s">
        <v>170</v>
      </c>
    </row>
    <row r="14" spans="2:63">
      <c r="B14" s="17">
        <f t="shared" si="2"/>
        <v>12</v>
      </c>
      <c r="C14" s="140" t="s">
        <v>76</v>
      </c>
      <c r="D14" s="155" t="s">
        <v>135</v>
      </c>
      <c r="E14" s="147" t="s">
        <v>309</v>
      </c>
      <c r="F14" s="146" t="s">
        <v>173</v>
      </c>
    </row>
    <row r="15" spans="2:63">
      <c r="B15" s="45">
        <f t="shared" si="2"/>
        <v>13</v>
      </c>
      <c r="C15" s="141" t="s">
        <v>50</v>
      </c>
      <c r="D15" s="156" t="s">
        <v>51</v>
      </c>
      <c r="E15" s="148" t="s">
        <v>310</v>
      </c>
      <c r="F15" s="149" t="s">
        <v>33</v>
      </c>
    </row>
    <row r="16" spans="2:63">
      <c r="B16" s="50">
        <f t="shared" si="2"/>
        <v>14</v>
      </c>
      <c r="C16" s="140" t="s">
        <v>78</v>
      </c>
      <c r="D16" s="155" t="s">
        <v>142</v>
      </c>
      <c r="E16" s="145" t="s">
        <v>311</v>
      </c>
      <c r="F16" s="146" t="s">
        <v>72</v>
      </c>
    </row>
    <row r="17" spans="2:6">
      <c r="B17" s="50">
        <f t="shared" si="2"/>
        <v>15</v>
      </c>
      <c r="C17" s="140" t="s">
        <v>112</v>
      </c>
      <c r="D17" s="155" t="s">
        <v>141</v>
      </c>
      <c r="E17" s="145" t="s">
        <v>312</v>
      </c>
      <c r="F17" s="146" t="s">
        <v>101</v>
      </c>
    </row>
    <row r="18" spans="2:6">
      <c r="B18" s="51">
        <f t="shared" si="2"/>
        <v>16</v>
      </c>
      <c r="C18" s="142" t="s">
        <v>104</v>
      </c>
      <c r="D18" s="157" t="s">
        <v>143</v>
      </c>
      <c r="E18" s="150" t="s">
        <v>143</v>
      </c>
      <c r="F18" s="151" t="s">
        <v>183</v>
      </c>
    </row>
    <row r="19" spans="2:6">
      <c r="B19" s="17">
        <f t="shared" si="2"/>
        <v>17</v>
      </c>
      <c r="C19" s="140" t="s">
        <v>47</v>
      </c>
      <c r="D19" s="155" t="s">
        <v>137</v>
      </c>
      <c r="E19" s="145" t="s">
        <v>313</v>
      </c>
      <c r="F19" s="146" t="s">
        <v>31</v>
      </c>
    </row>
    <row r="20" spans="2:6">
      <c r="B20" s="17">
        <f t="shared" si="2"/>
        <v>18</v>
      </c>
      <c r="C20" s="140" t="s">
        <v>75</v>
      </c>
      <c r="D20" s="155" t="s">
        <v>139</v>
      </c>
      <c r="E20" s="145" t="s">
        <v>314</v>
      </c>
      <c r="F20" s="146" t="s">
        <v>181</v>
      </c>
    </row>
    <row r="21" spans="2:6">
      <c r="B21" s="17">
        <f t="shared" si="2"/>
        <v>19</v>
      </c>
      <c r="C21" s="140" t="s">
        <v>111</v>
      </c>
      <c r="D21" s="155" t="s">
        <v>138</v>
      </c>
      <c r="E21" s="145" t="s">
        <v>49</v>
      </c>
      <c r="F21" s="146" t="s">
        <v>180</v>
      </c>
    </row>
    <row r="22" spans="2:6">
      <c r="B22" s="17">
        <f t="shared" si="2"/>
        <v>20</v>
      </c>
      <c r="C22" s="140" t="s">
        <v>102</v>
      </c>
      <c r="D22" s="155" t="s">
        <v>140</v>
      </c>
      <c r="E22" s="145" t="s">
        <v>172</v>
      </c>
      <c r="F22" s="146" t="s">
        <v>182</v>
      </c>
    </row>
    <row r="23" spans="2:6">
      <c r="B23" s="44">
        <f t="shared" si="2"/>
        <v>21</v>
      </c>
      <c r="C23" s="143" t="s">
        <v>100</v>
      </c>
      <c r="D23" s="158" t="s">
        <v>136</v>
      </c>
      <c r="E23" s="152" t="s">
        <v>65</v>
      </c>
      <c r="F23" s="153" t="s">
        <v>179</v>
      </c>
    </row>
    <row r="24" spans="2:6">
      <c r="B24" s="52">
        <f t="shared" si="2"/>
        <v>22</v>
      </c>
      <c r="C24" s="141" t="s">
        <v>24</v>
      </c>
      <c r="D24" s="156" t="s">
        <v>144</v>
      </c>
      <c r="E24" s="148" t="s">
        <v>144</v>
      </c>
      <c r="F24" s="149" t="s">
        <v>184</v>
      </c>
    </row>
    <row r="25" spans="2:6">
      <c r="B25" s="17">
        <f t="shared" si="2"/>
        <v>23</v>
      </c>
      <c r="C25" s="140" t="s">
        <v>113</v>
      </c>
      <c r="D25" s="155" t="s">
        <v>145</v>
      </c>
      <c r="E25" s="145" t="s">
        <v>316</v>
      </c>
      <c r="F25" s="146" t="s">
        <v>53</v>
      </c>
    </row>
    <row r="26" spans="2:6">
      <c r="B26" s="17">
        <f t="shared" si="2"/>
        <v>24</v>
      </c>
      <c r="C26" s="140" t="s">
        <v>54</v>
      </c>
      <c r="D26" s="155" t="s">
        <v>146</v>
      </c>
      <c r="E26" s="145" t="s">
        <v>315</v>
      </c>
      <c r="F26" s="146" t="s">
        <v>35</v>
      </c>
    </row>
    <row r="27" spans="2:6">
      <c r="B27" s="17">
        <f t="shared" si="2"/>
        <v>25</v>
      </c>
      <c r="C27" s="140" t="s">
        <v>114</v>
      </c>
      <c r="D27" s="155" t="s">
        <v>147</v>
      </c>
      <c r="E27" s="145" t="s">
        <v>317</v>
      </c>
      <c r="F27" s="146" t="s">
        <v>46</v>
      </c>
    </row>
    <row r="28" spans="2:6">
      <c r="B28" s="17">
        <f t="shared" si="2"/>
        <v>26</v>
      </c>
      <c r="C28" s="140" t="s">
        <v>115</v>
      </c>
      <c r="D28" s="155" t="s">
        <v>83</v>
      </c>
      <c r="E28" s="145" t="s">
        <v>146</v>
      </c>
      <c r="F28" s="146" t="s">
        <v>83</v>
      </c>
    </row>
    <row r="29" spans="2:6">
      <c r="B29" s="17">
        <f t="shared" si="2"/>
        <v>27</v>
      </c>
      <c r="C29" s="140" t="s">
        <v>56</v>
      </c>
      <c r="D29" s="155" t="s">
        <v>148</v>
      </c>
      <c r="E29" s="145" t="s">
        <v>148</v>
      </c>
      <c r="F29" s="146" t="s">
        <v>36</v>
      </c>
    </row>
    <row r="30" spans="2:6">
      <c r="B30" s="53">
        <f t="shared" si="2"/>
        <v>28</v>
      </c>
      <c r="C30" s="142" t="s">
        <v>116</v>
      </c>
      <c r="D30" s="157" t="s">
        <v>149</v>
      </c>
      <c r="E30" s="150" t="s">
        <v>318</v>
      </c>
      <c r="F30" s="151" t="s">
        <v>185</v>
      </c>
    </row>
    <row r="31" spans="2:6">
      <c r="B31" s="52">
        <f t="shared" si="2"/>
        <v>29</v>
      </c>
      <c r="C31" s="141" t="s">
        <v>52</v>
      </c>
      <c r="D31" s="156" t="s">
        <v>161</v>
      </c>
      <c r="E31" s="148">
        <v>0</v>
      </c>
      <c r="F31" s="149" t="s">
        <v>34</v>
      </c>
    </row>
    <row r="32" spans="2:6">
      <c r="B32" s="17">
        <f t="shared" si="2"/>
        <v>30</v>
      </c>
      <c r="C32" s="140" t="s">
        <v>122</v>
      </c>
      <c r="D32" s="155" t="s">
        <v>162</v>
      </c>
      <c r="E32" s="145"/>
      <c r="F32" s="146" t="s">
        <v>103</v>
      </c>
    </row>
    <row r="33" spans="2:6">
      <c r="B33" s="17">
        <f t="shared" si="2"/>
        <v>31</v>
      </c>
      <c r="C33" s="140" t="s">
        <v>80</v>
      </c>
      <c r="D33" s="155" t="s">
        <v>163</v>
      </c>
      <c r="E33" s="145"/>
      <c r="F33" s="146" t="s">
        <v>65</v>
      </c>
    </row>
    <row r="34" spans="2:6">
      <c r="B34" s="53">
        <f t="shared" si="2"/>
        <v>32</v>
      </c>
      <c r="C34" s="142" t="s">
        <v>123</v>
      </c>
      <c r="D34" s="157" t="s">
        <v>164</v>
      </c>
      <c r="E34" s="150"/>
      <c r="F34" s="151" t="s">
        <v>124</v>
      </c>
    </row>
    <row r="35" spans="2:6">
      <c r="B35" s="17">
        <f t="shared" si="2"/>
        <v>33</v>
      </c>
      <c r="C35" s="140" t="s">
        <v>26</v>
      </c>
      <c r="D35" s="155" t="s">
        <v>150</v>
      </c>
      <c r="E35" s="145" t="s">
        <v>163</v>
      </c>
      <c r="F35" s="146" t="s">
        <v>186</v>
      </c>
    </row>
    <row r="36" spans="2:6">
      <c r="B36" s="17">
        <f t="shared" si="2"/>
        <v>34</v>
      </c>
      <c r="C36" s="140" t="s">
        <v>117</v>
      </c>
      <c r="D36" s="155" t="s">
        <v>151</v>
      </c>
      <c r="E36" s="145" t="s">
        <v>34</v>
      </c>
      <c r="F36" s="146" t="s">
        <v>99</v>
      </c>
    </row>
    <row r="37" spans="2:6">
      <c r="B37" s="17">
        <f t="shared" si="2"/>
        <v>35</v>
      </c>
      <c r="C37" s="140" t="s">
        <v>84</v>
      </c>
      <c r="D37" s="155" t="s">
        <v>152</v>
      </c>
      <c r="E37" s="145" t="s">
        <v>319</v>
      </c>
      <c r="F37" s="146" t="s">
        <v>67</v>
      </c>
    </row>
    <row r="38" spans="2:6">
      <c r="B38" s="17">
        <f t="shared" si="2"/>
        <v>36</v>
      </c>
      <c r="C38" s="140" t="s">
        <v>118</v>
      </c>
      <c r="D38" s="155" t="s">
        <v>153</v>
      </c>
      <c r="E38" s="145" t="s">
        <v>320</v>
      </c>
      <c r="F38" s="146" t="s">
        <v>187</v>
      </c>
    </row>
    <row r="39" spans="2:6">
      <c r="B39" s="17">
        <f t="shared" si="2"/>
        <v>37</v>
      </c>
      <c r="C39" s="140" t="s">
        <v>119</v>
      </c>
      <c r="D39" s="155" t="s">
        <v>154</v>
      </c>
      <c r="E39" s="145" t="s">
        <v>61</v>
      </c>
      <c r="F39" s="146" t="s">
        <v>188</v>
      </c>
    </row>
    <row r="40" spans="2:6">
      <c r="B40" s="17">
        <f t="shared" si="2"/>
        <v>38</v>
      </c>
      <c r="C40" s="140" t="s">
        <v>120</v>
      </c>
      <c r="D40" s="155" t="s">
        <v>155</v>
      </c>
      <c r="E40" s="145" t="s">
        <v>28</v>
      </c>
      <c r="F40" s="146" t="s">
        <v>70</v>
      </c>
    </row>
    <row r="41" spans="2:6">
      <c r="B41" s="17">
        <f t="shared" si="2"/>
        <v>39</v>
      </c>
      <c r="C41" s="140" t="s">
        <v>106</v>
      </c>
      <c r="D41" s="155" t="s">
        <v>131</v>
      </c>
      <c r="E41" s="145" t="s">
        <v>63</v>
      </c>
      <c r="F41" s="146" t="s">
        <v>189</v>
      </c>
    </row>
    <row r="42" spans="2:6">
      <c r="B42" s="17">
        <f t="shared" si="2"/>
        <v>40</v>
      </c>
      <c r="C42" s="140" t="s">
        <v>27</v>
      </c>
      <c r="D42" s="155" t="s">
        <v>156</v>
      </c>
      <c r="E42" s="145" t="s">
        <v>91</v>
      </c>
      <c r="F42" s="146" t="s">
        <v>12</v>
      </c>
    </row>
    <row r="43" spans="2:6">
      <c r="B43" s="17">
        <f t="shared" si="2"/>
        <v>41</v>
      </c>
      <c r="C43" s="140" t="s">
        <v>58</v>
      </c>
      <c r="D43" s="155" t="s">
        <v>157</v>
      </c>
      <c r="E43" s="145">
        <v>1</v>
      </c>
      <c r="F43" s="146" t="s">
        <v>190</v>
      </c>
    </row>
    <row r="44" spans="2:6">
      <c r="B44" s="17">
        <f t="shared" si="2"/>
        <v>42</v>
      </c>
      <c r="C44" s="140" t="s">
        <v>85</v>
      </c>
      <c r="D44" s="155" t="s">
        <v>158</v>
      </c>
      <c r="E44" s="145">
        <v>2</v>
      </c>
      <c r="F44" s="146" t="s">
        <v>191</v>
      </c>
    </row>
    <row r="45" spans="2:6">
      <c r="B45" s="17">
        <f t="shared" si="2"/>
        <v>43</v>
      </c>
      <c r="C45" s="140" t="s">
        <v>107</v>
      </c>
      <c r="D45" s="155" t="s">
        <v>159</v>
      </c>
      <c r="E45" s="145">
        <v>3</v>
      </c>
      <c r="F45" s="146" t="s">
        <v>192</v>
      </c>
    </row>
    <row r="46" spans="2:6">
      <c r="B46" s="17">
        <f t="shared" si="2"/>
        <v>44</v>
      </c>
      <c r="C46" s="140" t="s">
        <v>121</v>
      </c>
      <c r="D46" s="159" t="s">
        <v>160</v>
      </c>
      <c r="E46" s="145">
        <v>5</v>
      </c>
      <c r="F46" s="146" t="s">
        <v>193</v>
      </c>
    </row>
    <row r="47" spans="2:6">
      <c r="B47" s="17">
        <f t="shared" si="2"/>
        <v>45</v>
      </c>
      <c r="C47" s="140" t="s">
        <v>108</v>
      </c>
      <c r="D47" s="155"/>
      <c r="E47" s="145">
        <v>7</v>
      </c>
      <c r="F47" s="146" t="s">
        <v>81</v>
      </c>
    </row>
    <row r="48" spans="2:6">
      <c r="B48" s="52">
        <f t="shared" si="2"/>
        <v>46</v>
      </c>
      <c r="C48" s="141" t="s">
        <v>124</v>
      </c>
      <c r="D48" s="156">
        <v>1</v>
      </c>
      <c r="E48" s="148"/>
      <c r="F48" s="149" t="s">
        <v>194</v>
      </c>
    </row>
    <row r="49" spans="2:6">
      <c r="B49" s="17">
        <f t="shared" si="2"/>
        <v>47</v>
      </c>
      <c r="C49" s="140" t="s">
        <v>17</v>
      </c>
      <c r="D49" s="155">
        <v>2</v>
      </c>
      <c r="E49" s="145"/>
      <c r="F49" s="146" t="s">
        <v>195</v>
      </c>
    </row>
    <row r="50" spans="2:6">
      <c r="B50" s="17">
        <f t="shared" si="2"/>
        <v>48</v>
      </c>
      <c r="C50" s="140" t="s">
        <v>15</v>
      </c>
      <c r="D50" s="155">
        <v>3</v>
      </c>
      <c r="E50" s="145"/>
      <c r="F50" s="146" t="s">
        <v>97</v>
      </c>
    </row>
    <row r="51" spans="2:6">
      <c r="B51" s="17">
        <f t="shared" si="2"/>
        <v>49</v>
      </c>
      <c r="C51" s="140" t="s">
        <v>125</v>
      </c>
      <c r="D51" s="155" t="s">
        <v>165</v>
      </c>
      <c r="E51" s="145"/>
      <c r="F51" s="146" t="s">
        <v>14</v>
      </c>
    </row>
    <row r="52" spans="2:6">
      <c r="B52" s="17">
        <f t="shared" si="2"/>
        <v>50</v>
      </c>
      <c r="C52" s="140" t="s">
        <v>126</v>
      </c>
      <c r="D52" s="155" t="s">
        <v>166</v>
      </c>
      <c r="E52" s="145"/>
      <c r="F52" s="146" t="s">
        <v>49</v>
      </c>
    </row>
    <row r="53" spans="2:6">
      <c r="B53" s="17">
        <f t="shared" si="2"/>
        <v>51</v>
      </c>
      <c r="C53" s="140" t="s">
        <v>127</v>
      </c>
      <c r="D53" s="155" t="s">
        <v>167</v>
      </c>
      <c r="E53" s="145"/>
      <c r="F53" s="146" t="s">
        <v>172</v>
      </c>
    </row>
    <row r="54" spans="2:6">
      <c r="B54" s="17">
        <f t="shared" si="2"/>
        <v>52</v>
      </c>
      <c r="C54" s="140" t="s">
        <v>128</v>
      </c>
      <c r="D54" s="155" t="s">
        <v>168</v>
      </c>
      <c r="E54" s="145"/>
      <c r="F54" s="146" t="s">
        <v>196</v>
      </c>
    </row>
    <row r="55" spans="2:6">
      <c r="B55" s="17">
        <f t="shared" si="2"/>
        <v>53</v>
      </c>
      <c r="C55" s="140" t="s">
        <v>21</v>
      </c>
      <c r="D55" s="155">
        <v>5</v>
      </c>
      <c r="E55" s="145"/>
      <c r="F55" s="146" t="s">
        <v>197</v>
      </c>
    </row>
    <row r="56" spans="2:6">
      <c r="B56" s="17">
        <f t="shared" si="2"/>
        <v>54</v>
      </c>
      <c r="C56" s="140" t="s">
        <v>19</v>
      </c>
      <c r="D56" s="155">
        <v>7</v>
      </c>
      <c r="E56" s="145"/>
      <c r="F56" s="146" t="s">
        <v>198</v>
      </c>
    </row>
    <row r="57" spans="2:6">
      <c r="B57" s="53">
        <f t="shared" si="2"/>
        <v>55</v>
      </c>
      <c r="C57" s="142" t="s">
        <v>129</v>
      </c>
      <c r="D57" s="157">
        <v>8</v>
      </c>
      <c r="E57" s="150"/>
      <c r="F57" s="15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1" defaultRowHeight="25.5"/>
  <cols>
    <col min="1" max="1" width="3.6640625" style="107" customWidth="1"/>
    <col min="2" max="2" width="29" style="107" customWidth="1"/>
    <col min="3" max="47" width="8.83203125" style="107" customWidth="1"/>
    <col min="48" max="16384" width="11" style="107"/>
  </cols>
  <sheetData>
    <row r="1" spans="1:47" ht="17.100000000000001" customHeigh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290"/>
      <c r="AR1" s="290"/>
      <c r="AS1" s="109"/>
      <c r="AT1" s="109"/>
      <c r="AU1" s="109"/>
    </row>
    <row r="2" spans="1:47" s="108" customFormat="1" ht="34.5">
      <c r="B2" s="114" t="s">
        <v>334</v>
      </c>
    </row>
    <row r="3" spans="1:47" s="108" customFormat="1" ht="23.25">
      <c r="B3" s="139" t="s">
        <v>333</v>
      </c>
      <c r="C3" s="138" cm="1">
        <f t="array" ref="C3" xml:space="preserve"> COLUMN() - COLUMN($B:$B)</f>
        <v>1</v>
      </c>
      <c r="D3" s="138" cm="1">
        <f t="array" ref="D3" xml:space="preserve"> COLUMN() - COLUMN($B:$B)</f>
        <v>2</v>
      </c>
      <c r="E3" s="138" cm="1">
        <f t="array" ref="E3" xml:space="preserve"> COLUMN() - COLUMN($B:$B)</f>
        <v>3</v>
      </c>
      <c r="F3" s="138" cm="1">
        <f t="array" ref="F3" xml:space="preserve"> COLUMN() - COLUMN($B:$B)</f>
        <v>4</v>
      </c>
      <c r="G3" s="138" cm="1">
        <f t="array" ref="G3" xml:space="preserve"> COLUMN() - COLUMN($B:$B)</f>
        <v>5</v>
      </c>
      <c r="H3" s="138" cm="1">
        <f t="array" ref="H3" xml:space="preserve"> COLUMN() - COLUMN($B:$B)</f>
        <v>6</v>
      </c>
      <c r="I3" s="138" cm="1">
        <f t="array" ref="I3" xml:space="preserve"> COLUMN() - COLUMN($B:$B)</f>
        <v>7</v>
      </c>
      <c r="J3" s="138" cm="1">
        <f t="array" ref="J3" xml:space="preserve"> COLUMN() - COLUMN($B:$B)</f>
        <v>8</v>
      </c>
      <c r="K3" s="138" cm="1">
        <f t="array" ref="K3" xml:space="preserve"> COLUMN() - COLUMN($B:$B)</f>
        <v>9</v>
      </c>
      <c r="L3" s="138" cm="1">
        <f t="array" ref="L3" xml:space="preserve"> COLUMN() - COLUMN($B:$B)</f>
        <v>10</v>
      </c>
      <c r="M3" s="138" cm="1">
        <f t="array" ref="M3" xml:space="preserve"> COLUMN() - COLUMN($B:$B)</f>
        <v>11</v>
      </c>
      <c r="N3" s="138" cm="1">
        <f t="array" ref="N3" xml:space="preserve"> COLUMN() - COLUMN($B:$B)</f>
        <v>12</v>
      </c>
      <c r="O3" s="138" cm="1">
        <f t="array" ref="O3" xml:space="preserve"> COLUMN() - COLUMN($B:$B)</f>
        <v>13</v>
      </c>
      <c r="P3" s="138" cm="1">
        <f t="array" ref="P3" xml:space="preserve"> COLUMN() - COLUMN($B:$B)</f>
        <v>14</v>
      </c>
      <c r="Q3" s="138" cm="1">
        <f t="array" ref="Q3" xml:space="preserve"> COLUMN() - COLUMN($B:$B)</f>
        <v>15</v>
      </c>
      <c r="R3" s="138" cm="1">
        <f t="array" ref="R3" xml:space="preserve"> COLUMN() - COLUMN($B:$B)</f>
        <v>16</v>
      </c>
      <c r="S3" s="138" cm="1">
        <f t="array" ref="S3" xml:space="preserve"> COLUMN() - COLUMN($B:$B)</f>
        <v>17</v>
      </c>
      <c r="T3" s="138" cm="1">
        <f t="array" ref="T3" xml:space="preserve"> COLUMN() - COLUMN($B:$B)</f>
        <v>18</v>
      </c>
      <c r="U3" s="138" cm="1">
        <f t="array" ref="U3" xml:space="preserve"> COLUMN() - COLUMN($B:$B)</f>
        <v>19</v>
      </c>
      <c r="V3" s="138" cm="1">
        <f t="array" ref="V3" xml:space="preserve"> COLUMN() - COLUMN($B:$B)</f>
        <v>20</v>
      </c>
      <c r="W3" s="138" cm="1">
        <f t="array" ref="W3" xml:space="preserve"> COLUMN() - COLUMN($B:$B)</f>
        <v>21</v>
      </c>
      <c r="X3" s="138" cm="1">
        <f t="array" ref="X3" xml:space="preserve"> COLUMN() - COLUMN($B:$B)</f>
        <v>22</v>
      </c>
      <c r="Y3" s="138" cm="1">
        <f t="array" ref="Y3" xml:space="preserve"> COLUMN() - COLUMN($B:$B)</f>
        <v>23</v>
      </c>
      <c r="Z3" s="138" cm="1">
        <f t="array" ref="Z3" xml:space="preserve"> COLUMN() - COLUMN($B:$B)</f>
        <v>24</v>
      </c>
      <c r="AA3" s="138" cm="1">
        <f t="array" ref="AA3" xml:space="preserve"> COLUMN() - COLUMN($B:$B)</f>
        <v>25</v>
      </c>
      <c r="AB3" s="138" cm="1">
        <f t="array" ref="AB3" xml:space="preserve"> COLUMN() - COLUMN($B:$B)</f>
        <v>26</v>
      </c>
      <c r="AC3" s="138" cm="1">
        <f t="array" ref="AC3" xml:space="preserve"> COLUMN() - COLUMN($B:$B)</f>
        <v>27</v>
      </c>
      <c r="AD3" s="138" cm="1">
        <f t="array" ref="AD3" xml:space="preserve"> COLUMN() - COLUMN($B:$B)</f>
        <v>28</v>
      </c>
      <c r="AE3" s="138" cm="1">
        <f t="array" ref="AE3" xml:space="preserve"> COLUMN() - COLUMN($B:$B)</f>
        <v>29</v>
      </c>
      <c r="AF3" s="138" cm="1">
        <f t="array" ref="AF3" xml:space="preserve"> COLUMN() - COLUMN($B:$B)</f>
        <v>30</v>
      </c>
      <c r="AG3" s="138" cm="1">
        <f t="array" ref="AG3" xml:space="preserve"> COLUMN() - COLUMN($B:$B)</f>
        <v>31</v>
      </c>
      <c r="AH3" s="138" cm="1">
        <f t="array" ref="AH3" xml:space="preserve"> COLUMN() - COLUMN($B:$B)</f>
        <v>32</v>
      </c>
      <c r="AI3" s="138" cm="1">
        <f t="array" ref="AI3" xml:space="preserve"> COLUMN() - COLUMN($B:$B)</f>
        <v>33</v>
      </c>
      <c r="AJ3" s="138" cm="1">
        <f t="array" ref="AJ3" xml:space="preserve"> COLUMN() - COLUMN($B:$B)</f>
        <v>34</v>
      </c>
      <c r="AK3" s="138" cm="1">
        <f t="array" ref="AK3" xml:space="preserve"> COLUMN() - COLUMN($B:$B)</f>
        <v>35</v>
      </c>
      <c r="AL3" s="138" cm="1">
        <f t="array" ref="AL3" xml:space="preserve"> COLUMN() - COLUMN($B:$B)</f>
        <v>36</v>
      </c>
      <c r="AM3" s="138" cm="1">
        <f t="array" ref="AM3" xml:space="preserve"> COLUMN() - COLUMN($B:$B)</f>
        <v>37</v>
      </c>
      <c r="AN3" s="138" cm="1">
        <f t="array" ref="AN3" xml:space="preserve"> COLUMN() - COLUMN($B:$B)</f>
        <v>38</v>
      </c>
      <c r="AO3" s="138" cm="1">
        <f t="array" ref="AO3" xml:space="preserve"> COLUMN() - COLUMN($B:$B)</f>
        <v>39</v>
      </c>
      <c r="AP3" s="138" cm="1">
        <f t="array" ref="AP3" xml:space="preserve"> COLUMN() - COLUMN($B:$B)</f>
        <v>40</v>
      </c>
      <c r="AQ3" s="138" cm="1">
        <f t="array" ref="AQ3" xml:space="preserve"> COLUMN() - COLUMN($B:$B)</f>
        <v>41</v>
      </c>
      <c r="AR3" s="138" cm="1">
        <f t="array" ref="AR3" xml:space="preserve"> COLUMN() - COLUMN($B:$B)</f>
        <v>42</v>
      </c>
      <c r="AS3" s="138" cm="1">
        <f t="array" ref="AS3" xml:space="preserve"> COLUMN() - COLUMN($B:$B)</f>
        <v>43</v>
      </c>
      <c r="AT3" s="138" cm="1">
        <f t="array" ref="AT3" xml:space="preserve"> COLUMN() - COLUMN($B:$B)</f>
        <v>44</v>
      </c>
      <c r="AU3" s="138" cm="1">
        <f t="array" ref="AU3" xml:space="preserve"> COLUMN() - COLUMN($B:$B)</f>
        <v>45</v>
      </c>
    </row>
    <row r="4" spans="1:47" s="108" customFormat="1" ht="32.25">
      <c r="B4" s="137" t="str">
        <f>'[2](5)鍵盤表'!B16</f>
        <v>方音符號</v>
      </c>
      <c r="C4" s="135" t="str">
        <f>'[2](5)鍵盤表'!C16</f>
        <v>ㄅ</v>
      </c>
      <c r="D4" s="135" t="str">
        <f>'[2](5)鍵盤表'!D16</f>
        <v>ㄆ</v>
      </c>
      <c r="E4" s="135" t="str">
        <f>'[2](5)鍵盤表'!E16</f>
        <v>ㄇ</v>
      </c>
      <c r="F4" s="136" t="str">
        <f>'[2](5)鍵盤表'!F16</f>
        <v>ㆠ</v>
      </c>
      <c r="G4" s="135" t="str">
        <f>'[2](5)鍵盤表'!G16</f>
        <v>ㄉ</v>
      </c>
      <c r="H4" s="135" t="str">
        <f>'[2](5)鍵盤表'!H16</f>
        <v>ㄊ</v>
      </c>
      <c r="I4" s="135" t="str">
        <f>'[2](5)鍵盤表'!I16</f>
        <v>ㄋ</v>
      </c>
      <c r="J4" s="135" t="str">
        <f>'[2](5)鍵盤表'!J16</f>
        <v>ㄌ</v>
      </c>
      <c r="K4" s="135" t="str">
        <f>'[2](5)鍵盤表'!K16</f>
        <v>ㄍ</v>
      </c>
      <c r="L4" s="135" t="str">
        <f>'[2](5)鍵盤表'!L16</f>
        <v>ㄎ</v>
      </c>
      <c r="M4" s="135" t="str">
        <f>'[2](5)鍵盤表'!M16</f>
        <v>ㄏ</v>
      </c>
      <c r="N4" s="136" t="str">
        <f>'[2](5)鍵盤表'!N16</f>
        <v>ㆣ</v>
      </c>
      <c r="O4" s="136" t="str">
        <f>'[2](5)鍵盤表'!O16</f>
        <v>ㄫ</v>
      </c>
      <c r="P4" s="135" t="str">
        <f>'[2](5)鍵盤表'!P16</f>
        <v>ㄗ</v>
      </c>
      <c r="Q4" s="135" t="str">
        <f>'[2](5)鍵盤表'!Q16</f>
        <v>ㄘ</v>
      </c>
      <c r="R4" s="135" t="str">
        <f>'[2](5)鍵盤表'!R16</f>
        <v>ㄙ</v>
      </c>
      <c r="S4" s="136" t="str">
        <f>'[2](5)鍵盤表'!S16</f>
        <v>ㆡ</v>
      </c>
      <c r="T4" s="135" t="str">
        <f>'[2](5)鍵盤表'!T16</f>
        <v>ㄐ</v>
      </c>
      <c r="U4" s="135" t="str">
        <f>'[2](5)鍵盤表'!U16</f>
        <v>ㄑ</v>
      </c>
      <c r="V4" s="135" t="str">
        <f>'[2](5)鍵盤表'!V16</f>
        <v>ㄒ</v>
      </c>
      <c r="W4" s="136" t="str">
        <f>'[2](5)鍵盤表'!W16</f>
        <v>ㆢ</v>
      </c>
      <c r="X4" s="135" t="str">
        <f>'[2](5)鍵盤表'!X16</f>
        <v>ㄧ</v>
      </c>
      <c r="Y4" s="135" t="str">
        <f>'[2](5)鍵盤表'!Y16</f>
        <v>ㄨ</v>
      </c>
      <c r="Z4" s="135" t="str">
        <f>'[2](5)鍵盤表'!Z16</f>
        <v>ㄚ</v>
      </c>
      <c r="AA4" s="136" t="str">
        <f>'[2](5)鍵盤表'!AA16</f>
        <v>ㆦ</v>
      </c>
      <c r="AB4" s="135" t="str">
        <f>'[2](5)鍵盤表'!AB16</f>
        <v>ㄜ</v>
      </c>
      <c r="AC4" s="136" t="str">
        <f>'[2](5)鍵盤表'!AC16</f>
        <v>ㆤ</v>
      </c>
      <c r="AD4" s="136" t="str">
        <f>'[2](5)鍵盤表'!AD16</f>
        <v>ㆬ</v>
      </c>
      <c r="AE4" s="136" t="str">
        <f>'[2](5)鍵盤表'!AE16</f>
        <v>ㆭ</v>
      </c>
      <c r="AF4" s="135" t="str">
        <f>'[2](5)鍵盤表'!AF16</f>
        <v>ㄞ</v>
      </c>
      <c r="AG4" s="135" t="str">
        <f>'[2](5)鍵盤表'!AG16</f>
        <v>ㄠ</v>
      </c>
      <c r="AH4" s="136" t="str">
        <f>'[2](5)鍵盤表'!AH16</f>
        <v>ㆰ</v>
      </c>
      <c r="AI4" s="135" t="str">
        <f>'[2](5)鍵盤表'!AI16</f>
        <v>ㆱ</v>
      </c>
      <c r="AJ4" s="135" t="str">
        <f>'[2](5)鍵盤表'!AJ16</f>
        <v>ㄢ</v>
      </c>
      <c r="AK4" s="136" t="str">
        <f>'[2](5)鍵盤表'!AK16</f>
        <v>ㄣ</v>
      </c>
      <c r="AL4" s="136" t="str">
        <f>'[2](5)鍵盤表'!AL16</f>
        <v>ㄤ</v>
      </c>
      <c r="AM4" s="135" t="str">
        <f>'[2](5)鍵盤表'!AM16</f>
        <v>ㄥ</v>
      </c>
      <c r="AN4" s="135" t="str">
        <f>'[2](5)鍵盤表'!AN16</f>
        <v>ㆲ</v>
      </c>
      <c r="AO4" s="135" t="str">
        <f>'[2](5)鍵盤表'!AO16</f>
        <v>ｎ</v>
      </c>
      <c r="AP4" s="135">
        <f>'[2](5)鍵盤表'!AP16</f>
        <v>0</v>
      </c>
      <c r="AQ4" s="135" t="str">
        <f>'[2](5)鍵盤表'!AQ16</f>
        <v>˪</v>
      </c>
      <c r="AR4" s="135" t="str">
        <f>'[2](5)鍵盤表'!AR16</f>
        <v>ˋ</v>
      </c>
      <c r="AS4" s="135" t="str">
        <f>'[2](5)鍵盤表'!AS16</f>
        <v>˫</v>
      </c>
      <c r="AT4" s="135" t="str">
        <f>'[2](5)鍵盤表'!AT16</f>
        <v>ˊ</v>
      </c>
      <c r="AU4" s="135" t="str">
        <f>'[2](5)鍵盤表'!AU16</f>
        <v>·</v>
      </c>
    </row>
    <row r="5" spans="1:47" s="108" customFormat="1" ht="32.25">
      <c r="B5" s="134" t="str">
        <f>'[2](5)鍵盤表'!B17</f>
        <v>國際音標</v>
      </c>
      <c r="C5" s="132" t="str">
        <f>'[2](5)鍵盤表'!C17</f>
        <v>p</v>
      </c>
      <c r="D5" s="132" t="str">
        <f>'[2](5)鍵盤表'!D17</f>
        <v>pʰ</v>
      </c>
      <c r="E5" s="132" t="str">
        <f>'[2](5)鍵盤表'!E17</f>
        <v>m</v>
      </c>
      <c r="F5" s="131" t="str">
        <f>'[2](5)鍵盤表'!F17</f>
        <v>b</v>
      </c>
      <c r="G5" s="132" t="str">
        <f>'[2](5)鍵盤表'!G17</f>
        <v>t</v>
      </c>
      <c r="H5" s="132" t="str">
        <f>'[2](5)鍵盤表'!H17</f>
        <v>tʰ</v>
      </c>
      <c r="I5" s="132" t="str">
        <f>'[2](5)鍵盤表'!I17</f>
        <v>n</v>
      </c>
      <c r="J5" s="132" t="str">
        <f>'[2](5)鍵盤表'!J17</f>
        <v>l</v>
      </c>
      <c r="K5" s="132" t="str">
        <f>'[2](5)鍵盤表'!K17</f>
        <v>k</v>
      </c>
      <c r="L5" s="132" t="str">
        <f>'[2](5)鍵盤表'!L17</f>
        <v>kʰ</v>
      </c>
      <c r="M5" s="132" t="str">
        <f>'[2](5)鍵盤表'!M17</f>
        <v>h</v>
      </c>
      <c r="N5" s="131" t="str">
        <f>'[2](5)鍵盤表'!N17</f>
        <v>g</v>
      </c>
      <c r="O5" s="131" t="str">
        <f>'[2](5)鍵盤表'!O17</f>
        <v>ŋ</v>
      </c>
      <c r="P5" s="132" t="str">
        <f>'[2](5)鍵盤表'!P17</f>
        <v>t͡s</v>
      </c>
      <c r="Q5" s="132" t="str">
        <f>'[2](5)鍵盤表'!Q17</f>
        <v>t͡sʰ</v>
      </c>
      <c r="R5" s="132" t="str">
        <f>'[2](5)鍵盤表'!R17</f>
        <v>s</v>
      </c>
      <c r="S5" s="131" t="str">
        <f>'[2](5)鍵盤表'!S17</f>
        <v xml:space="preserve"> 	d͡z / z</v>
      </c>
      <c r="T5" s="132" t="str">
        <f>'[2](5)鍵盤表'!T17</f>
        <v xml:space="preserve"> 	t͡ɕ</v>
      </c>
      <c r="U5" s="132" t="str">
        <f>'[2](5)鍵盤表'!U17</f>
        <v>t͡ɕʰ</v>
      </c>
      <c r="V5" s="132" t="str">
        <f>'[2](5)鍵盤表'!V17</f>
        <v>ɕ</v>
      </c>
      <c r="W5" s="131" t="str">
        <f>'[2](5)鍵盤表'!W17</f>
        <v>d͡ʑ / ʑ[</v>
      </c>
      <c r="X5" s="132" t="str">
        <f>'[2](5)鍵盤表'!X17</f>
        <v>i</v>
      </c>
      <c r="Y5" s="132" t="str">
        <f>'[2](5)鍵盤表'!Y17</f>
        <v>u</v>
      </c>
      <c r="Z5" s="132" t="str">
        <f>'[2](5)鍵盤表'!Z17</f>
        <v>a</v>
      </c>
      <c r="AA5" s="131" t="str">
        <f>'[2](5)鍵盤表'!AA17</f>
        <v>ɔ</v>
      </c>
      <c r="AB5" s="132" t="str">
        <f>'[2](5)鍵盤表'!AB17</f>
        <v>o</v>
      </c>
      <c r="AC5" s="131" t="str">
        <f>'[2](5)鍵盤表'!AC17</f>
        <v>e</v>
      </c>
      <c r="AD5" s="133" t="str">
        <f>'[2](5)鍵盤表'!AD17</f>
        <v>m̩</v>
      </c>
      <c r="AE5" s="133" t="str">
        <f>'[2](5)鍵盤表'!AE17</f>
        <v>ŋ̍</v>
      </c>
      <c r="AF5" s="132" t="str">
        <f>'[2](5)鍵盤表'!AF17</f>
        <v>ai</v>
      </c>
      <c r="AG5" s="132" t="str">
        <f>'[2](5)鍵盤表'!AG17</f>
        <v>au</v>
      </c>
      <c r="AH5" s="131" t="str">
        <f>'[2](5)鍵盤表'!AH17</f>
        <v>am</v>
      </c>
      <c r="AI5" s="132" t="str">
        <f>'[2](5)鍵盤表'!AI17</f>
        <v>ɔm</v>
      </c>
      <c r="AJ5" s="132" t="str">
        <f>'[2](5)鍵盤表'!AJ17</f>
        <v>an</v>
      </c>
      <c r="AK5" s="131" t="str">
        <f>'[2](5)鍵盤表'!AK17</f>
        <v>n</v>
      </c>
      <c r="AL5" s="131" t="str">
        <f>'[2](5)鍵盤表'!AL17</f>
        <v>aŋ</v>
      </c>
      <c r="AM5" s="130" t="str">
        <f>'[2](5)鍵盤表'!AM17</f>
        <v>əŋ</v>
      </c>
      <c r="AN5" s="130" t="str">
        <f>'[2](5)鍵盤表'!AN17</f>
        <v>ɔŋ</v>
      </c>
      <c r="AO5" s="130" t="str">
        <f>'[2](5)鍵盤表'!AO17</f>
        <v>ã</v>
      </c>
      <c r="AP5" s="129">
        <f>'[2](5)鍵盤表'!AP17</f>
        <v>1</v>
      </c>
      <c r="AQ5" s="129">
        <f>'[2](5)鍵盤表'!AQ17</f>
        <v>0</v>
      </c>
      <c r="AR5" s="129">
        <f>'[2](5)鍵盤表'!AR17</f>
        <v>0</v>
      </c>
      <c r="AS5" s="129">
        <f>'[2](5)鍵盤表'!AS17</f>
        <v>0</v>
      </c>
      <c r="AT5" s="129">
        <f>'[2](5)鍵盤表'!AT17</f>
        <v>0</v>
      </c>
      <c r="AU5" s="129">
        <f>'[2](5)鍵盤表'!AU17</f>
        <v>0</v>
      </c>
    </row>
    <row r="6" spans="1:47" s="108" customFormat="1">
      <c r="B6" s="128" t="str">
        <f>'[2](5)鍵盤表'!B18</f>
        <v>羅馬拼音</v>
      </c>
      <c r="C6" s="126" t="str">
        <f>'[2](5)鍵盤表'!C18</f>
        <v>p</v>
      </c>
      <c r="D6" s="126" t="str">
        <f>'[2](5)鍵盤表'!D18</f>
        <v>ph</v>
      </c>
      <c r="E6" s="126" t="str">
        <f>'[2](5)鍵盤表'!E18</f>
        <v>m</v>
      </c>
      <c r="F6" s="124" t="str">
        <f>'[2](5)鍵盤表'!F18</f>
        <v>b</v>
      </c>
      <c r="G6" s="126" t="str">
        <f>'[2](5)鍵盤表'!G18</f>
        <v>t</v>
      </c>
      <c r="H6" s="126" t="str">
        <f>'[2](5)鍵盤表'!H18</f>
        <v>th</v>
      </c>
      <c r="I6" s="126" t="str">
        <f>'[2](5)鍵盤表'!I18</f>
        <v>n</v>
      </c>
      <c r="J6" s="126" t="str">
        <f>'[2](5)鍵盤表'!J18</f>
        <v>l</v>
      </c>
      <c r="K6" s="126" t="str">
        <f>'[2](5)鍵盤表'!K18</f>
        <v>k</v>
      </c>
      <c r="L6" s="126" t="str">
        <f>'[2](5)鍵盤表'!L18</f>
        <v>kh</v>
      </c>
      <c r="M6" s="126" t="str">
        <f>'[2](5)鍵盤表'!M18</f>
        <v>h</v>
      </c>
      <c r="N6" s="124" t="str">
        <f>'[2](5)鍵盤表'!N18</f>
        <v>g</v>
      </c>
      <c r="O6" s="124" t="str">
        <f>'[2](5)鍵盤表'!O18</f>
        <v>ng</v>
      </c>
      <c r="P6" s="126" t="str">
        <f>'[2](5)鍵盤表'!P18</f>
        <v>ts</v>
      </c>
      <c r="Q6" s="126" t="str">
        <f>'[2](5)鍵盤表'!Q18</f>
        <v>tsh</v>
      </c>
      <c r="R6" s="126" t="str">
        <f>'[2](5)鍵盤表'!R18</f>
        <v>s</v>
      </c>
      <c r="S6" s="124" t="str">
        <f>'[2](5)鍵盤表'!S18</f>
        <v>j</v>
      </c>
      <c r="T6" s="126" t="str">
        <f>'[2](5)鍵盤表'!T18</f>
        <v>tsi</v>
      </c>
      <c r="U6" s="126" t="str">
        <f>'[2](5)鍵盤表'!U18</f>
        <v>tshi</v>
      </c>
      <c r="V6" s="126" t="str">
        <f>'[2](5)鍵盤表'!V18</f>
        <v>si</v>
      </c>
      <c r="W6" s="124" t="str">
        <f>'[2](5)鍵盤表'!W18</f>
        <v>ji</v>
      </c>
      <c r="X6" s="126" t="str">
        <f>'[2](5)鍵盤表'!X18</f>
        <v>i</v>
      </c>
      <c r="Y6" s="126" t="str">
        <f>'[2](5)鍵盤表'!Y18</f>
        <v>u</v>
      </c>
      <c r="Z6" s="126" t="str">
        <f>'[2](5)鍵盤表'!Z18</f>
        <v>a</v>
      </c>
      <c r="AA6" s="124" t="str">
        <f>'[2](5)鍵盤表'!AA18</f>
        <v>oo</v>
      </c>
      <c r="AB6" s="126" t="str">
        <f>'[2](5)鍵盤表'!AB18</f>
        <v>o</v>
      </c>
      <c r="AC6" s="124" t="str">
        <f>'[2](5)鍵盤表'!AC18</f>
        <v>e</v>
      </c>
      <c r="AD6" s="127" t="str">
        <f>'[2](5)鍵盤表'!AD18</f>
        <v>-m</v>
      </c>
      <c r="AE6" s="127" t="str">
        <f>'[2](5)鍵盤表'!AE18</f>
        <v>-ng</v>
      </c>
      <c r="AF6" s="126" t="str">
        <f>'[2](5)鍵盤表'!AF18</f>
        <v>ai</v>
      </c>
      <c r="AG6" s="126" t="str">
        <f>'[2](5)鍵盤表'!AG18</f>
        <v>au</v>
      </c>
      <c r="AH6" s="124" t="str">
        <f>'[2](5)鍵盤表'!AH18</f>
        <v>am</v>
      </c>
      <c r="AI6" s="126" t="str">
        <f>'[2](5)鍵盤表'!AI18</f>
        <v>om</v>
      </c>
      <c r="AJ6" s="126" t="str">
        <f>'[2](5)鍵盤表'!AJ18</f>
        <v>an</v>
      </c>
      <c r="AK6" s="124" t="str">
        <f>'[2](5)鍵盤表'!AK18</f>
        <v>-n</v>
      </c>
      <c r="AL6" s="124" t="str">
        <f>'[2](5)鍵盤表'!AL18</f>
        <v>ang</v>
      </c>
      <c r="AM6" s="125" t="str">
        <f>'[2](5)鍵盤表'!AM18</f>
        <v>-ng</v>
      </c>
      <c r="AN6" s="125" t="str">
        <f>'[2](5)鍵盤表'!AN18</f>
        <v>ong</v>
      </c>
      <c r="AO6" s="125" t="str">
        <f>'[2](5)鍵盤表'!AO18</f>
        <v>-nn</v>
      </c>
      <c r="AP6" s="124">
        <f>'[2](5)鍵盤表'!AP18</f>
        <v>1</v>
      </c>
      <c r="AQ6" s="124">
        <f>'[2](5)鍵盤表'!AQ18</f>
        <v>3</v>
      </c>
      <c r="AR6" s="124">
        <f>'[2](5)鍵盤表'!AR18</f>
        <v>2</v>
      </c>
      <c r="AS6" s="124">
        <f>'[2](5)鍵盤表'!AS18</f>
        <v>7</v>
      </c>
      <c r="AT6" s="124">
        <f>'[2](5)鍵盤表'!AT18</f>
        <v>5</v>
      </c>
      <c r="AU6" s="124">
        <f>'[2](5)鍵盤表'!AU18</f>
        <v>8</v>
      </c>
    </row>
    <row r="7" spans="1:47" s="108" customFormat="1" ht="23.25">
      <c r="B7" s="116" t="str">
        <f>'[2](5)鍵盤表'!B19</f>
        <v>拼音字母</v>
      </c>
      <c r="C7" s="123" t="str">
        <f>'[2](5)鍵盤表'!C19</f>
        <v>p</v>
      </c>
      <c r="D7" s="123" t="str">
        <f>'[2](5)鍵盤表'!D19</f>
        <v>P</v>
      </c>
      <c r="E7" s="123" t="str">
        <f>'[2](5)鍵盤表'!E19</f>
        <v>m</v>
      </c>
      <c r="F7" s="123" t="str">
        <f>'[2](5)鍵盤表'!F19</f>
        <v>b</v>
      </c>
      <c r="G7" s="123" t="str">
        <f>'[2](5)鍵盤表'!G19</f>
        <v>t</v>
      </c>
      <c r="H7" s="123" t="str">
        <f>'[2](5)鍵盤表'!H19</f>
        <v>T</v>
      </c>
      <c r="I7" s="123" t="str">
        <f>'[2](5)鍵盤表'!I19</f>
        <v>d</v>
      </c>
      <c r="J7" s="123" t="str">
        <f>'[2](5)鍵盤表'!J19</f>
        <v>d</v>
      </c>
      <c r="K7" s="123" t="str">
        <f>'[2](5)鍵盤表'!K19</f>
        <v>k</v>
      </c>
      <c r="L7" s="123" t="str">
        <f>'[2](5)鍵盤表'!L19</f>
        <v>K</v>
      </c>
      <c r="M7" s="123" t="str">
        <f>'[2](5)鍵盤表'!M19</f>
        <v>h</v>
      </c>
      <c r="N7" s="123" t="str">
        <f>'[2](5)鍵盤表'!N19</f>
        <v>g</v>
      </c>
      <c r="O7" s="123" t="str">
        <f>'[2](5)鍵盤表'!O19</f>
        <v>g</v>
      </c>
      <c r="P7" s="123" t="str">
        <f>'[2](5)鍵盤表'!P19</f>
        <v>c</v>
      </c>
      <c r="Q7" s="123" t="str">
        <f>'[2](5)鍵盤表'!Q19</f>
        <v>C</v>
      </c>
      <c r="R7" s="123" t="str">
        <f>'[2](5)鍵盤表'!R19</f>
        <v>s</v>
      </c>
      <c r="S7" s="123" t="str">
        <f>'[2](5)鍵盤表'!S19</f>
        <v>z</v>
      </c>
      <c r="T7" s="123" t="str">
        <f>'[2](5)鍵盤表'!T19</f>
        <v>ci</v>
      </c>
      <c r="U7" s="123" t="str">
        <f>'[2](5)鍵盤表'!U19</f>
        <v>Ci</v>
      </c>
      <c r="V7" s="123" t="str">
        <f>'[2](5)鍵盤表'!V19</f>
        <v>si</v>
      </c>
      <c r="W7" s="123" t="str">
        <f>'[2](5)鍵盤表'!W19</f>
        <v>zi</v>
      </c>
      <c r="X7" s="123" t="str">
        <f>'[2](5)鍵盤表'!X19</f>
        <v>i</v>
      </c>
      <c r="Y7" s="123" t="str">
        <f>'[2](5)鍵盤表'!Y19</f>
        <v>u</v>
      </c>
      <c r="Z7" s="123" t="str">
        <f>'[2](5)鍵盤表'!Z19</f>
        <v>a</v>
      </c>
      <c r="AA7" s="123" t="str">
        <f>'[2](5)鍵盤表'!AA19</f>
        <v>o</v>
      </c>
      <c r="AB7" s="123" t="str">
        <f>'[2](5)鍵盤表'!AB19</f>
        <v>ø</v>
      </c>
      <c r="AC7" s="123" t="str">
        <f>'[2](5)鍵盤表'!AC19</f>
        <v>e</v>
      </c>
      <c r="AD7" s="123" t="str">
        <f>'[2](5)鍵盤表'!AD19</f>
        <v>B</v>
      </c>
      <c r="AE7" s="123" t="str">
        <f>'[2](5)鍵盤表'!AE19</f>
        <v>G</v>
      </c>
      <c r="AF7" s="123" t="str">
        <f>'[2](5)鍵盤表'!AF19</f>
        <v>I</v>
      </c>
      <c r="AG7" s="123" t="str">
        <f>'[2](5)鍵盤表'!AG19</f>
        <v>U</v>
      </c>
      <c r="AH7" s="123" t="str">
        <f>'[2](5)鍵盤表'!AH19</f>
        <v>aB</v>
      </c>
      <c r="AI7" s="123" t="str">
        <f>'[2](5)鍵盤表'!AI19</f>
        <v>oB</v>
      </c>
      <c r="AJ7" s="123" t="str">
        <f>'[2](5)鍵盤表'!AJ19</f>
        <v>aD</v>
      </c>
      <c r="AK7" s="123" t="str">
        <f>'[2](5)鍵盤表'!AK19</f>
        <v>D</v>
      </c>
      <c r="AL7" s="123" t="str">
        <f>'[2](5)鍵盤表'!AL19</f>
        <v>aG</v>
      </c>
      <c r="AM7" s="123" t="str">
        <f>'[2](5)鍵盤表'!AM19</f>
        <v>øG</v>
      </c>
      <c r="AN7" s="123" t="str">
        <f>'[2](5)鍵盤表'!AN19</f>
        <v>oG</v>
      </c>
      <c r="AO7" s="123" t="str">
        <f>'[2](5)鍵盤表'!AO19</f>
        <v>N</v>
      </c>
      <c r="AP7" s="123" t="str">
        <f>'[2](5)鍵盤表'!AP19</f>
        <v/>
      </c>
      <c r="AQ7" s="123" t="str">
        <f>'[2](5)鍵盤表'!AQ19</f>
        <v/>
      </c>
      <c r="AR7" s="123" t="str">
        <f>'[2](5)鍵盤表'!AR19</f>
        <v/>
      </c>
      <c r="AS7" s="123" t="str">
        <f>'[2](5)鍵盤表'!AS19</f>
        <v/>
      </c>
      <c r="AT7" s="123" t="str">
        <f>'[2](5)鍵盤表'!AT19</f>
        <v/>
      </c>
      <c r="AU7" s="123" t="str">
        <f>'[2](5)鍵盤表'!AU19</f>
        <v/>
      </c>
    </row>
    <row r="8" spans="1:47" s="108" customFormat="1" ht="23.25">
      <c r="B8" s="122" t="str">
        <f>'[2](5)鍵盤表'!B20</f>
        <v>鍵盤按鍵</v>
      </c>
      <c r="C8" s="118" t="str">
        <f>'[2](5)鍵盤表'!C20</f>
        <v>1</v>
      </c>
      <c r="D8" s="118" t="str">
        <f>'[2](5)鍵盤表'!D20</f>
        <v>q</v>
      </c>
      <c r="E8" s="118" t="str">
        <f>'[2](5)鍵盤表'!E20</f>
        <v>a</v>
      </c>
      <c r="F8" s="118" t="str">
        <f>'[2](5)鍵盤表'!F20</f>
        <v>z</v>
      </c>
      <c r="G8" s="118" t="str">
        <f>'[2](5)鍵盤表'!G20</f>
        <v>2</v>
      </c>
      <c r="H8" s="118" t="str">
        <f>'[2](5)鍵盤表'!H20</f>
        <v>w</v>
      </c>
      <c r="I8" s="118" t="str">
        <f>'[2](5)鍵盤表'!I20</f>
        <v>s</v>
      </c>
      <c r="J8" s="118" t="str">
        <f>'[2](5)鍵盤表'!J20</f>
        <v>x</v>
      </c>
      <c r="K8" s="118" t="str">
        <f>'[2](5)鍵盤表'!K20</f>
        <v>e</v>
      </c>
      <c r="L8" s="118" t="str">
        <f>'[2](5)鍵盤表'!L20</f>
        <v>d</v>
      </c>
      <c r="M8" s="118" t="str">
        <f>'[2](5)鍵盤表'!M20</f>
        <v>c</v>
      </c>
      <c r="N8" s="118" t="str">
        <f>'[2](5)鍵盤表'!N20</f>
        <v>t</v>
      </c>
      <c r="O8" s="118" t="str">
        <f>'[2](5)鍵盤表'!O20</f>
        <v>g</v>
      </c>
      <c r="P8" s="118" t="str">
        <f>'[2](5)鍵盤表'!P20</f>
        <v>y</v>
      </c>
      <c r="Q8" s="118" t="str">
        <f>'[2](5)鍵盤表'!Q20</f>
        <v>h</v>
      </c>
      <c r="R8" s="118" t="str">
        <f>'[2](5)鍵盤表'!R20</f>
        <v>n</v>
      </c>
      <c r="S8" s="118" t="str">
        <f>'[2](5)鍵盤表'!S20</f>
        <v>b</v>
      </c>
      <c r="T8" s="118" t="str">
        <f>'[2](5)鍵盤表'!T20</f>
        <v>r</v>
      </c>
      <c r="U8" s="118" t="str">
        <f>'[2](5)鍵盤表'!U20</f>
        <v>f</v>
      </c>
      <c r="V8" s="118" t="str">
        <f>'[2](5)鍵盤表'!V20</f>
        <v>v</v>
      </c>
      <c r="W8" s="118" t="str">
        <f>'[2](5)鍵盤表'!W20</f>
        <v>b</v>
      </c>
      <c r="X8" s="118" t="str">
        <f>'[2](5)鍵盤表'!X20</f>
        <v>u</v>
      </c>
      <c r="Y8" s="118" t="str">
        <f>'[2](5)鍵盤表'!Y20</f>
        <v>j</v>
      </c>
      <c r="Z8" s="118" t="str">
        <f>'[2](5)鍵盤表'!Z20</f>
        <v>8</v>
      </c>
      <c r="AA8" s="118" t="str">
        <f>'[2](5)鍵盤表'!AA20</f>
        <v>i</v>
      </c>
      <c r="AB8" s="118" t="str">
        <f>'[2](5)鍵盤表'!AB20</f>
        <v>k</v>
      </c>
      <c r="AC8" s="118" t="str">
        <f>'[2](5)鍵盤表'!AC20</f>
        <v>o</v>
      </c>
      <c r="AD8" s="118" t="str">
        <f>'[2](5)鍵盤表'!AD20</f>
        <v>m</v>
      </c>
      <c r="AE8" s="118" t="str">
        <f>'[2](5)鍵盤表'!AE20</f>
        <v>/</v>
      </c>
      <c r="AF8" s="118" t="str">
        <f>'[2](5)鍵盤表'!AF20</f>
        <v>9</v>
      </c>
      <c r="AG8" s="118" t="str">
        <f>'[2](5)鍵盤表'!AG20</f>
        <v>l</v>
      </c>
      <c r="AH8" s="118" t="str">
        <f>'[2](5)鍵盤表'!AH20</f>
        <v>,</v>
      </c>
      <c r="AI8" s="118" t="str">
        <f>'[2](5)鍵盤表'!AI20</f>
        <v>,</v>
      </c>
      <c r="AJ8" s="118" t="str">
        <f>'[2](5)鍵盤表'!AJ20</f>
        <v>0</v>
      </c>
      <c r="AK8" s="118" t="str">
        <f>'[2](5)鍵盤表'!AK20</f>
        <v>p</v>
      </c>
      <c r="AL8" s="118" t="str">
        <f>'[2](5)鍵盤表'!AL20</f>
        <v>;</v>
      </c>
      <c r="AM8" s="118" t="str">
        <f>'[2](5)鍵盤表'!AM20</f>
        <v/>
      </c>
      <c r="AN8" s="118" t="str">
        <f>'[2](5)鍵盤表'!AN20</f>
        <v>.</v>
      </c>
      <c r="AO8" s="118" t="str">
        <f>'[2](5)鍵盤表'!AO20</f>
        <v>-</v>
      </c>
      <c r="AP8" s="118" t="str">
        <f>'[2](5)鍵盤表'!AP20</f>
        <v/>
      </c>
      <c r="AQ8" s="118" t="str">
        <f>'[2](5)鍵盤表'!AQ20</f>
        <v>3</v>
      </c>
      <c r="AR8" s="118" t="str">
        <f>'[2](5)鍵盤表'!AR20</f>
        <v>4</v>
      </c>
      <c r="AS8" s="118" t="str">
        <f>'[2](5)鍵盤表'!AS20</f>
        <v>5</v>
      </c>
      <c r="AT8" s="118" t="str">
        <f>'[2](5)鍵盤表'!AT20</f>
        <v>6</v>
      </c>
      <c r="AU8" s="118" t="str">
        <f>'[2](5)鍵盤表'!AU20</f>
        <v/>
      </c>
    </row>
    <row r="9" spans="1:47" s="108" customFormat="1" ht="23.25">
      <c r="B9" s="122" t="str">
        <f>'[2](5)鍵盤表'!B21</f>
        <v>鍵盤行號</v>
      </c>
      <c r="C9" s="118">
        <f>'[2](5)鍵盤表'!C21</f>
        <v>1</v>
      </c>
      <c r="D9" s="118">
        <f>'[2](5)鍵盤表'!D21</f>
        <v>1</v>
      </c>
      <c r="E9" s="118">
        <f>'[2](5)鍵盤表'!E21</f>
        <v>1</v>
      </c>
      <c r="F9" s="118">
        <f>'[2](5)鍵盤表'!F21</f>
        <v>1</v>
      </c>
      <c r="G9" s="121">
        <f>'[2](5)鍵盤表'!G21</f>
        <v>2</v>
      </c>
      <c r="H9" s="121">
        <f>'[2](5)鍵盤表'!H21</f>
        <v>2</v>
      </c>
      <c r="I9" s="121">
        <f>'[2](5)鍵盤表'!I21</f>
        <v>2</v>
      </c>
      <c r="J9" s="121">
        <f>'[2](5)鍵盤表'!J21</f>
        <v>2</v>
      </c>
      <c r="K9" s="118">
        <f>'[2](5)鍵盤表'!K21</f>
        <v>3</v>
      </c>
      <c r="L9" s="118">
        <f>'[2](5)鍵盤表'!L21</f>
        <v>3</v>
      </c>
      <c r="M9" s="118">
        <f>'[2](5)鍵盤表'!M21</f>
        <v>3</v>
      </c>
      <c r="N9" s="118">
        <f>'[2](5)鍵盤表'!N21</f>
        <v>3</v>
      </c>
      <c r="O9" s="120">
        <f>'[2](5)鍵盤表'!O21</f>
        <v>5</v>
      </c>
      <c r="P9" s="121">
        <f>'[2](5)鍵盤表'!P21</f>
        <v>6</v>
      </c>
      <c r="Q9" s="121">
        <f>'[2](5)鍵盤表'!Q21</f>
        <v>6</v>
      </c>
      <c r="R9" s="121">
        <f>'[2](5)鍵盤表'!R21</f>
        <v>6</v>
      </c>
      <c r="S9" s="120">
        <f>'[2](5)鍵盤表'!S21</f>
        <v>5</v>
      </c>
      <c r="T9" s="118">
        <f>'[2](5)鍵盤表'!T21</f>
        <v>4</v>
      </c>
      <c r="U9" s="118">
        <f>'[2](5)鍵盤表'!U21</f>
        <v>4</v>
      </c>
      <c r="V9" s="118">
        <f>'[2](5)鍵盤表'!V21</f>
        <v>4</v>
      </c>
      <c r="W9" s="119">
        <f>'[2](5)鍵盤表'!W21</f>
        <v>5</v>
      </c>
      <c r="X9" s="118">
        <f>'[2](5)鍵盤表'!X21</f>
        <v>7</v>
      </c>
      <c r="Y9" s="118">
        <f>'[2](5)鍵盤表'!Y21</f>
        <v>7</v>
      </c>
      <c r="Z9" s="118">
        <f>'[2](5)鍵盤表'!Z21</f>
        <v>8</v>
      </c>
      <c r="AA9" s="118">
        <f>'[2](5)鍵盤表'!AA21</f>
        <v>8</v>
      </c>
      <c r="AB9" s="118">
        <f>'[2](5)鍵盤表'!AB21</f>
        <v>8</v>
      </c>
      <c r="AC9" s="118">
        <f>'[2](5)鍵盤表'!AC21</f>
        <v>9</v>
      </c>
      <c r="AD9" s="118">
        <f>'[2](5)鍵盤表'!AD21</f>
        <v>7</v>
      </c>
      <c r="AE9" s="118">
        <f>'[2](5)鍵盤表'!AE21</f>
        <v>7</v>
      </c>
      <c r="AF9" s="118">
        <f>'[2](5)鍵盤表'!AF21</f>
        <v>9</v>
      </c>
      <c r="AG9" s="118">
        <f>'[2](5)鍵盤表'!AG21</f>
        <v>9</v>
      </c>
      <c r="AH9" s="118">
        <f>'[2](5)鍵盤表'!AH21</f>
        <v>8</v>
      </c>
      <c r="AI9" s="118">
        <f>'[2](5)鍵盤表'!AI21</f>
        <v>8</v>
      </c>
      <c r="AJ9" s="118">
        <f>'[2](5)鍵盤表'!AJ21</f>
        <v>0</v>
      </c>
      <c r="AK9" s="118">
        <f>'[2](5)鍵盤表'!AK21</f>
        <v>0</v>
      </c>
      <c r="AL9" s="118">
        <f>'[2](5)鍵盤表'!AL21</f>
        <v>0</v>
      </c>
      <c r="AM9" s="118">
        <f>'[2](5)鍵盤表'!AM21</f>
        <v>0</v>
      </c>
      <c r="AN9" s="118">
        <f>'[2](5)鍵盤表'!AN21</f>
        <v>0</v>
      </c>
      <c r="AO9" s="118" t="str">
        <f>'[2](5)鍵盤表'!AO21</f>
        <v>A</v>
      </c>
      <c r="AP9" s="118" t="str">
        <f>'[2](5)鍵盤表'!AP21</f>
        <v>&lt;SP&gt;</v>
      </c>
      <c r="AQ9" s="118">
        <f>'[2](5)鍵盤表'!AQ21</f>
        <v>3</v>
      </c>
      <c r="AR9" s="118">
        <f>'[2](5)鍵盤表'!AR21</f>
        <v>4</v>
      </c>
      <c r="AS9" s="118">
        <f>'[2](5)鍵盤表'!AS21</f>
        <v>5</v>
      </c>
      <c r="AT9" s="118">
        <f>'[2](5)鍵盤表'!AT21</f>
        <v>6</v>
      </c>
      <c r="AU9" s="118">
        <f>'[2](5)鍵盤表'!AU21</f>
        <v>7</v>
      </c>
    </row>
    <row r="10" spans="1:47" s="108" customFormat="1" ht="23.25"/>
    <row r="11" spans="1:47" s="108" customFormat="1" ht="23.25">
      <c r="B11" s="116" t="str">
        <f>B7</f>
        <v>拼音字母</v>
      </c>
      <c r="C11" s="288" t="str">
        <f xml:space="preserve"> _xlfn.CONCAT(C7:AO7)</f>
        <v>pPmbtTddkKhggcCszciCisiziiuaoøeBGIUaBoBaDDaGøGoGN</v>
      </c>
      <c r="D11" s="288"/>
      <c r="E11" s="288"/>
      <c r="F11" s="288"/>
      <c r="G11" s="288"/>
      <c r="H11" s="288"/>
      <c r="I11" s="288"/>
      <c r="J11" s="288"/>
      <c r="K11" s="288"/>
      <c r="L11" s="288"/>
      <c r="M11" s="288"/>
      <c r="N11" s="288"/>
      <c r="O11" s="288"/>
      <c r="P11" s="288"/>
      <c r="Q11" s="288"/>
      <c r="R11" s="288"/>
      <c r="S11" s="288"/>
      <c r="T11" s="288"/>
      <c r="U11" s="288"/>
      <c r="V11" s="288"/>
      <c r="W11" s="288"/>
      <c r="X11" s="288"/>
      <c r="Y11" s="288"/>
      <c r="Z11" s="288"/>
    </row>
    <row r="12" spans="1:47" s="108" customFormat="1" ht="23.25">
      <c r="B12" s="117" t="str">
        <f>B8</f>
        <v>鍵盤按鍵</v>
      </c>
      <c r="C12" s="289" t="str">
        <f xml:space="preserve"> _xlfn.CONCAT(C8:AO8)</f>
        <v>1qaz2wsxedctgyhnbrfvbuj8ikom/9l,,0p;.-</v>
      </c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</row>
    <row r="13" spans="1:47" s="108" customFormat="1" ht="23.25"/>
    <row r="14" spans="1:47" s="108" customFormat="1" ht="34.5">
      <c r="B14" s="114" t="s">
        <v>330</v>
      </c>
    </row>
    <row r="15" spans="1:47" s="108" customFormat="1" ht="23.25">
      <c r="B15" s="287" t="str">
        <f xml:space="preserve"> "- xlit|" &amp; C11 &amp; "|" &amp; C12 &amp; "|"</f>
        <v>- xlit|pPmbtTddkKhggcCszciCisiziiuaoøeBGIUaBoBaDDaGøGoGN|1qaz2wsxedctgyhnbrfvbuj8ikom/9l,,0p;.-|</v>
      </c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</row>
    <row r="16" spans="1:47" s="108" customFormat="1" ht="23.25"/>
    <row r="17" spans="2:26" s="108" customFormat="1" ht="34.5">
      <c r="B17" s="114" t="s">
        <v>332</v>
      </c>
    </row>
    <row r="18" spans="2:26" s="108" customFormat="1" ht="23.25"/>
    <row r="19" spans="2:26" s="108" customFormat="1" ht="23.25">
      <c r="B19" s="116" t="str">
        <f>B7</f>
        <v>拼音字母</v>
      </c>
      <c r="C19" s="288" t="str">
        <f xml:space="preserve"> _xlfn.CONCAT(C7:AO7)</f>
        <v>pPmbtTddkKhggcCszciCisiziiuaoøeBGIUaBoBaDDaGøGoGN</v>
      </c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288"/>
    </row>
    <row r="20" spans="2:26" s="108" customFormat="1" ht="23.25">
      <c r="B20" s="115" t="str">
        <f>B4</f>
        <v>方音符號</v>
      </c>
      <c r="C20" s="289" t="str">
        <f xml:space="preserve"> _xlfn.CONCAT( C4:AO4)</f>
        <v>ㄅㄆㄇㆠㄉㄊㄋㄌㄍㄎㄏㆣㄫㄗㄘㄙㆡㄐㄑㄒㆢㄧㄨㄚㆦㄜㆤㆬㆭㄞㄠㆰㆱㄢㄣㄤㄥㆲｎ</v>
      </c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</row>
    <row r="21" spans="2:26" s="108" customFormat="1" ht="23.25"/>
    <row r="22" spans="2:26" s="108" customFormat="1" ht="34.5">
      <c r="B22" s="114" t="s">
        <v>330</v>
      </c>
    </row>
    <row r="23" spans="2:26" s="108" customFormat="1" ht="23.25">
      <c r="B23" s="287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</row>
    <row r="24" spans="2:26" s="108" customFormat="1" ht="23.25"/>
    <row r="25" spans="2:26" s="108" customFormat="1" ht="34.5">
      <c r="B25" s="114" t="s">
        <v>331</v>
      </c>
    </row>
    <row r="26" spans="2:26" s="108" customFormat="1" ht="23.25"/>
    <row r="27" spans="2:26" s="108" customFormat="1" ht="23.25">
      <c r="B27" s="116" t="str">
        <f>B12</f>
        <v>鍵盤按鍵</v>
      </c>
      <c r="C27" s="288" t="str">
        <f xml:space="preserve"> _xlfn.CONCAT(C8:AO8)</f>
        <v>1qaz2wsxedctgyhnbrfvbuj8ikom/9l,,0p;.-</v>
      </c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8"/>
    </row>
    <row r="28" spans="2:26" s="108" customFormat="1" ht="23.25">
      <c r="B28" s="115" t="str">
        <f>B4</f>
        <v>方音符號</v>
      </c>
      <c r="C28" s="289" t="str">
        <f>_xlfn.CONCAT(C4:AO4)</f>
        <v>ㄅㄆㄇㆠㄉㄊㄋㄌㄍㄎㄏㆣㄫㄗㄘㄙㆡㄐㄑㄒㆢㄧㄨㄚㆦㄜㆤㆬㆭㄞㄠㆰㆱㄢㄣㄤㄥㆲｎ</v>
      </c>
      <c r="D28" s="289"/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</row>
    <row r="29" spans="2:26" s="108" customFormat="1" ht="23.25"/>
    <row r="30" spans="2:26" s="108" customFormat="1" ht="34.5">
      <c r="B30" s="114" t="s">
        <v>330</v>
      </c>
    </row>
    <row r="31" spans="2:26" s="108" customFormat="1" ht="23.25">
      <c r="B31" s="287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287"/>
      <c r="D31" s="287"/>
      <c r="E31" s="287"/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</row>
    <row r="32" spans="2:26" s="108" customFormat="1" ht="23.25"/>
    <row r="33" spans="1:47" s="110" customFormat="1">
      <c r="A33" s="111"/>
      <c r="B33" s="112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</row>
    <row r="34" spans="1:47" s="110" customFormat="1">
      <c r="A34" s="111"/>
      <c r="B34" s="112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2"/>
      <c r="AR34" s="111"/>
      <c r="AS34" s="111"/>
      <c r="AT34" s="111"/>
      <c r="AU34" s="111"/>
    </row>
    <row r="35" spans="1:47" s="110" customFormat="1">
      <c r="A35" s="111"/>
      <c r="B35" s="112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2"/>
      <c r="AR35" s="112"/>
      <c r="AS35" s="111"/>
      <c r="AT35" s="111"/>
      <c r="AU35" s="111"/>
    </row>
    <row r="36" spans="1:47" s="110" customFormat="1">
      <c r="A36" s="111"/>
      <c r="B36" s="112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2"/>
      <c r="AR36" s="112"/>
      <c r="AS36" s="111"/>
      <c r="AT36" s="111"/>
      <c r="AU36" s="111"/>
    </row>
    <row r="37" spans="1:47" s="110" customFormat="1">
      <c r="A37" s="111"/>
      <c r="B37" s="112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2"/>
      <c r="AR37" s="111"/>
      <c r="AS37" s="111"/>
      <c r="AT37" s="111"/>
      <c r="AU37" s="111"/>
    </row>
    <row r="38" spans="1:47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290"/>
      <c r="AR38" s="290"/>
      <c r="AS38" s="109"/>
      <c r="AT38" s="109"/>
      <c r="AU38" s="109"/>
    </row>
    <row r="39" spans="1:47" s="108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聲母發音表</vt:lpstr>
      <vt:lpstr>鍵盤圖</vt:lpstr>
      <vt:lpstr>鍵盤對映</vt:lpstr>
      <vt:lpstr>編碼設計</vt:lpstr>
      <vt:lpstr>RIME指令 (與漢字拼音相容版)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2024-06-02T14:42:24Z</dcterms:modified>
</cp:coreProperties>
</file>