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Documents\"/>
    </mc:Choice>
  </mc:AlternateContent>
  <xr:revisionPtr revIDLastSave="0" documentId="13_ncr:1_{0087E75D-C2DE-49EF-B4BD-62288DFF2B83}" xr6:coauthVersionLast="47" xr6:coauthVersionMax="47" xr10:uidLastSave="{00000000-0000-0000-0000-000000000000}"/>
  <bookViews>
    <workbookView xWindow="-120" yWindow="-120" windowWidth="29040" windowHeight="15720" activeTab="4" xr2:uid="{8A956783-79A4-44F4-BB66-52A528669349}"/>
  </bookViews>
  <sheets>
    <sheet name="Datos" sheetId="1" r:id="rId1"/>
    <sheet name="MBTI" sheetId="2" r:id="rId2"/>
    <sheet name="Fe_Ti-Fi-Te" sheetId="3" r:id="rId3"/>
    <sheet name="Roles" sheetId="4" r:id="rId4"/>
    <sheet name="Strateg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5" l="1" a="1"/>
  <c r="D2" i="5" s="1"/>
  <c r="E2" i="5" a="1"/>
  <c r="E2" i="5" s="1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L2" i="5" a="1"/>
  <c r="L2" i="5" s="1"/>
  <c r="M2" i="5" a="1"/>
  <c r="M2" i="5" s="1"/>
  <c r="N2" i="5" a="1"/>
  <c r="N2" i="5" s="1"/>
  <c r="O2" i="5" a="1"/>
  <c r="O2" i="5" s="1"/>
  <c r="P2" i="5" a="1"/>
  <c r="P2" i="5" s="1"/>
  <c r="Q2" i="5" a="1"/>
  <c r="Q2" i="5" s="1"/>
  <c r="R2" i="5" a="1"/>
  <c r="R2" i="5" s="1"/>
  <c r="S2" i="5" a="1"/>
  <c r="S2" i="5" s="1"/>
  <c r="T2" i="5" a="1"/>
  <c r="T2" i="5" s="1"/>
  <c r="U2" i="5" a="1"/>
  <c r="U2" i="5" s="1"/>
  <c r="V2" i="5" a="1"/>
  <c r="V2" i="5" s="1"/>
  <c r="W2" i="5" a="1"/>
  <c r="W2" i="5" s="1"/>
  <c r="X2" i="5" a="1"/>
  <c r="X2" i="5" s="1"/>
  <c r="Y2" i="5" a="1"/>
  <c r="Y2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N4" i="5" a="1"/>
  <c r="N4" i="5" s="1"/>
  <c r="O4" i="5" a="1"/>
  <c r="O4" i="5" s="1"/>
  <c r="P4" i="5" a="1"/>
  <c r="P4" i="5" s="1"/>
  <c r="Q4" i="5" a="1"/>
  <c r="Q4" i="5" s="1"/>
  <c r="R4" i="5" a="1"/>
  <c r="R4" i="5" s="1"/>
  <c r="S4" i="5" a="1"/>
  <c r="S4" i="5" s="1"/>
  <c r="T4" i="5" a="1"/>
  <c r="T4" i="5" s="1"/>
  <c r="U4" i="5" a="1"/>
  <c r="U4" i="5" s="1"/>
  <c r="V4" i="5" a="1"/>
  <c r="V4" i="5" s="1"/>
  <c r="W4" i="5" a="1"/>
  <c r="W4" i="5" s="1"/>
  <c r="X4" i="5" a="1"/>
  <c r="X4" i="5" s="1"/>
  <c r="Y4" i="5" a="1"/>
  <c r="Y4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 s="1"/>
  <c r="P5" i="5" a="1"/>
  <c r="P5" i="5" s="1"/>
  <c r="Q5" i="5" a="1"/>
  <c r="Q5" i="5" s="1"/>
  <c r="R5" i="5" a="1"/>
  <c r="R5" i="5" s="1"/>
  <c r="S5" i="5" a="1"/>
  <c r="S5" i="5" s="1"/>
  <c r="T5" i="5" a="1"/>
  <c r="T5" i="5" s="1"/>
  <c r="U5" i="5" a="1"/>
  <c r="U5" i="5" s="1"/>
  <c r="V5" i="5" a="1"/>
  <c r="V5" i="5" s="1"/>
  <c r="W5" i="5" a="1"/>
  <c r="W5" i="5" s="1"/>
  <c r="X5" i="5" a="1"/>
  <c r="X5" i="5" s="1"/>
  <c r="Y5" i="5" a="1"/>
  <c r="Y5" i="5" s="1"/>
  <c r="C5" i="5" a="1"/>
  <c r="C5" i="5" s="1"/>
  <c r="C4" i="5" a="1"/>
  <c r="C4" i="5" s="1"/>
  <c r="C3" i="5" a="1"/>
  <c r="C3" i="5" s="1"/>
  <c r="C2" i="5" a="1"/>
  <c r="C2" i="5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/>
  <c r="J2" i="4" a="1"/>
  <c r="J2" i="4" s="1"/>
  <c r="K2" i="4" a="1"/>
  <c r="K2" i="4" s="1"/>
  <c r="L2" i="4" a="1"/>
  <c r="L2" i="4" s="1"/>
  <c r="M2" i="4" a="1"/>
  <c r="M2" i="4" s="1"/>
  <c r="N2" i="4" a="1"/>
  <c r="N2" i="4" s="1"/>
  <c r="O2" i="4" a="1"/>
  <c r="O2" i="4"/>
  <c r="P2" i="4" a="1"/>
  <c r="P2" i="4" s="1"/>
  <c r="Q2" i="4" a="1"/>
  <c r="Q2" i="4" s="1"/>
  <c r="R2" i="4" a="1"/>
  <c r="R2" i="4" s="1"/>
  <c r="S2" i="4" a="1"/>
  <c r="S2" i="4" s="1"/>
  <c r="T2" i="4" a="1"/>
  <c r="T2" i="4" s="1"/>
  <c r="U2" i="4" a="1"/>
  <c r="U2" i="4"/>
  <c r="V2" i="4" a="1"/>
  <c r="V2" i="4" s="1"/>
  <c r="W2" i="4" a="1"/>
  <c r="W2" i="4" s="1"/>
  <c r="X2" i="4" a="1"/>
  <c r="X2" i="4" s="1"/>
  <c r="Y2" i="4" a="1"/>
  <c r="Y2" i="4" s="1"/>
  <c r="D3" i="4" a="1"/>
  <c r="D3" i="4" s="1"/>
  <c r="E3" i="4" a="1"/>
  <c r="E3" i="4"/>
  <c r="F3" i="4" a="1"/>
  <c r="F3" i="4" s="1"/>
  <c r="G3" i="4" a="1"/>
  <c r="G3" i="4" s="1"/>
  <c r="H3" i="4" a="1"/>
  <c r="H3" i="4" s="1"/>
  <c r="I3" i="4" a="1"/>
  <c r="I3" i="4" s="1"/>
  <c r="J3" i="4" a="1"/>
  <c r="J3" i="4" s="1"/>
  <c r="K3" i="4" a="1"/>
  <c r="K3" i="4"/>
  <c r="L3" i="4" a="1"/>
  <c r="L3" i="4" s="1"/>
  <c r="M3" i="4" a="1"/>
  <c r="M3" i="4" s="1"/>
  <c r="N3" i="4" a="1"/>
  <c r="N3" i="4" s="1"/>
  <c r="O3" i="4" a="1"/>
  <c r="O3" i="4" s="1"/>
  <c r="P3" i="4" a="1"/>
  <c r="P3" i="4" s="1"/>
  <c r="Q3" i="4" a="1"/>
  <c r="Q3" i="4"/>
  <c r="R3" i="4" a="1"/>
  <c r="R3" i="4" s="1"/>
  <c r="S3" i="4" a="1"/>
  <c r="S3" i="4" s="1"/>
  <c r="T3" i="4" a="1"/>
  <c r="T3" i="4" s="1"/>
  <c r="U3" i="4" a="1"/>
  <c r="U3" i="4" s="1"/>
  <c r="V3" i="4" a="1"/>
  <c r="V3" i="4" s="1"/>
  <c r="W3" i="4" a="1"/>
  <c r="W3" i="4" s="1"/>
  <c r="X3" i="4" a="1"/>
  <c r="X3" i="4" s="1"/>
  <c r="Y3" i="4" a="1"/>
  <c r="Y3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M4" i="4" a="1"/>
  <c r="M4" i="4" s="1"/>
  <c r="N4" i="4" a="1"/>
  <c r="N4" i="4" s="1"/>
  <c r="O4" i="4" a="1"/>
  <c r="O4" i="4" s="1"/>
  <c r="P4" i="4" a="1"/>
  <c r="P4" i="4" s="1"/>
  <c r="Q4" i="4" a="1"/>
  <c r="Q4" i="4" s="1"/>
  <c r="R4" i="4" a="1"/>
  <c r="R4" i="4" s="1"/>
  <c r="S4" i="4" a="1"/>
  <c r="S4" i="4" s="1"/>
  <c r="T4" i="4" a="1"/>
  <c r="T4" i="4" s="1"/>
  <c r="U4" i="4" a="1"/>
  <c r="U4" i="4" s="1"/>
  <c r="V4" i="4" a="1"/>
  <c r="V4" i="4" s="1"/>
  <c r="W4" i="4" a="1"/>
  <c r="W4" i="4" s="1"/>
  <c r="X4" i="4" a="1"/>
  <c r="X4" i="4" s="1"/>
  <c r="Y4" i="4" a="1"/>
  <c r="Y4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 s="1"/>
  <c r="P5" i="4" a="1"/>
  <c r="P5" i="4" s="1"/>
  <c r="Q5" i="4" a="1"/>
  <c r="Q5" i="4" s="1"/>
  <c r="R5" i="4" a="1"/>
  <c r="R5" i="4" s="1"/>
  <c r="S5" i="4" a="1"/>
  <c r="S5" i="4" s="1"/>
  <c r="T5" i="4" a="1"/>
  <c r="T5" i="4" s="1"/>
  <c r="U5" i="4" a="1"/>
  <c r="U5" i="4" s="1"/>
  <c r="V5" i="4" a="1"/>
  <c r="V5" i="4" s="1"/>
  <c r="W5" i="4" a="1"/>
  <c r="W5" i="4" s="1"/>
  <c r="X5" i="4" a="1"/>
  <c r="X5" i="4" s="1"/>
  <c r="Y5" i="4" a="1"/>
  <c r="Y5" i="4" s="1"/>
  <c r="C5" i="4" a="1"/>
  <c r="C5" i="4" s="1"/>
  <c r="C4" i="4" a="1"/>
  <c r="C4" i="4" s="1"/>
  <c r="C3" i="4" a="1"/>
  <c r="C3" i="4" s="1"/>
  <c r="C2" i="4" a="1"/>
  <c r="C2" i="4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/>
  <c r="V2" i="3" a="1"/>
  <c r="V2" i="3" s="1"/>
  <c r="W2" i="3" a="1"/>
  <c r="W2" i="3" s="1"/>
  <c r="X2" i="3" a="1"/>
  <c r="X2" i="3" s="1"/>
  <c r="Y2" i="3" a="1"/>
  <c r="Y2" i="3" s="1"/>
  <c r="D3" i="3" a="1"/>
  <c r="D3" i="3" s="1"/>
  <c r="E3" i="3" a="1"/>
  <c r="E3" i="3"/>
  <c r="F3" i="3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/>
  <c r="L3" i="3" a="1"/>
  <c r="L3" i="3" s="1"/>
  <c r="M3" i="3" a="1"/>
  <c r="M3" i="3" s="1"/>
  <c r="N3" i="3" a="1"/>
  <c r="N3" i="3" s="1"/>
  <c r="O3" i="3" a="1"/>
  <c r="O3" i="3" s="1"/>
  <c r="P3" i="3" a="1"/>
  <c r="P3" i="3" s="1"/>
  <c r="Q3" i="3" a="1"/>
  <c r="Q3" i="3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Y3" i="3" a="1"/>
  <c r="Y3" i="3" s="1"/>
  <c r="C3" i="3" a="1"/>
  <c r="C3" i="3" s="1"/>
  <c r="C2" i="3" a="1"/>
  <c r="C2" i="3" s="1"/>
  <c r="D50" i="1" a="1"/>
  <c r="D50" i="1" s="1"/>
  <c r="E50" i="1" a="1"/>
  <c r="E50" i="1" s="1"/>
  <c r="F50" i="1" a="1"/>
  <c r="F50" i="1" s="1"/>
  <c r="G50" i="1" a="1"/>
  <c r="G50" i="1" s="1"/>
  <c r="H50" i="1" a="1"/>
  <c r="H50" i="1"/>
  <c r="I50" i="1" a="1"/>
  <c r="I50" i="1" s="1"/>
  <c r="J50" i="1" a="1"/>
  <c r="J50" i="1" s="1"/>
  <c r="K50" i="1" a="1"/>
  <c r="K50" i="1" s="1"/>
  <c r="L50" i="1" a="1"/>
  <c r="L50" i="1" s="1"/>
  <c r="M50" i="1" a="1"/>
  <c r="M50" i="1" s="1"/>
  <c r="N50" i="1" a="1"/>
  <c r="N50" i="1"/>
  <c r="O50" i="1" a="1"/>
  <c r="O50" i="1" s="1"/>
  <c r="P50" i="1" a="1"/>
  <c r="P50" i="1" s="1"/>
  <c r="Q50" i="1" a="1"/>
  <c r="Q50" i="1" s="1"/>
  <c r="R50" i="1" a="1"/>
  <c r="R50" i="1" s="1"/>
  <c r="S50" i="1" a="1"/>
  <c r="S50" i="1" s="1"/>
  <c r="T50" i="1" a="1"/>
  <c r="T50" i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D51" i="1" a="1"/>
  <c r="D51" i="1"/>
  <c r="E51" i="1" a="1"/>
  <c r="E51" i="1" s="1"/>
  <c r="F51" i="1" a="1"/>
  <c r="F51" i="1" s="1"/>
  <c r="G51" i="1" a="1"/>
  <c r="G51" i="1" s="1"/>
  <c r="H51" i="1" a="1"/>
  <c r="H51" i="1" s="1"/>
  <c r="I51" i="1" a="1"/>
  <c r="I51" i="1" s="1"/>
  <c r="J51" i="1" a="1"/>
  <c r="J51" i="1"/>
  <c r="K51" i="1" a="1"/>
  <c r="K51" i="1" s="1"/>
  <c r="L51" i="1" a="1"/>
  <c r="L51" i="1" s="1"/>
  <c r="M51" i="1" a="1"/>
  <c r="M51" i="1" s="1"/>
  <c r="N51" i="1" a="1"/>
  <c r="N51" i="1" s="1"/>
  <c r="O51" i="1" a="1"/>
  <c r="O51" i="1" s="1"/>
  <c r="P51" i="1" a="1"/>
  <c r="P51" i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/>
  <c r="W51" i="1" a="1"/>
  <c r="W51" i="1" s="1"/>
  <c r="X51" i="1" a="1"/>
  <c r="X51" i="1" s="1"/>
  <c r="Y51" i="1" a="1"/>
  <c r="Y51" i="1" s="1"/>
  <c r="D52" i="1" a="1"/>
  <c r="D52" i="1" s="1"/>
  <c r="E52" i="1" a="1"/>
  <c r="E52" i="1" s="1"/>
  <c r="F52" i="1" a="1"/>
  <c r="F52" i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/>
  <c r="M52" i="1" a="1"/>
  <c r="M52" i="1" s="1"/>
  <c r="N52" i="1" a="1"/>
  <c r="N52" i="1" s="1"/>
  <c r="O52" i="1" a="1"/>
  <c r="O52" i="1" s="1"/>
  <c r="P52" i="1" a="1"/>
  <c r="P52" i="1" s="1"/>
  <c r="Q52" i="1" a="1"/>
  <c r="Q52" i="1" s="1"/>
  <c r="R52" i="1" a="1"/>
  <c r="R52" i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D53" i="1" a="1"/>
  <c r="D53" i="1" s="1"/>
  <c r="E53" i="1" a="1"/>
  <c r="E53" i="1" s="1"/>
  <c r="F53" i="1" a="1"/>
  <c r="F53" i="1" s="1"/>
  <c r="G53" i="1" a="1"/>
  <c r="G53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C53" i="1" a="1"/>
  <c r="C53" i="1" s="1"/>
  <c r="C52" i="1" a="1"/>
  <c r="C52" i="1" s="1"/>
  <c r="C51" i="1" a="1"/>
  <c r="C51" i="1" s="1"/>
  <c r="C50" i="1" a="1"/>
  <c r="C50" i="1" s="1"/>
  <c r="C41" i="1" a="1"/>
  <c r="C41" i="1" s="1"/>
  <c r="C40" i="1" a="1"/>
  <c r="C40" i="1" s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C37" i="1"/>
  <c r="D44" i="1" a="1"/>
  <c r="D44" i="1" s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N44" i="1" a="1"/>
  <c r="N44" i="1" s="1"/>
  <c r="O44" i="1" a="1"/>
  <c r="O44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D45" i="1" a="1"/>
  <c r="D45" i="1" s="1"/>
  <c r="E45" i="1" a="1"/>
  <c r="E45" i="1" s="1"/>
  <c r="F45" i="1" a="1"/>
  <c r="F45" i="1" s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M45" i="1" a="1"/>
  <c r="M45" i="1" s="1"/>
  <c r="N45" i="1" a="1"/>
  <c r="N45" i="1" s="1"/>
  <c r="O45" i="1" a="1"/>
  <c r="O45" i="1" s="1"/>
  <c r="P45" i="1" a="1"/>
  <c r="P45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D46" i="1" a="1"/>
  <c r="D46" i="1" s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 s="1"/>
  <c r="O46" i="1" a="1"/>
  <c r="O46" i="1" s="1"/>
  <c r="P46" i="1" a="1"/>
  <c r="P46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D47" i="1" a="1"/>
  <c r="D47" i="1" s="1"/>
  <c r="E47" i="1" a="1"/>
  <c r="E47" i="1" s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M47" i="1" a="1"/>
  <c r="M47" i="1" s="1"/>
  <c r="N47" i="1" a="1"/>
  <c r="N47" i="1" s="1"/>
  <c r="O47" i="1" a="1"/>
  <c r="O47" i="1" s="1"/>
  <c r="P47" i="1" a="1"/>
  <c r="P47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C47" i="1" a="1"/>
  <c r="C47" i="1" s="1"/>
  <c r="C46" i="1" a="1"/>
  <c r="C46" i="1" s="1"/>
  <c r="C45" i="1" a="1"/>
  <c r="C45" i="1" s="1"/>
  <c r="C44" i="1" a="1"/>
  <c r="C44" i="1" s="1"/>
  <c r="D40" i="1" a="1"/>
  <c r="D40" i="1" s="1"/>
  <c r="E40" i="1" a="1"/>
  <c r="E40" i="1" s="1"/>
  <c r="F40" i="1" a="1"/>
  <c r="F40" i="1" s="1"/>
  <c r="G40" i="1" a="1"/>
  <c r="G40" i="1" s="1"/>
  <c r="H40" i="1" a="1"/>
  <c r="H40" i="1" s="1"/>
  <c r="I40" i="1" a="1"/>
  <c r="I40" i="1" s="1"/>
  <c r="J40" i="1" a="1"/>
  <c r="J40" i="1" s="1"/>
  <c r="K40" i="1" a="1"/>
  <c r="K40" i="1" s="1"/>
  <c r="L40" i="1" a="1"/>
  <c r="L40" i="1" s="1"/>
  <c r="M40" i="1" a="1"/>
  <c r="M40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N41" i="1" a="1"/>
  <c r="N41" i="1" s="1"/>
  <c r="O41" i="1" a="1"/>
  <c r="O41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<sst xmlns="http://schemas.openxmlformats.org/spreadsheetml/2006/main" count="266" uniqueCount="84">
  <si>
    <t>Germany</t>
  </si>
  <si>
    <t>Turbulent Mediator</t>
  </si>
  <si>
    <t>Turbulent Campaigner</t>
  </si>
  <si>
    <t>Turbulent Advocate</t>
  </si>
  <si>
    <t>Turbulent Logician</t>
  </si>
  <si>
    <t>Assertive Campaigner</t>
  </si>
  <si>
    <t>Assertive Logician</t>
  </si>
  <si>
    <t>Assertive Consul</t>
  </si>
  <si>
    <t>Turbulent Protagonist</t>
  </si>
  <si>
    <t>Assertive Debater</t>
  </si>
  <si>
    <t>Assertive Mediator</t>
  </si>
  <si>
    <t>Turbulent Defender</t>
  </si>
  <si>
    <t>Assertive Executive</t>
  </si>
  <si>
    <t>Turbulent Architect</t>
  </si>
  <si>
    <t>Assertive Protagonist</t>
  </si>
  <si>
    <t>Turbulent Adventurer</t>
  </si>
  <si>
    <t>Turbulent Debater</t>
  </si>
  <si>
    <t>Assertive Architect</t>
  </si>
  <si>
    <t>Turbulent Consul</t>
  </si>
  <si>
    <t>Assertive Commander</t>
  </si>
  <si>
    <t>Assertive Entertainer</t>
  </si>
  <si>
    <t>Assertive Logistician</t>
  </si>
  <si>
    <t>Assertive Advocate</t>
  </si>
  <si>
    <t>Assertive Defender</t>
  </si>
  <si>
    <t>Assertive Entrepreneur</t>
  </si>
  <si>
    <t>Turbulent Entertainer</t>
  </si>
  <si>
    <t>Turbulent Logistician</t>
  </si>
  <si>
    <t>Assertive Adventurer</t>
  </si>
  <si>
    <t>Assertive Virtuoso</t>
  </si>
  <si>
    <t>Turbulent Virtuoso</t>
  </si>
  <si>
    <t>Turbulent Commander</t>
  </si>
  <si>
    <t>Turbulent Executive</t>
  </si>
  <si>
    <t>Turbulent Entrepreneur</t>
  </si>
  <si>
    <t>Argentina</t>
  </si>
  <si>
    <t>Australia</t>
  </si>
  <si>
    <t>Canada</t>
  </si>
  <si>
    <t>China</t>
  </si>
  <si>
    <t>Italia</t>
  </si>
  <si>
    <t>Malta</t>
  </si>
  <si>
    <t>Spain</t>
  </si>
  <si>
    <t>UAE</t>
  </si>
  <si>
    <t>Brazil</t>
  </si>
  <si>
    <t>SouthKorea</t>
  </si>
  <si>
    <t>France</t>
  </si>
  <si>
    <t>Hungary</t>
  </si>
  <si>
    <t>Ireland</t>
  </si>
  <si>
    <t>Japan</t>
  </si>
  <si>
    <t>Morocco</t>
  </si>
  <si>
    <t>Poland</t>
  </si>
  <si>
    <t>Russia</t>
  </si>
  <si>
    <t>Switzerland</t>
  </si>
  <si>
    <t>UK</t>
  </si>
  <si>
    <t>Uruguay</t>
  </si>
  <si>
    <t>Venezuela</t>
  </si>
  <si>
    <t>INTJ</t>
  </si>
  <si>
    <t>INTP</t>
  </si>
  <si>
    <t>ENTJ</t>
  </si>
  <si>
    <t>ENTP</t>
  </si>
  <si>
    <t>INFJ</t>
  </si>
  <si>
    <t>INFP</t>
  </si>
  <si>
    <t>ENFJ</t>
  </si>
  <si>
    <t>ENFP</t>
  </si>
  <si>
    <t>ISTJ</t>
  </si>
  <si>
    <t>ISFJ</t>
  </si>
  <si>
    <t>ESTJ</t>
  </si>
  <si>
    <t>ESFJ</t>
  </si>
  <si>
    <t>ISTP</t>
  </si>
  <si>
    <t>ISFP</t>
  </si>
  <si>
    <t>ESTP</t>
  </si>
  <si>
    <t>ESFP</t>
  </si>
  <si>
    <t>USA</t>
  </si>
  <si>
    <t>Analysts</t>
  </si>
  <si>
    <t>Diplomats</t>
  </si>
  <si>
    <t>Sentinels</t>
  </si>
  <si>
    <t>Explorers</t>
  </si>
  <si>
    <t>Respuestas</t>
  </si>
  <si>
    <t>Poblacion</t>
  </si>
  <si>
    <t>Respuestas/Poblacion</t>
  </si>
  <si>
    <t>People Mastery</t>
  </si>
  <si>
    <t>Constant Improvement</t>
  </si>
  <si>
    <t>Social Engagement</t>
  </si>
  <si>
    <t>Confident Individualism</t>
  </si>
  <si>
    <t>Fe-Ti</t>
  </si>
  <si>
    <t>Fi-Te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</si>
</sst>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0" fontId="0" fillId="0" borderId="0" xfId="0" applyNumberFormat="1"/>
    <xf numFmtId="1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8D51-B731-4406-8993-2D28253786AB}">
  <dimension ref="A1:BQ54"/>
  <sheetViews>
    <sheetView topLeftCell="A19" workbookViewId="0">
      <selection activeCell="H46" sqref="H46"/>
    </sheetView>
  </sheetViews>
  <sheetFormatPr baseColWidth="10" defaultRowHeight="15" x14ac:dyDescent="0.25"/>
  <cols>
    <col min="1" max="1" width="22.85546875" customWidth="1"/>
    <col min="2" max="2" width="6.5703125" customWidth="1"/>
    <col min="3" max="69" width="10" customWidth="1"/>
  </cols>
  <sheetData>
    <row r="1" spans="1:25" x14ac:dyDescent="0.25">
      <c r="A1" s="1"/>
      <c r="B1" s="1"/>
      <c r="C1" s="1" t="s">
        <v>0</v>
      </c>
      <c r="D1" t="s">
        <v>33</v>
      </c>
      <c r="E1" t="s">
        <v>34</v>
      </c>
      <c r="F1" t="s">
        <v>41</v>
      </c>
      <c r="G1" t="s">
        <v>35</v>
      </c>
      <c r="H1" t="s">
        <v>36</v>
      </c>
      <c r="I1" t="s">
        <v>42</v>
      </c>
      <c r="J1" t="s">
        <v>43</v>
      </c>
      <c r="K1" t="s">
        <v>44</v>
      </c>
      <c r="L1" t="s">
        <v>45</v>
      </c>
      <c r="M1" t="s">
        <v>37</v>
      </c>
      <c r="N1" t="s">
        <v>46</v>
      </c>
      <c r="O1" t="s">
        <v>38</v>
      </c>
      <c r="P1" t="s">
        <v>47</v>
      </c>
      <c r="Q1" t="s">
        <v>48</v>
      </c>
      <c r="R1" t="s">
        <v>49</v>
      </c>
      <c r="S1" t="s">
        <v>39</v>
      </c>
      <c r="T1" t="s">
        <v>50</v>
      </c>
      <c r="U1" t="s">
        <v>40</v>
      </c>
      <c r="V1" t="s">
        <v>51</v>
      </c>
      <c r="W1" t="s">
        <v>52</v>
      </c>
      <c r="X1" t="s">
        <v>70</v>
      </c>
      <c r="Y1" t="s">
        <v>53</v>
      </c>
    </row>
    <row r="2" spans="1:25" x14ac:dyDescent="0.25">
      <c r="A2" s="4" t="s">
        <v>27</v>
      </c>
      <c r="B2" s="4" t="s">
        <v>67</v>
      </c>
      <c r="C2" s="3">
        <v>1.41E-2</v>
      </c>
      <c r="D2" s="2">
        <v>1.38E-2</v>
      </c>
      <c r="E2" s="2">
        <v>1.8200000000000001E-2</v>
      </c>
      <c r="F2" s="2">
        <v>1.14E-2</v>
      </c>
      <c r="G2" s="3">
        <v>1.78E-2</v>
      </c>
      <c r="H2" s="2">
        <v>2.6599999999999999E-2</v>
      </c>
      <c r="I2" s="2">
        <v>1.9599999999999999E-2</v>
      </c>
      <c r="J2" s="2">
        <v>2.1100000000000001E-2</v>
      </c>
      <c r="K2" s="2">
        <v>1.0200000000000001E-2</v>
      </c>
      <c r="L2" s="2">
        <v>1.41E-2</v>
      </c>
      <c r="M2" s="2">
        <v>8.6999999999999994E-3</v>
      </c>
      <c r="N2" s="2">
        <v>2.2100000000000002E-2</v>
      </c>
      <c r="O2" s="2">
        <v>1.2999999999999999E-2</v>
      </c>
      <c r="P2" s="2">
        <v>1.0699999999999999E-2</v>
      </c>
      <c r="Q2" s="2">
        <v>9.2999999999999992E-3</v>
      </c>
      <c r="R2" s="2">
        <v>1.2200000000000001E-2</v>
      </c>
      <c r="S2" s="2">
        <v>1.38E-2</v>
      </c>
      <c r="T2" s="2">
        <v>1.44E-2</v>
      </c>
      <c r="U2" s="2">
        <v>1.5299999999999999E-2</v>
      </c>
      <c r="V2" s="2">
        <v>1.43E-2</v>
      </c>
      <c r="W2" s="2">
        <v>1.17E-2</v>
      </c>
      <c r="X2" s="2">
        <v>1.72E-2</v>
      </c>
      <c r="Y2" s="2">
        <v>1.3899999999999999E-2</v>
      </c>
    </row>
    <row r="3" spans="1:25" x14ac:dyDescent="0.25">
      <c r="A3" s="4" t="s">
        <v>22</v>
      </c>
      <c r="B3" s="4" t="s">
        <v>58</v>
      </c>
      <c r="C3" s="3">
        <v>1.7500000000000002E-2</v>
      </c>
      <c r="D3" s="2">
        <v>1.95E-2</v>
      </c>
      <c r="E3" s="2">
        <v>1.7299999999999999E-2</v>
      </c>
      <c r="F3" s="2">
        <v>1.9599999999999999E-2</v>
      </c>
      <c r="G3" s="3">
        <v>1.9300000000000001E-2</v>
      </c>
      <c r="H3" s="2">
        <v>1.5900000000000001E-2</v>
      </c>
      <c r="I3" s="2">
        <v>1.6500000000000001E-2</v>
      </c>
      <c r="J3" s="2">
        <v>1.66E-2</v>
      </c>
      <c r="K3" s="2">
        <v>1.7399999999999999E-2</v>
      </c>
      <c r="L3" s="2">
        <v>1.4999999999999999E-2</v>
      </c>
      <c r="M3" s="2">
        <v>1.7100000000000001E-2</v>
      </c>
      <c r="N3" s="2">
        <v>1.8200000000000001E-2</v>
      </c>
      <c r="O3" s="2">
        <v>1.61E-2</v>
      </c>
      <c r="P3" s="2">
        <v>1.77E-2</v>
      </c>
      <c r="Q3" s="2">
        <v>1.24E-2</v>
      </c>
      <c r="R3" s="2">
        <v>1.2200000000000001E-2</v>
      </c>
      <c r="S3" s="2">
        <v>2.0400000000000001E-2</v>
      </c>
      <c r="T3" s="2">
        <v>1.8499999999999999E-2</v>
      </c>
      <c r="U3" s="2">
        <v>1.7299999999999999E-2</v>
      </c>
      <c r="V3" s="2">
        <v>1.4500000000000001E-2</v>
      </c>
      <c r="W3" s="2">
        <v>2.1999999999999999E-2</v>
      </c>
      <c r="X3" s="2">
        <v>1.8800000000000001E-2</v>
      </c>
      <c r="Y3" s="2">
        <v>2.3800000000000002E-2</v>
      </c>
    </row>
    <row r="4" spans="1:25" x14ac:dyDescent="0.25">
      <c r="A4" s="4" t="s">
        <v>17</v>
      </c>
      <c r="B4" s="4" t="s">
        <v>54</v>
      </c>
      <c r="C4" s="3">
        <v>2.35E-2</v>
      </c>
      <c r="D4" s="2">
        <v>2.6499999999999999E-2</v>
      </c>
      <c r="E4" s="2">
        <v>1.2200000000000001E-2</v>
      </c>
      <c r="F4" s="2">
        <v>2.7099999999999999E-2</v>
      </c>
      <c r="G4" s="3">
        <v>1.5900000000000001E-2</v>
      </c>
      <c r="H4" s="2">
        <v>1.6299999999999999E-2</v>
      </c>
      <c r="I4" s="2">
        <v>1.66E-2</v>
      </c>
      <c r="J4" s="2">
        <v>1.9199999999999998E-2</v>
      </c>
      <c r="K4" s="2">
        <v>2.7699999999999999E-2</v>
      </c>
      <c r="L4" s="2">
        <v>1.47E-2</v>
      </c>
      <c r="M4" s="2">
        <v>2.5600000000000001E-2</v>
      </c>
      <c r="N4" s="2">
        <v>1.7899999999999999E-2</v>
      </c>
      <c r="O4" s="2">
        <v>1.89E-2</v>
      </c>
      <c r="P4" s="2">
        <v>3.2099999999999997E-2</v>
      </c>
      <c r="Q4" s="2">
        <v>3.1099999999999999E-2</v>
      </c>
      <c r="R4" s="2">
        <v>2.7E-2</v>
      </c>
      <c r="S4" s="2">
        <v>1.9400000000000001E-2</v>
      </c>
      <c r="T4" s="2">
        <v>1.9900000000000001E-2</v>
      </c>
      <c r="U4" s="2">
        <v>1.44E-2</v>
      </c>
      <c r="V4" s="2">
        <v>1.3299999999999999E-2</v>
      </c>
      <c r="W4" s="2">
        <v>2.3E-2</v>
      </c>
      <c r="X4" s="2">
        <v>1.5100000000000001E-2</v>
      </c>
      <c r="Y4" s="2">
        <v>2.8799999999999999E-2</v>
      </c>
    </row>
    <row r="5" spans="1:25" x14ac:dyDescent="0.25">
      <c r="A5" s="4" t="s">
        <v>5</v>
      </c>
      <c r="B5" s="4" t="s">
        <v>61</v>
      </c>
      <c r="C5" s="3">
        <v>5.0700000000000002E-2</v>
      </c>
      <c r="D5" s="2">
        <v>5.16E-2</v>
      </c>
      <c r="E5" s="2">
        <v>5.6300000000000003E-2</v>
      </c>
      <c r="F5" s="2">
        <v>4.0399999999999998E-2</v>
      </c>
      <c r="G5" s="3">
        <v>4.9799999999999997E-2</v>
      </c>
      <c r="H5" s="2">
        <v>3.5299999999999998E-2</v>
      </c>
      <c r="I5" s="2">
        <v>4.5499999999999999E-2</v>
      </c>
      <c r="J5" s="2">
        <v>5.0200000000000002E-2</v>
      </c>
      <c r="K5" s="2">
        <v>4.3900000000000002E-2</v>
      </c>
      <c r="L5" s="2">
        <v>5.28E-2</v>
      </c>
      <c r="M5" s="2">
        <v>4.5900000000000003E-2</v>
      </c>
      <c r="N5" s="2">
        <v>5.2999999999999999E-2</v>
      </c>
      <c r="O5" s="2">
        <v>4.4400000000000002E-2</v>
      </c>
      <c r="P5" s="2">
        <v>4.9099999999999998E-2</v>
      </c>
      <c r="Q5" s="2">
        <v>3.5200000000000002E-2</v>
      </c>
      <c r="R5" s="2">
        <v>3.0499999999999999E-2</v>
      </c>
      <c r="S5" s="2">
        <v>6.8900000000000003E-2</v>
      </c>
      <c r="T5" s="2">
        <v>6.4899999999999999E-2</v>
      </c>
      <c r="U5" s="2">
        <v>4.87E-2</v>
      </c>
      <c r="V5" s="2">
        <v>4.9399999999999999E-2</v>
      </c>
      <c r="W5" s="2">
        <v>5.33E-2</v>
      </c>
      <c r="X5" s="2">
        <v>5.16E-2</v>
      </c>
      <c r="Y5" s="2">
        <v>5.8900000000000001E-2</v>
      </c>
    </row>
    <row r="6" spans="1:25" x14ac:dyDescent="0.25">
      <c r="A6" s="4" t="s">
        <v>19</v>
      </c>
      <c r="B6" s="4" t="s">
        <v>56</v>
      </c>
      <c r="C6" s="3">
        <v>2.1000000000000001E-2</v>
      </c>
      <c r="D6" s="2">
        <v>1.61E-2</v>
      </c>
      <c r="E6" s="2">
        <v>1.29E-2</v>
      </c>
      <c r="F6" s="2">
        <v>1.5100000000000001E-2</v>
      </c>
      <c r="G6" s="3">
        <v>1.54E-2</v>
      </c>
      <c r="H6" s="2">
        <v>1.7500000000000002E-2</v>
      </c>
      <c r="I6" s="2">
        <v>1.47E-2</v>
      </c>
      <c r="J6" s="2">
        <v>1.8499999999999999E-2</v>
      </c>
      <c r="K6" s="2">
        <v>2.4199999999999999E-2</v>
      </c>
      <c r="L6" s="2">
        <v>1.43E-2</v>
      </c>
      <c r="M6" s="2">
        <v>2.23E-2</v>
      </c>
      <c r="N6" s="2">
        <v>1.5599999999999999E-2</v>
      </c>
      <c r="O6" s="2">
        <v>1.89E-2</v>
      </c>
      <c r="P6" s="2">
        <v>3.32E-2</v>
      </c>
      <c r="Q6" s="2">
        <v>2.3099999999999999E-2</v>
      </c>
      <c r="R6" s="2">
        <v>2.5999999999999999E-2</v>
      </c>
      <c r="S6" s="2">
        <v>1.8700000000000001E-2</v>
      </c>
      <c r="T6" s="2">
        <v>2.46E-2</v>
      </c>
      <c r="U6" s="2">
        <v>2.24E-2</v>
      </c>
      <c r="V6" s="2">
        <v>1.52E-2</v>
      </c>
      <c r="W6" s="2">
        <v>1.6799999999999999E-2</v>
      </c>
      <c r="X6" s="2">
        <v>1.55E-2</v>
      </c>
      <c r="Y6" s="2">
        <v>2.52E-2</v>
      </c>
    </row>
    <row r="7" spans="1:25" x14ac:dyDescent="0.25">
      <c r="A7" s="4" t="s">
        <v>7</v>
      </c>
      <c r="B7" s="4" t="s">
        <v>65</v>
      </c>
      <c r="C7" s="3">
        <v>3.4000000000000002E-2</v>
      </c>
      <c r="D7" s="2">
        <v>2.7E-2</v>
      </c>
      <c r="E7" s="2">
        <v>6.4299999999999996E-2</v>
      </c>
      <c r="F7" s="2">
        <v>2.75E-2</v>
      </c>
      <c r="G7" s="3">
        <v>4.8000000000000001E-2</v>
      </c>
      <c r="H7" s="2">
        <v>6.0100000000000001E-2</v>
      </c>
      <c r="I7" s="2">
        <v>4.36E-2</v>
      </c>
      <c r="J7" s="2">
        <v>3.7100000000000001E-2</v>
      </c>
      <c r="K7" s="2">
        <v>3.2500000000000001E-2</v>
      </c>
      <c r="L7" s="2">
        <v>4.3499999999999997E-2</v>
      </c>
      <c r="M7" s="2">
        <v>2.81E-2</v>
      </c>
      <c r="N7" s="2">
        <v>3.7600000000000001E-2</v>
      </c>
      <c r="O7" s="2">
        <v>0.04</v>
      </c>
      <c r="P7" s="2">
        <v>2.5600000000000001E-2</v>
      </c>
      <c r="Q7" s="2">
        <v>2.1999999999999999E-2</v>
      </c>
      <c r="R7" s="2">
        <v>2.6100000000000002E-2</v>
      </c>
      <c r="S7" s="2">
        <v>4.1599999999999998E-2</v>
      </c>
      <c r="T7" s="2">
        <v>5.0099999999999999E-2</v>
      </c>
      <c r="U7" s="2">
        <v>6.8400000000000002E-2</v>
      </c>
      <c r="V7" s="2">
        <v>4.9200000000000001E-2</v>
      </c>
      <c r="W7" s="2">
        <v>2.8199999999999999E-2</v>
      </c>
      <c r="X7" s="2">
        <v>5.04E-2</v>
      </c>
      <c r="Y7" s="2">
        <v>4.4299999999999999E-2</v>
      </c>
    </row>
    <row r="8" spans="1:25" x14ac:dyDescent="0.25">
      <c r="A8" s="4" t="s">
        <v>9</v>
      </c>
      <c r="B8" s="4" t="s">
        <v>57</v>
      </c>
      <c r="C8" s="3">
        <v>3.32E-2</v>
      </c>
      <c r="D8" s="2">
        <v>2.5700000000000001E-2</v>
      </c>
      <c r="E8" s="2">
        <v>2.07E-2</v>
      </c>
      <c r="F8" s="2">
        <v>2.3199999999999998E-2</v>
      </c>
      <c r="G8" s="3">
        <v>2.3900000000000001E-2</v>
      </c>
      <c r="H8" s="2">
        <v>2.07E-2</v>
      </c>
      <c r="I8" s="2">
        <v>2.47E-2</v>
      </c>
      <c r="J8" s="2">
        <v>3.0499999999999999E-2</v>
      </c>
      <c r="K8" s="2">
        <v>3.5400000000000001E-2</v>
      </c>
      <c r="L8" s="2">
        <v>2.4199999999999999E-2</v>
      </c>
      <c r="M8" s="2">
        <v>2.9899999999999999E-2</v>
      </c>
      <c r="N8" s="2">
        <v>2.64E-2</v>
      </c>
      <c r="O8" s="2">
        <v>2.8899999999999999E-2</v>
      </c>
      <c r="P8" s="2">
        <v>4.5999999999999999E-2</v>
      </c>
      <c r="Q8" s="2">
        <v>4.24E-2</v>
      </c>
      <c r="R8" s="2">
        <v>3.5900000000000001E-2</v>
      </c>
      <c r="S8" s="2">
        <v>3.3399999999999999E-2</v>
      </c>
      <c r="T8" s="2">
        <v>3.5999999999999997E-2</v>
      </c>
      <c r="U8" s="2">
        <v>2.69E-2</v>
      </c>
      <c r="V8" s="2">
        <v>2.53E-2</v>
      </c>
      <c r="W8" s="2">
        <v>2.87E-2</v>
      </c>
      <c r="X8" s="2">
        <v>2.4199999999999999E-2</v>
      </c>
      <c r="Y8" s="2">
        <v>3.3099999999999997E-2</v>
      </c>
    </row>
    <row r="9" spans="1:25" x14ac:dyDescent="0.25">
      <c r="A9" s="4" t="s">
        <v>23</v>
      </c>
      <c r="B9" s="4" t="s">
        <v>63</v>
      </c>
      <c r="C9" s="3">
        <v>1.7500000000000002E-2</v>
      </c>
      <c r="D9" s="2">
        <v>1.5800000000000002E-2</v>
      </c>
      <c r="E9" s="2">
        <v>2.92E-2</v>
      </c>
      <c r="F9" s="2">
        <v>1.7000000000000001E-2</v>
      </c>
      <c r="G9" s="3">
        <v>2.9600000000000001E-2</v>
      </c>
      <c r="H9" s="2">
        <v>3.6200000000000003E-2</v>
      </c>
      <c r="I9" s="2">
        <v>2.64E-2</v>
      </c>
      <c r="J9" s="2">
        <v>2.29E-2</v>
      </c>
      <c r="K9" s="2">
        <v>1.7100000000000001E-2</v>
      </c>
      <c r="L9" s="2">
        <v>2.0400000000000001E-2</v>
      </c>
      <c r="M9" s="2">
        <v>1.4500000000000001E-2</v>
      </c>
      <c r="N9" s="2">
        <v>2.52E-2</v>
      </c>
      <c r="O9" s="2">
        <v>1.9599999999999999E-2</v>
      </c>
      <c r="P9" s="2">
        <v>1.1299999999999999E-2</v>
      </c>
      <c r="Q9" s="2">
        <v>1.1900000000000001E-2</v>
      </c>
      <c r="R9" s="2">
        <v>1.6199999999999999E-2</v>
      </c>
      <c r="S9" s="2">
        <v>1.89E-2</v>
      </c>
      <c r="T9" s="2">
        <v>2.2100000000000002E-2</v>
      </c>
      <c r="U9" s="2">
        <v>2.41E-2</v>
      </c>
      <c r="V9" s="2">
        <v>2.3300000000000001E-2</v>
      </c>
      <c r="W9" s="2">
        <v>1.83E-2</v>
      </c>
      <c r="X9" s="2">
        <v>2.87E-2</v>
      </c>
      <c r="Y9" s="2">
        <v>1.7399999999999999E-2</v>
      </c>
    </row>
    <row r="10" spans="1:25" x14ac:dyDescent="0.25">
      <c r="A10" s="4" t="s">
        <v>20</v>
      </c>
      <c r="B10" s="4" t="s">
        <v>69</v>
      </c>
      <c r="C10" s="3">
        <v>2.0500000000000001E-2</v>
      </c>
      <c r="D10" s="2">
        <v>1.83E-2</v>
      </c>
      <c r="E10" s="2">
        <v>3.04E-2</v>
      </c>
      <c r="F10" s="2">
        <v>1.5100000000000001E-2</v>
      </c>
      <c r="G10" s="3">
        <v>2.3800000000000002E-2</v>
      </c>
      <c r="H10" s="2">
        <v>2.9600000000000001E-2</v>
      </c>
      <c r="I10" s="2">
        <v>2.7900000000000001E-2</v>
      </c>
      <c r="J10" s="2">
        <v>2.4799999999999999E-2</v>
      </c>
      <c r="K10" s="2">
        <v>1.67E-2</v>
      </c>
      <c r="L10" s="2">
        <v>2.4199999999999999E-2</v>
      </c>
      <c r="M10" s="2">
        <v>1.4E-2</v>
      </c>
      <c r="N10" s="2">
        <v>2.9399999999999999E-2</v>
      </c>
      <c r="O10" s="2">
        <v>1.9099999999999999E-2</v>
      </c>
      <c r="P10" s="2">
        <v>1.6199999999999999E-2</v>
      </c>
      <c r="Q10" s="2">
        <v>1.2800000000000001E-2</v>
      </c>
      <c r="R10" s="2">
        <v>1.46E-2</v>
      </c>
      <c r="S10" s="2">
        <v>2.3099999999999999E-2</v>
      </c>
      <c r="T10" s="2">
        <v>2.7300000000000001E-2</v>
      </c>
      <c r="U10" s="2">
        <v>2.81E-2</v>
      </c>
      <c r="V10" s="2">
        <v>2.41E-2</v>
      </c>
      <c r="W10" s="2">
        <v>1.6500000000000001E-2</v>
      </c>
      <c r="X10" s="2">
        <v>2.47E-2</v>
      </c>
      <c r="Y10" s="2">
        <v>2.4E-2</v>
      </c>
    </row>
    <row r="11" spans="1:25" x14ac:dyDescent="0.25">
      <c r="A11" s="4" t="s">
        <v>24</v>
      </c>
      <c r="B11" s="4" t="s">
        <v>68</v>
      </c>
      <c r="C11" s="3">
        <v>1.7100000000000001E-2</v>
      </c>
      <c r="D11" s="2">
        <v>1.1299999999999999E-2</v>
      </c>
      <c r="E11" s="2">
        <v>1.3899999999999999E-2</v>
      </c>
      <c r="F11" s="2">
        <v>1.0999999999999999E-2</v>
      </c>
      <c r="G11" s="3">
        <v>1.4200000000000001E-2</v>
      </c>
      <c r="H11" s="2">
        <v>1.7000000000000001E-2</v>
      </c>
      <c r="I11" s="2">
        <v>1.6199999999999999E-2</v>
      </c>
      <c r="J11" s="2">
        <v>1.9699999999999999E-2</v>
      </c>
      <c r="K11" s="2">
        <v>1.67E-2</v>
      </c>
      <c r="L11" s="2">
        <v>1.2200000000000001E-2</v>
      </c>
      <c r="M11" s="2">
        <v>1.11E-2</v>
      </c>
      <c r="N11" s="2">
        <v>1.5800000000000002E-2</v>
      </c>
      <c r="O11" s="2">
        <v>1.2699999999999999E-2</v>
      </c>
      <c r="P11" s="2">
        <v>1.7399999999999999E-2</v>
      </c>
      <c r="Q11" s="2">
        <v>1.83E-2</v>
      </c>
      <c r="R11" s="2">
        <v>2.1600000000000001E-2</v>
      </c>
      <c r="S11" s="2">
        <v>1.3299999999999999E-2</v>
      </c>
      <c r="T11" s="2">
        <v>1.89E-2</v>
      </c>
      <c r="U11" s="2">
        <v>1.72E-2</v>
      </c>
      <c r="V11" s="2">
        <v>1.4800000000000001E-2</v>
      </c>
      <c r="W11" s="2">
        <v>1.2500000000000001E-2</v>
      </c>
      <c r="X11" s="2">
        <v>1.49E-2</v>
      </c>
      <c r="Y11" s="2">
        <v>1.66E-2</v>
      </c>
    </row>
    <row r="12" spans="1:25" x14ac:dyDescent="0.25">
      <c r="A12" s="4" t="s">
        <v>12</v>
      </c>
      <c r="B12" s="4" t="s">
        <v>64</v>
      </c>
      <c r="C12" s="3">
        <v>2.9899999999999999E-2</v>
      </c>
      <c r="D12" s="2">
        <v>1.5900000000000001E-2</v>
      </c>
      <c r="E12" s="2">
        <v>2.5600000000000001E-2</v>
      </c>
      <c r="F12" s="2">
        <v>1.83E-2</v>
      </c>
      <c r="G12" s="3">
        <v>2.4799999999999999E-2</v>
      </c>
      <c r="H12" s="2">
        <v>3.3500000000000002E-2</v>
      </c>
      <c r="I12" s="2">
        <v>2.7699999999999999E-2</v>
      </c>
      <c r="J12" s="2">
        <v>2.8299999999999999E-2</v>
      </c>
      <c r="K12" s="2">
        <v>3.1800000000000002E-2</v>
      </c>
      <c r="L12" s="2">
        <v>2.1700000000000001E-2</v>
      </c>
      <c r="M12" s="2">
        <v>2.3900000000000001E-2</v>
      </c>
      <c r="N12" s="2">
        <v>2.3E-2</v>
      </c>
      <c r="O12" s="2">
        <v>2.3400000000000001E-2</v>
      </c>
      <c r="P12" s="2">
        <v>2.58E-2</v>
      </c>
      <c r="Q12" s="2">
        <v>2.93E-2</v>
      </c>
      <c r="R12" s="2">
        <v>3.9199999999999999E-2</v>
      </c>
      <c r="S12" s="2">
        <v>2.1399999999999999E-2</v>
      </c>
      <c r="T12" s="2">
        <v>3.8399999999999997E-2</v>
      </c>
      <c r="U12" s="2">
        <v>4.0500000000000001E-2</v>
      </c>
      <c r="V12" s="2">
        <v>2.5999999999999999E-2</v>
      </c>
      <c r="W12" s="2">
        <v>2.0299999999999999E-2</v>
      </c>
      <c r="X12" s="2">
        <v>2.7E-2</v>
      </c>
      <c r="Y12" s="2">
        <v>2.9700000000000001E-2</v>
      </c>
    </row>
    <row r="13" spans="1:25" x14ac:dyDescent="0.25">
      <c r="A13" s="4" t="s">
        <v>6</v>
      </c>
      <c r="B13" s="4" t="s">
        <v>55</v>
      </c>
      <c r="C13" s="3">
        <v>3.49E-2</v>
      </c>
      <c r="D13" s="2">
        <v>3.5700000000000003E-2</v>
      </c>
      <c r="E13" s="2">
        <v>1.7399999999999999E-2</v>
      </c>
      <c r="F13" s="2">
        <v>3.1300000000000001E-2</v>
      </c>
      <c r="G13" s="3">
        <v>2.1999999999999999E-2</v>
      </c>
      <c r="H13" s="2">
        <v>2.0400000000000001E-2</v>
      </c>
      <c r="I13" s="2">
        <v>2.3199999999999998E-2</v>
      </c>
      <c r="J13" s="2">
        <v>0.03</v>
      </c>
      <c r="K13" s="2">
        <v>3.3700000000000001E-2</v>
      </c>
      <c r="L13" s="2">
        <v>2.0299999999999999E-2</v>
      </c>
      <c r="M13" s="2">
        <v>3.0200000000000001E-2</v>
      </c>
      <c r="N13" s="2">
        <v>2.6700000000000002E-2</v>
      </c>
      <c r="O13" s="2">
        <v>2.63E-2</v>
      </c>
      <c r="P13" s="2">
        <v>5.2900000000000003E-2</v>
      </c>
      <c r="Q13" s="2">
        <v>4.24E-2</v>
      </c>
      <c r="R13" s="2">
        <v>4.1300000000000003E-2</v>
      </c>
      <c r="S13" s="2">
        <v>3.0499999999999999E-2</v>
      </c>
      <c r="T13" s="2">
        <v>2.81E-2</v>
      </c>
      <c r="U13" s="2">
        <v>1.77E-2</v>
      </c>
      <c r="V13" s="2">
        <v>2.01E-2</v>
      </c>
      <c r="W13" s="2">
        <v>3.5299999999999998E-2</v>
      </c>
      <c r="X13" s="2">
        <v>2.1299999999999999E-2</v>
      </c>
      <c r="Y13" s="2">
        <v>3.4700000000000002E-2</v>
      </c>
    </row>
    <row r="14" spans="1:25" x14ac:dyDescent="0.25">
      <c r="A14" s="4" t="s">
        <v>21</v>
      </c>
      <c r="B14" s="4" t="s">
        <v>62</v>
      </c>
      <c r="C14" s="3">
        <v>2.0299999999999999E-2</v>
      </c>
      <c r="D14" s="2">
        <v>1.77E-2</v>
      </c>
      <c r="E14" s="2">
        <v>1.6400000000000001E-2</v>
      </c>
      <c r="F14" s="2">
        <v>2.0299999999999999E-2</v>
      </c>
      <c r="G14" s="3">
        <v>1.9199999999999998E-2</v>
      </c>
      <c r="H14" s="2">
        <v>2.3099999999999999E-2</v>
      </c>
      <c r="I14" s="2">
        <v>2.07E-2</v>
      </c>
      <c r="J14" s="2">
        <v>2.06E-2</v>
      </c>
      <c r="K14" s="2">
        <v>2.1999999999999999E-2</v>
      </c>
      <c r="L14" s="2">
        <v>1.3899999999999999E-2</v>
      </c>
      <c r="M14" s="2">
        <v>1.8100000000000002E-2</v>
      </c>
      <c r="N14" s="2">
        <v>1.9300000000000001E-2</v>
      </c>
      <c r="O14" s="2">
        <v>1.14E-2</v>
      </c>
      <c r="P14" s="2">
        <v>1.72E-2</v>
      </c>
      <c r="Q14" s="2">
        <v>2.5700000000000001E-2</v>
      </c>
      <c r="R14" s="2">
        <v>2.9899999999999999E-2</v>
      </c>
      <c r="S14" s="2">
        <v>1.4999999999999999E-2</v>
      </c>
      <c r="T14" s="2">
        <v>1.9699999999999999E-2</v>
      </c>
      <c r="U14" s="2">
        <v>1.5299999999999999E-2</v>
      </c>
      <c r="V14" s="2">
        <v>1.6E-2</v>
      </c>
      <c r="W14" s="2">
        <v>1.9699999999999999E-2</v>
      </c>
      <c r="X14" s="2">
        <v>1.9900000000000001E-2</v>
      </c>
      <c r="Y14" s="2">
        <v>2.0899999999999998E-2</v>
      </c>
    </row>
    <row r="15" spans="1:25" x14ac:dyDescent="0.25">
      <c r="A15" s="4" t="s">
        <v>10</v>
      </c>
      <c r="B15" s="4" t="s">
        <v>59</v>
      </c>
      <c r="C15" s="3">
        <v>3.3000000000000002E-2</v>
      </c>
      <c r="D15" s="2">
        <v>3.6499999999999998E-2</v>
      </c>
      <c r="E15" s="2">
        <v>2.7799999999999998E-2</v>
      </c>
      <c r="F15" s="2">
        <v>2.92E-2</v>
      </c>
      <c r="G15" s="3">
        <v>2.9899999999999999E-2</v>
      </c>
      <c r="H15" s="2">
        <v>2.41E-2</v>
      </c>
      <c r="I15" s="2">
        <v>2.7799999999999998E-2</v>
      </c>
      <c r="J15" s="2">
        <v>3.0599999999999999E-2</v>
      </c>
      <c r="K15" s="2">
        <v>2.7799999999999998E-2</v>
      </c>
      <c r="L15" s="2">
        <v>2.6700000000000002E-2</v>
      </c>
      <c r="M15" s="2">
        <v>2.5499999999999998E-2</v>
      </c>
      <c r="N15" s="2">
        <v>3.5299999999999998E-2</v>
      </c>
      <c r="O15" s="2">
        <v>2.5600000000000001E-2</v>
      </c>
      <c r="P15" s="2">
        <v>3.0800000000000001E-2</v>
      </c>
      <c r="Q15" s="2">
        <v>2.3800000000000002E-2</v>
      </c>
      <c r="R15" s="2">
        <v>2.18E-2</v>
      </c>
      <c r="S15" s="2">
        <v>3.5099999999999999E-2</v>
      </c>
      <c r="T15" s="2">
        <v>3.3000000000000002E-2</v>
      </c>
      <c r="U15" s="2">
        <v>2.41E-2</v>
      </c>
      <c r="V15" s="2">
        <v>2.4400000000000002E-2</v>
      </c>
      <c r="W15" s="2">
        <v>3.5799999999999998E-2</v>
      </c>
      <c r="X15" s="2">
        <v>2.9899999999999999E-2</v>
      </c>
      <c r="Y15" s="2">
        <v>3.44E-2</v>
      </c>
    </row>
    <row r="16" spans="1:25" x14ac:dyDescent="0.25">
      <c r="A16" s="4" t="s">
        <v>14</v>
      </c>
      <c r="B16" s="4" t="s">
        <v>60</v>
      </c>
      <c r="C16" s="3">
        <v>2.7799999999999998E-2</v>
      </c>
      <c r="D16" s="2">
        <v>2.75E-2</v>
      </c>
      <c r="E16" s="2">
        <v>3.6400000000000002E-2</v>
      </c>
      <c r="F16" s="2">
        <v>2.5000000000000001E-2</v>
      </c>
      <c r="G16" s="3">
        <v>3.2599999999999997E-2</v>
      </c>
      <c r="H16" s="2">
        <v>2.8000000000000001E-2</v>
      </c>
      <c r="I16" s="2">
        <v>2.7400000000000001E-2</v>
      </c>
      <c r="J16" s="2">
        <v>2.7400000000000001E-2</v>
      </c>
      <c r="K16" s="2">
        <v>2.81E-2</v>
      </c>
      <c r="L16" s="2">
        <v>3.0200000000000001E-2</v>
      </c>
      <c r="M16" s="2">
        <v>3.0200000000000001E-2</v>
      </c>
      <c r="N16" s="2">
        <v>2.6499999999999999E-2</v>
      </c>
      <c r="O16" s="2">
        <v>3.1199999999999999E-2</v>
      </c>
      <c r="P16" s="2">
        <v>3.0800000000000001E-2</v>
      </c>
      <c r="Q16" s="2">
        <v>0.02</v>
      </c>
      <c r="R16" s="2">
        <v>2.0799999999999999E-2</v>
      </c>
      <c r="S16" s="2">
        <v>4.0500000000000001E-2</v>
      </c>
      <c r="T16" s="2">
        <v>3.7199999999999997E-2</v>
      </c>
      <c r="U16" s="2">
        <v>3.9100000000000003E-2</v>
      </c>
      <c r="V16" s="2">
        <v>3.0700000000000002E-2</v>
      </c>
      <c r="W16" s="2">
        <v>2.98E-2</v>
      </c>
      <c r="X16" s="2">
        <v>3.39E-2</v>
      </c>
      <c r="Y16" s="2">
        <v>4.3299999999999998E-2</v>
      </c>
    </row>
    <row r="17" spans="1:25" x14ac:dyDescent="0.25">
      <c r="A17" s="4" t="s">
        <v>28</v>
      </c>
      <c r="B17" s="4" t="s">
        <v>66</v>
      </c>
      <c r="C17" s="3">
        <v>1.35E-2</v>
      </c>
      <c r="D17" s="2">
        <v>1.0699999999999999E-2</v>
      </c>
      <c r="E17" s="2">
        <v>9.7999999999999997E-3</v>
      </c>
      <c r="F17" s="2">
        <v>1.14E-2</v>
      </c>
      <c r="G17" s="3">
        <v>1.12E-2</v>
      </c>
      <c r="H17" s="2">
        <v>1.4500000000000001E-2</v>
      </c>
      <c r="I17" s="2">
        <v>1.32E-2</v>
      </c>
      <c r="J17" s="2">
        <v>1.84E-2</v>
      </c>
      <c r="K17" s="2">
        <v>1.12E-2</v>
      </c>
      <c r="L17" s="2">
        <v>8.6E-3</v>
      </c>
      <c r="M17" s="2">
        <v>9.7000000000000003E-3</v>
      </c>
      <c r="N17" s="2">
        <v>1.3299999999999999E-2</v>
      </c>
      <c r="O17" s="2">
        <v>9.7999999999999997E-3</v>
      </c>
      <c r="P17" s="2">
        <v>1.2800000000000001E-2</v>
      </c>
      <c r="Q17" s="2">
        <v>1.5699999999999999E-2</v>
      </c>
      <c r="R17" s="2">
        <v>1.9599999999999999E-2</v>
      </c>
      <c r="S17" s="2">
        <v>9.7999999999999997E-3</v>
      </c>
      <c r="T17" s="2">
        <v>1.0999999999999999E-2</v>
      </c>
      <c r="U17" s="2">
        <v>9.4999999999999998E-3</v>
      </c>
      <c r="V17" s="2">
        <v>1.01E-2</v>
      </c>
      <c r="W17" s="2">
        <v>1.2699999999999999E-2</v>
      </c>
      <c r="X17" s="2">
        <v>1.1299999999999999E-2</v>
      </c>
      <c r="Y17" s="2">
        <v>1.2800000000000001E-2</v>
      </c>
    </row>
    <row r="18" spans="1:25" x14ac:dyDescent="0.25">
      <c r="A18" s="4" t="s">
        <v>15</v>
      </c>
      <c r="B18" s="4" t="s">
        <v>67</v>
      </c>
      <c r="C18" s="3">
        <v>2.6599999999999999E-2</v>
      </c>
      <c r="D18" s="2">
        <v>2.7799999999999998E-2</v>
      </c>
      <c r="E18" s="2">
        <v>4.0099999999999997E-2</v>
      </c>
      <c r="F18" s="2">
        <v>2.69E-2</v>
      </c>
      <c r="G18" s="3">
        <v>3.7499999999999999E-2</v>
      </c>
      <c r="H18" s="2">
        <v>5.7500000000000002E-2</v>
      </c>
      <c r="I18" s="2">
        <v>4.65E-2</v>
      </c>
      <c r="J18" s="2">
        <v>3.2500000000000001E-2</v>
      </c>
      <c r="K18" s="2">
        <v>2.3E-2</v>
      </c>
      <c r="L18" s="2">
        <v>3.8600000000000002E-2</v>
      </c>
      <c r="M18" s="2">
        <v>2.3300000000000001E-2</v>
      </c>
      <c r="N18" s="2">
        <v>4.53E-2</v>
      </c>
      <c r="O18" s="2">
        <v>3.2599999999999997E-2</v>
      </c>
      <c r="P18" s="2">
        <v>2.29E-2</v>
      </c>
      <c r="Q18" s="2">
        <v>2.5100000000000001E-2</v>
      </c>
      <c r="R18" s="2">
        <v>2.7199999999999998E-2</v>
      </c>
      <c r="S18" s="2">
        <v>2.52E-2</v>
      </c>
      <c r="T18" s="2">
        <v>2.4400000000000002E-2</v>
      </c>
      <c r="U18" s="2">
        <v>3.5499999999999997E-2</v>
      </c>
      <c r="V18" s="2">
        <v>3.7999999999999999E-2</v>
      </c>
      <c r="W18" s="2">
        <v>2.75E-2</v>
      </c>
      <c r="X18" s="2">
        <v>3.4299999999999997E-2</v>
      </c>
      <c r="Y18" s="2">
        <v>2.3099999999999999E-2</v>
      </c>
    </row>
    <row r="19" spans="1:25" x14ac:dyDescent="0.25">
      <c r="A19" s="4" t="s">
        <v>3</v>
      </c>
      <c r="B19" s="4" t="s">
        <v>58</v>
      </c>
      <c r="C19" s="3">
        <v>6.7599999999999993E-2</v>
      </c>
      <c r="D19" s="2">
        <v>6.8900000000000003E-2</v>
      </c>
      <c r="E19" s="2">
        <v>5.9900000000000002E-2</v>
      </c>
      <c r="F19" s="2">
        <v>7.4200000000000002E-2</v>
      </c>
      <c r="G19" s="3">
        <v>6.5000000000000002E-2</v>
      </c>
      <c r="H19" s="2">
        <v>4.0099999999999997E-2</v>
      </c>
      <c r="I19" s="2">
        <v>4.5999999999999999E-2</v>
      </c>
      <c r="J19" s="2">
        <v>5.04E-2</v>
      </c>
      <c r="K19" s="2">
        <v>6.6400000000000001E-2</v>
      </c>
      <c r="L19" s="2">
        <v>6.5299999999999997E-2</v>
      </c>
      <c r="M19" s="2">
        <v>7.9600000000000004E-2</v>
      </c>
      <c r="N19" s="2">
        <v>4.9700000000000001E-2</v>
      </c>
      <c r="O19" s="2">
        <v>7.1900000000000006E-2</v>
      </c>
      <c r="P19" s="2">
        <v>5.0500000000000003E-2</v>
      </c>
      <c r="Q19" s="2">
        <v>6.3200000000000006E-2</v>
      </c>
      <c r="R19" s="2">
        <v>4.5999999999999999E-2</v>
      </c>
      <c r="S19" s="2">
        <v>6.2100000000000002E-2</v>
      </c>
      <c r="T19" s="2">
        <v>5.4699999999999999E-2</v>
      </c>
      <c r="U19" s="2">
        <v>4.9799999999999997E-2</v>
      </c>
      <c r="V19" s="2">
        <v>6.5299999999999997E-2</v>
      </c>
      <c r="W19" s="2">
        <v>6.8099999999999994E-2</v>
      </c>
      <c r="X19" s="2">
        <v>5.67E-2</v>
      </c>
      <c r="Y19" s="2">
        <v>5.6599999999999998E-2</v>
      </c>
    </row>
    <row r="20" spans="1:25" x14ac:dyDescent="0.25">
      <c r="A20" s="4" t="s">
        <v>13</v>
      </c>
      <c r="B20" s="4" t="s">
        <v>54</v>
      </c>
      <c r="C20" s="3">
        <v>2.98E-2</v>
      </c>
      <c r="D20" s="2">
        <v>3.8699999999999998E-2</v>
      </c>
      <c r="E20" s="2">
        <v>1.5100000000000001E-2</v>
      </c>
      <c r="F20" s="2">
        <v>3.7400000000000003E-2</v>
      </c>
      <c r="G20" s="3">
        <v>1.9099999999999999E-2</v>
      </c>
      <c r="H20" s="2">
        <v>2.1100000000000001E-2</v>
      </c>
      <c r="I20" s="2">
        <v>2.0899999999999998E-2</v>
      </c>
      <c r="J20" s="2">
        <v>2.2599999999999999E-2</v>
      </c>
      <c r="K20" s="2">
        <v>3.6999999999999998E-2</v>
      </c>
      <c r="L20" s="2">
        <v>1.9900000000000001E-2</v>
      </c>
      <c r="M20" s="2">
        <v>4.3799999999999999E-2</v>
      </c>
      <c r="N20" s="2">
        <v>1.9099999999999999E-2</v>
      </c>
      <c r="O20" s="2">
        <v>2.4E-2</v>
      </c>
      <c r="P20" s="2">
        <v>3.7100000000000001E-2</v>
      </c>
      <c r="Q20" s="2">
        <v>4.53E-2</v>
      </c>
      <c r="R20" s="2">
        <v>3.9600000000000003E-2</v>
      </c>
      <c r="S20" s="2">
        <v>2.2700000000000001E-2</v>
      </c>
      <c r="T20" s="2">
        <v>2.1499999999999998E-2</v>
      </c>
      <c r="U20" s="2">
        <v>1.7500000000000002E-2</v>
      </c>
      <c r="V20" s="2">
        <v>1.9E-2</v>
      </c>
      <c r="W20" s="2">
        <v>3.3700000000000001E-2</v>
      </c>
      <c r="X20" s="2">
        <v>1.7500000000000002E-2</v>
      </c>
      <c r="Y20" s="2">
        <v>3.32E-2</v>
      </c>
    </row>
    <row r="21" spans="1:25" x14ac:dyDescent="0.25">
      <c r="A21" s="4" t="s">
        <v>2</v>
      </c>
      <c r="B21" s="4" t="s">
        <v>61</v>
      </c>
      <c r="C21" s="3">
        <v>7.5899999999999995E-2</v>
      </c>
      <c r="D21" s="2">
        <v>8.2199999999999995E-2</v>
      </c>
      <c r="E21" s="2">
        <v>9.1999999999999998E-2</v>
      </c>
      <c r="F21" s="2">
        <v>9.3200000000000005E-2</v>
      </c>
      <c r="G21" s="3">
        <v>8.4599999999999995E-2</v>
      </c>
      <c r="H21" s="2">
        <v>5.8999999999999997E-2</v>
      </c>
      <c r="I21" s="2">
        <v>8.0500000000000002E-2</v>
      </c>
      <c r="J21" s="2">
        <v>7.9100000000000004E-2</v>
      </c>
      <c r="K21" s="2">
        <v>7.7600000000000002E-2</v>
      </c>
      <c r="L21" s="2">
        <v>0.10349999999999999</v>
      </c>
      <c r="M21" s="2">
        <v>8.2699999999999996E-2</v>
      </c>
      <c r="N21" s="2">
        <v>8.48E-2</v>
      </c>
      <c r="O21" s="2">
        <v>8.8300000000000003E-2</v>
      </c>
      <c r="P21" s="2">
        <v>6.8599999999999994E-2</v>
      </c>
      <c r="Q21" s="2">
        <v>6.9900000000000004E-2</v>
      </c>
      <c r="R21" s="2">
        <v>6.2100000000000002E-2</v>
      </c>
      <c r="S21" s="2">
        <v>9.5799999999999996E-2</v>
      </c>
      <c r="T21" s="2">
        <v>8.3699999999999997E-2</v>
      </c>
      <c r="U21" s="2">
        <v>8.6800000000000002E-2</v>
      </c>
      <c r="V21" s="2">
        <v>9.4299999999999995E-2</v>
      </c>
      <c r="W21" s="2">
        <v>8.2400000000000001E-2</v>
      </c>
      <c r="X21" s="2">
        <v>8.3099999999999993E-2</v>
      </c>
      <c r="Y21" s="2">
        <v>6.6000000000000003E-2</v>
      </c>
    </row>
    <row r="22" spans="1:25" x14ac:dyDescent="0.25">
      <c r="A22" s="4" t="s">
        <v>30</v>
      </c>
      <c r="B22" s="4" t="s">
        <v>56</v>
      </c>
      <c r="C22" s="3">
        <v>1.2500000000000001E-2</v>
      </c>
      <c r="D22" s="2">
        <v>1.4800000000000001E-2</v>
      </c>
      <c r="E22" s="2">
        <v>8.6E-3</v>
      </c>
      <c r="F22" s="2">
        <v>1.24E-2</v>
      </c>
      <c r="G22" s="3">
        <v>1.0500000000000001E-2</v>
      </c>
      <c r="H22" s="2">
        <v>1.2800000000000001E-2</v>
      </c>
      <c r="I22" s="2">
        <v>1.26E-2</v>
      </c>
      <c r="J22" s="2">
        <v>1.3599999999999999E-2</v>
      </c>
      <c r="K22" s="2">
        <v>1.7999999999999999E-2</v>
      </c>
      <c r="L22" s="2">
        <v>1.0800000000000001E-2</v>
      </c>
      <c r="M22" s="2">
        <v>1.7100000000000001E-2</v>
      </c>
      <c r="N22" s="2">
        <v>1.01E-2</v>
      </c>
      <c r="O22" s="2">
        <v>1.5599999999999999E-2</v>
      </c>
      <c r="P22" s="2">
        <v>1.9599999999999999E-2</v>
      </c>
      <c r="Q22" s="2">
        <v>1.6500000000000001E-2</v>
      </c>
      <c r="R22" s="2">
        <v>1.8700000000000001E-2</v>
      </c>
      <c r="S22" s="2">
        <v>1.15E-2</v>
      </c>
      <c r="T22" s="2">
        <v>1.24E-2</v>
      </c>
      <c r="U22" s="2">
        <v>1.55E-2</v>
      </c>
      <c r="V22" s="2">
        <v>1.06E-2</v>
      </c>
      <c r="W22" s="2">
        <v>1.1599999999999999E-2</v>
      </c>
      <c r="X22" s="2">
        <v>1.0200000000000001E-2</v>
      </c>
      <c r="Y22" s="2">
        <v>1.54E-2</v>
      </c>
    </row>
    <row r="23" spans="1:25" x14ac:dyDescent="0.25">
      <c r="A23" s="4" t="s">
        <v>18</v>
      </c>
      <c r="B23" s="4" t="s">
        <v>65</v>
      </c>
      <c r="C23" s="3">
        <v>2.2800000000000001E-2</v>
      </c>
      <c r="D23" s="2">
        <v>2.06E-2</v>
      </c>
      <c r="E23" s="2">
        <v>3.95E-2</v>
      </c>
      <c r="F23" s="2">
        <v>2.23E-2</v>
      </c>
      <c r="G23" s="3">
        <v>3.4599999999999999E-2</v>
      </c>
      <c r="H23" s="2">
        <v>4.1500000000000002E-2</v>
      </c>
      <c r="I23" s="2">
        <v>3.9899999999999998E-2</v>
      </c>
      <c r="J23" s="2">
        <v>3.04E-2</v>
      </c>
      <c r="K23" s="2">
        <v>2.1600000000000001E-2</v>
      </c>
      <c r="L23" s="2">
        <v>3.61E-2</v>
      </c>
      <c r="M23" s="2">
        <v>1.9400000000000001E-2</v>
      </c>
      <c r="N23" s="2">
        <v>2.9899999999999999E-2</v>
      </c>
      <c r="O23" s="2">
        <v>3.5200000000000002E-2</v>
      </c>
      <c r="P23" s="2">
        <v>1.6299999999999999E-2</v>
      </c>
      <c r="Q23" s="2">
        <v>1.8200000000000001E-2</v>
      </c>
      <c r="R23" s="2">
        <v>1.9599999999999999E-2</v>
      </c>
      <c r="S23" s="2">
        <v>2.58E-2</v>
      </c>
      <c r="T23" s="2">
        <v>2.9899999999999999E-2</v>
      </c>
      <c r="U23" s="2">
        <v>4.1500000000000002E-2</v>
      </c>
      <c r="V23" s="2">
        <v>3.8800000000000001E-2</v>
      </c>
      <c r="W23" s="2">
        <v>2.0400000000000001E-2</v>
      </c>
      <c r="X23" s="2">
        <v>3.27E-2</v>
      </c>
      <c r="Y23" s="2">
        <v>1.8499999999999999E-2</v>
      </c>
    </row>
    <row r="24" spans="1:25" x14ac:dyDescent="0.25">
      <c r="A24" s="4" t="s">
        <v>16</v>
      </c>
      <c r="B24" s="4" t="s">
        <v>57</v>
      </c>
      <c r="C24" s="3">
        <v>2.63E-2</v>
      </c>
      <c r="D24" s="2">
        <v>2.87E-2</v>
      </c>
      <c r="E24" s="2">
        <v>1.84E-2</v>
      </c>
      <c r="F24" s="2">
        <v>2.7E-2</v>
      </c>
      <c r="G24" s="3">
        <v>2.2100000000000002E-2</v>
      </c>
      <c r="H24" s="2">
        <v>2.2800000000000001E-2</v>
      </c>
      <c r="I24" s="2">
        <v>2.5700000000000001E-2</v>
      </c>
      <c r="J24" s="2">
        <v>2.7199999999999998E-2</v>
      </c>
      <c r="K24" s="2">
        <v>3.2300000000000002E-2</v>
      </c>
      <c r="L24" s="2">
        <v>2.3800000000000002E-2</v>
      </c>
      <c r="M24" s="2">
        <v>3.04E-2</v>
      </c>
      <c r="N24" s="2">
        <v>2.5499999999999998E-2</v>
      </c>
      <c r="O24" s="2">
        <v>2.7400000000000001E-2</v>
      </c>
      <c r="P24" s="2">
        <v>3.85E-2</v>
      </c>
      <c r="Q24" s="2">
        <v>3.5999999999999997E-2</v>
      </c>
      <c r="R24" s="2">
        <v>3.8600000000000002E-2</v>
      </c>
      <c r="S24" s="2">
        <v>2.69E-2</v>
      </c>
      <c r="T24" s="2">
        <v>2.5600000000000001E-2</v>
      </c>
      <c r="U24" s="2">
        <v>2.6100000000000002E-2</v>
      </c>
      <c r="V24" s="2">
        <v>2.3199999999999998E-2</v>
      </c>
      <c r="W24" s="2">
        <v>2.4199999999999999E-2</v>
      </c>
      <c r="X24" s="2">
        <v>2.2700000000000001E-2</v>
      </c>
      <c r="Y24" s="2">
        <v>3.2599999999999997E-2</v>
      </c>
    </row>
    <row r="25" spans="1:25" x14ac:dyDescent="0.25">
      <c r="A25" s="4" t="s">
        <v>11</v>
      </c>
      <c r="B25" s="4" t="s">
        <v>63</v>
      </c>
      <c r="C25" s="3">
        <v>3.2000000000000001E-2</v>
      </c>
      <c r="D25" s="2">
        <v>2.8199999999999999E-2</v>
      </c>
      <c r="E25" s="2">
        <v>5.3400000000000003E-2</v>
      </c>
      <c r="F25" s="2">
        <v>3.2000000000000001E-2</v>
      </c>
      <c r="G25" s="3">
        <v>5.4199999999999998E-2</v>
      </c>
      <c r="H25" s="2">
        <v>5.8999999999999997E-2</v>
      </c>
      <c r="I25" s="2">
        <v>5.0200000000000002E-2</v>
      </c>
      <c r="J25" s="2">
        <v>3.5799999999999998E-2</v>
      </c>
      <c r="K25" s="2">
        <v>3.1800000000000002E-2</v>
      </c>
      <c r="L25" s="2">
        <v>4.87E-2</v>
      </c>
      <c r="M25" s="2">
        <v>3.0599999999999999E-2</v>
      </c>
      <c r="N25" s="2">
        <v>4.2999999999999997E-2</v>
      </c>
      <c r="O25" s="2">
        <v>4.5199999999999997E-2</v>
      </c>
      <c r="P25" s="2">
        <v>2.01E-2</v>
      </c>
      <c r="Q25" s="2">
        <v>3.1899999999999998E-2</v>
      </c>
      <c r="R25" s="2">
        <v>3.0800000000000001E-2</v>
      </c>
      <c r="S25" s="2">
        <v>3.1399999999999997E-2</v>
      </c>
      <c r="T25" s="2">
        <v>3.4700000000000002E-2</v>
      </c>
      <c r="U25" s="2">
        <v>3.7600000000000001E-2</v>
      </c>
      <c r="V25" s="2">
        <v>5.2900000000000003E-2</v>
      </c>
      <c r="W25" s="2">
        <v>2.93E-2</v>
      </c>
      <c r="X25" s="2">
        <v>4.7100000000000003E-2</v>
      </c>
      <c r="Y25" s="2">
        <v>2.29E-2</v>
      </c>
    </row>
    <row r="26" spans="1:25" x14ac:dyDescent="0.25">
      <c r="A26" s="4" t="s">
        <v>25</v>
      </c>
      <c r="B26" s="4" t="s">
        <v>69</v>
      </c>
      <c r="C26" s="3">
        <v>1.66E-2</v>
      </c>
      <c r="D26" s="2">
        <v>1.83E-2</v>
      </c>
      <c r="E26" s="2">
        <v>2.8299999999999999E-2</v>
      </c>
      <c r="F26" s="2">
        <v>1.72E-2</v>
      </c>
      <c r="G26" s="3">
        <v>2.3800000000000002E-2</v>
      </c>
      <c r="H26" s="2">
        <v>3.85E-2</v>
      </c>
      <c r="I26" s="2">
        <v>3.5700000000000003E-2</v>
      </c>
      <c r="J26" s="2">
        <v>2.5899999999999999E-2</v>
      </c>
      <c r="K26" s="2">
        <v>1.49E-2</v>
      </c>
      <c r="L26" s="2">
        <v>2.7E-2</v>
      </c>
      <c r="M26" s="2">
        <v>1.41E-2</v>
      </c>
      <c r="N26" s="2">
        <v>3.0800000000000001E-2</v>
      </c>
      <c r="O26" s="2">
        <v>2.3599999999999999E-2</v>
      </c>
      <c r="P26" s="2">
        <v>1.6400000000000001E-2</v>
      </c>
      <c r="Q26" s="2">
        <v>1.46E-2</v>
      </c>
      <c r="R26" s="2">
        <v>1.7500000000000002E-2</v>
      </c>
      <c r="S26" s="2">
        <v>1.9699999999999999E-2</v>
      </c>
      <c r="T26" s="2">
        <v>2.07E-2</v>
      </c>
      <c r="U26" s="2">
        <v>3.2500000000000001E-2</v>
      </c>
      <c r="V26" s="2">
        <v>2.63E-2</v>
      </c>
      <c r="W26" s="2">
        <v>1.72E-2</v>
      </c>
      <c r="X26" s="2">
        <v>2.3199999999999998E-2</v>
      </c>
      <c r="Y26" s="2">
        <v>1.6500000000000001E-2</v>
      </c>
    </row>
    <row r="27" spans="1:25" x14ac:dyDescent="0.25">
      <c r="A27" s="4" t="s">
        <v>32</v>
      </c>
      <c r="B27" s="4" t="s">
        <v>68</v>
      </c>
      <c r="C27" s="3">
        <v>7.0000000000000001E-3</v>
      </c>
      <c r="D27" s="2">
        <v>6.1000000000000004E-3</v>
      </c>
      <c r="E27" s="2">
        <v>7.3000000000000001E-3</v>
      </c>
      <c r="F27" s="2">
        <v>7.6E-3</v>
      </c>
      <c r="G27" s="3">
        <v>7.9000000000000008E-3</v>
      </c>
      <c r="H27" s="2">
        <v>1.4999999999999999E-2</v>
      </c>
      <c r="I27" s="2">
        <v>1.32E-2</v>
      </c>
      <c r="J27" s="2">
        <v>1.5299999999999999E-2</v>
      </c>
      <c r="K27" s="2">
        <v>8.2000000000000007E-3</v>
      </c>
      <c r="L27" s="2">
        <v>6.4000000000000003E-3</v>
      </c>
      <c r="M27" s="2">
        <v>6.1999999999999998E-3</v>
      </c>
      <c r="N27" s="2">
        <v>1.04E-2</v>
      </c>
      <c r="O27" s="2">
        <v>7.7999999999999996E-3</v>
      </c>
      <c r="P27" s="2">
        <v>1.1599999999999999E-2</v>
      </c>
      <c r="Q27" s="2">
        <v>9.4000000000000004E-3</v>
      </c>
      <c r="R27" s="2">
        <v>1.3599999999999999E-2</v>
      </c>
      <c r="S27" s="2">
        <v>6.4999999999999997E-3</v>
      </c>
      <c r="T27" s="2">
        <v>7.1999999999999998E-3</v>
      </c>
      <c r="U27" s="2">
        <v>1.2E-2</v>
      </c>
      <c r="V27" s="2">
        <v>7.6E-3</v>
      </c>
      <c r="W27" s="2">
        <v>7.1999999999999998E-3</v>
      </c>
      <c r="X27" s="2">
        <v>8.3000000000000001E-3</v>
      </c>
      <c r="Y27" s="2">
        <v>8.6E-3</v>
      </c>
    </row>
    <row r="28" spans="1:25" x14ac:dyDescent="0.25">
      <c r="A28" s="4" t="s">
        <v>31</v>
      </c>
      <c r="B28" s="4" t="s">
        <v>64</v>
      </c>
      <c r="C28" s="3">
        <v>1.01E-2</v>
      </c>
      <c r="D28" s="2">
        <v>8.6E-3</v>
      </c>
      <c r="E28" s="2">
        <v>9.9000000000000008E-3</v>
      </c>
      <c r="F28" s="2">
        <v>9.4999999999999998E-3</v>
      </c>
      <c r="G28" s="3">
        <v>1.0800000000000001E-2</v>
      </c>
      <c r="H28" s="2">
        <v>2.06E-2</v>
      </c>
      <c r="I28" s="2">
        <v>1.7899999999999999E-2</v>
      </c>
      <c r="J28" s="2">
        <v>1.67E-2</v>
      </c>
      <c r="K28" s="2">
        <v>1.2800000000000001E-2</v>
      </c>
      <c r="L28" s="2">
        <v>9.4999999999999998E-3</v>
      </c>
      <c r="M28" s="2">
        <v>9.4999999999999998E-3</v>
      </c>
      <c r="N28" s="2">
        <v>1.09E-2</v>
      </c>
      <c r="O28" s="2">
        <v>1.1299999999999999E-2</v>
      </c>
      <c r="P28" s="2">
        <v>1.0999999999999999E-2</v>
      </c>
      <c r="Q28" s="2">
        <v>1.32E-2</v>
      </c>
      <c r="R28" s="2">
        <v>1.78E-2</v>
      </c>
      <c r="S28" s="2">
        <v>8.6999999999999994E-3</v>
      </c>
      <c r="T28" s="2">
        <v>1.17E-2</v>
      </c>
      <c r="U28" s="2">
        <v>1.78E-2</v>
      </c>
      <c r="V28" s="2">
        <v>0.01</v>
      </c>
      <c r="W28" s="2">
        <v>9.7999999999999997E-3</v>
      </c>
      <c r="X28" s="2">
        <v>1.0999999999999999E-2</v>
      </c>
      <c r="Y28" s="2">
        <v>9.4999999999999998E-3</v>
      </c>
    </row>
    <row r="29" spans="1:25" x14ac:dyDescent="0.25">
      <c r="A29" s="4" t="s">
        <v>4</v>
      </c>
      <c r="B29" s="4" t="s">
        <v>55</v>
      </c>
      <c r="C29" s="3">
        <v>5.8500000000000003E-2</v>
      </c>
      <c r="D29" s="2">
        <v>7.0300000000000001E-2</v>
      </c>
      <c r="E29" s="2">
        <v>3.04E-2</v>
      </c>
      <c r="F29" s="2">
        <v>6.6400000000000001E-2</v>
      </c>
      <c r="G29" s="3">
        <v>3.7199999999999997E-2</v>
      </c>
      <c r="H29" s="2">
        <v>3.6700000000000003E-2</v>
      </c>
      <c r="I29" s="2">
        <v>3.9600000000000003E-2</v>
      </c>
      <c r="J29" s="2">
        <v>4.6800000000000001E-2</v>
      </c>
      <c r="K29" s="2">
        <v>6.4100000000000004E-2</v>
      </c>
      <c r="L29" s="2">
        <v>4.07E-2</v>
      </c>
      <c r="M29" s="2">
        <v>7.0499999999999993E-2</v>
      </c>
      <c r="N29" s="2">
        <v>4.5199999999999997E-2</v>
      </c>
      <c r="O29" s="2">
        <v>5.0599999999999999E-2</v>
      </c>
      <c r="P29" s="2">
        <v>7.6799999999999993E-2</v>
      </c>
      <c r="Q29" s="2">
        <v>8.1699999999999995E-2</v>
      </c>
      <c r="R29" s="2">
        <v>8.3900000000000002E-2</v>
      </c>
      <c r="S29" s="2">
        <v>4.6100000000000002E-2</v>
      </c>
      <c r="T29" s="2">
        <v>3.7400000000000003E-2</v>
      </c>
      <c r="U29" s="2">
        <v>3.0599999999999999E-2</v>
      </c>
      <c r="V29" s="2">
        <v>3.9E-2</v>
      </c>
      <c r="W29" s="2">
        <v>6.4000000000000001E-2</v>
      </c>
      <c r="X29" s="2">
        <v>3.5999999999999997E-2</v>
      </c>
      <c r="Y29" s="2">
        <v>6.1600000000000002E-2</v>
      </c>
    </row>
    <row r="30" spans="1:25" x14ac:dyDescent="0.25">
      <c r="A30" s="4" t="s">
        <v>26</v>
      </c>
      <c r="B30" s="4" t="s">
        <v>62</v>
      </c>
      <c r="C30" s="3">
        <v>1.5900000000000001E-2</v>
      </c>
      <c r="D30" s="2">
        <v>1.6500000000000001E-2</v>
      </c>
      <c r="E30" s="2">
        <v>1.4E-2</v>
      </c>
      <c r="F30" s="2">
        <v>1.9099999999999999E-2</v>
      </c>
      <c r="G30" s="3">
        <v>1.6400000000000001E-2</v>
      </c>
      <c r="H30" s="2">
        <v>2.4299999999999999E-2</v>
      </c>
      <c r="I30" s="2">
        <v>2.2100000000000002E-2</v>
      </c>
      <c r="J30" s="2">
        <v>1.9699999999999999E-2</v>
      </c>
      <c r="K30" s="2">
        <v>1.84E-2</v>
      </c>
      <c r="L30" s="2">
        <v>1.35E-2</v>
      </c>
      <c r="M30" s="2">
        <v>1.78E-2</v>
      </c>
      <c r="N30" s="2">
        <v>1.6400000000000001E-2</v>
      </c>
      <c r="O30" s="2">
        <v>1.4200000000000001E-2</v>
      </c>
      <c r="P30" s="2">
        <v>1.54E-2</v>
      </c>
      <c r="Q30" s="2">
        <v>2.3300000000000001E-2</v>
      </c>
      <c r="R30" s="2">
        <v>2.7699999999999999E-2</v>
      </c>
      <c r="S30" s="2">
        <v>1.1900000000000001E-2</v>
      </c>
      <c r="T30" s="2">
        <v>1.35E-2</v>
      </c>
      <c r="U30" s="2">
        <v>1.4999999999999999E-2</v>
      </c>
      <c r="V30" s="2">
        <v>1.43E-2</v>
      </c>
      <c r="W30" s="2">
        <v>1.6500000000000001E-2</v>
      </c>
      <c r="X30" s="2">
        <v>1.5699999999999999E-2</v>
      </c>
      <c r="Y30" s="2">
        <v>1.46E-2</v>
      </c>
    </row>
    <row r="31" spans="1:25" x14ac:dyDescent="0.25">
      <c r="A31" s="4" t="s">
        <v>1</v>
      </c>
      <c r="B31" s="4" t="s">
        <v>59</v>
      </c>
      <c r="C31" s="3">
        <v>0.14360000000000001</v>
      </c>
      <c r="D31" s="2">
        <v>0.151</v>
      </c>
      <c r="E31" s="2">
        <v>0.1222</v>
      </c>
      <c r="F31" s="2">
        <v>0.1598</v>
      </c>
      <c r="G31" s="3">
        <v>0.1275</v>
      </c>
      <c r="H31" s="2">
        <v>8.2199999999999995E-2</v>
      </c>
      <c r="I31" s="2">
        <v>0.1061</v>
      </c>
      <c r="J31" s="2">
        <v>0.1159</v>
      </c>
      <c r="K31" s="2">
        <v>0.12909999999999999</v>
      </c>
      <c r="L31" s="2">
        <v>0.1449</v>
      </c>
      <c r="M31" s="2">
        <v>0.1487</v>
      </c>
      <c r="N31" s="2">
        <v>0.12909999999999999</v>
      </c>
      <c r="O31" s="2">
        <v>0.13650000000000001</v>
      </c>
      <c r="P31" s="2">
        <v>0.1208</v>
      </c>
      <c r="Q31" s="2">
        <v>0.13120000000000001</v>
      </c>
      <c r="R31" s="2">
        <v>0.11269999999999999</v>
      </c>
      <c r="S31" s="2">
        <v>0.13220000000000001</v>
      </c>
      <c r="T31" s="2">
        <v>0.11119999999999999</v>
      </c>
      <c r="U31" s="2">
        <v>9.7299999999999998E-2</v>
      </c>
      <c r="V31" s="2">
        <v>0.13569999999999999</v>
      </c>
      <c r="W31" s="2">
        <v>0.1537</v>
      </c>
      <c r="X31" s="2">
        <v>0.1208</v>
      </c>
      <c r="Y31" s="2">
        <v>0.1143</v>
      </c>
    </row>
    <row r="32" spans="1:25" x14ac:dyDescent="0.25">
      <c r="A32" s="4" t="s">
        <v>8</v>
      </c>
      <c r="B32" s="4" t="s">
        <v>60</v>
      </c>
      <c r="C32" s="3">
        <v>3.3399999999999999E-2</v>
      </c>
      <c r="D32" s="2">
        <v>3.5000000000000003E-2</v>
      </c>
      <c r="E32" s="2">
        <v>4.1399999999999999E-2</v>
      </c>
      <c r="F32" s="2">
        <v>3.8100000000000002E-2</v>
      </c>
      <c r="G32" s="3">
        <v>3.95E-2</v>
      </c>
      <c r="H32" s="2">
        <v>2.8899999999999999E-2</v>
      </c>
      <c r="I32" s="2">
        <v>3.3500000000000002E-2</v>
      </c>
      <c r="J32" s="2">
        <v>3.3700000000000001E-2</v>
      </c>
      <c r="K32" s="2">
        <v>3.6200000000000003E-2</v>
      </c>
      <c r="L32" s="2">
        <v>4.4400000000000002E-2</v>
      </c>
      <c r="M32" s="2">
        <v>3.95E-2</v>
      </c>
      <c r="N32" s="2">
        <v>2.9399999999999999E-2</v>
      </c>
      <c r="O32" s="2">
        <v>4.6800000000000001E-2</v>
      </c>
      <c r="P32" s="2">
        <v>2.8899999999999999E-2</v>
      </c>
      <c r="Q32" s="2">
        <v>2.7799999999999998E-2</v>
      </c>
      <c r="R32" s="2">
        <v>2.6800000000000001E-2</v>
      </c>
      <c r="S32" s="2">
        <v>4.1000000000000002E-2</v>
      </c>
      <c r="T32" s="2">
        <v>3.8300000000000001E-2</v>
      </c>
      <c r="U32" s="2">
        <v>4.4200000000000003E-2</v>
      </c>
      <c r="V32" s="2">
        <v>4.3200000000000002E-2</v>
      </c>
      <c r="W32" s="2">
        <v>3.61E-2</v>
      </c>
      <c r="X32" s="2">
        <v>3.7100000000000001E-2</v>
      </c>
      <c r="Y32" s="2">
        <v>3.2300000000000002E-2</v>
      </c>
    </row>
    <row r="33" spans="1:69" x14ac:dyDescent="0.25">
      <c r="A33" s="4" t="s">
        <v>29</v>
      </c>
      <c r="B33" s="4" t="s">
        <v>66</v>
      </c>
      <c r="C33" s="3">
        <v>1.26E-2</v>
      </c>
      <c r="D33" s="2">
        <v>1.4800000000000001E-2</v>
      </c>
      <c r="E33" s="2">
        <v>1.04E-2</v>
      </c>
      <c r="F33" s="2">
        <v>1.3899999999999999E-2</v>
      </c>
      <c r="G33" s="3">
        <v>1.17E-2</v>
      </c>
      <c r="H33" s="2">
        <v>2.1399999999999999E-2</v>
      </c>
      <c r="I33" s="2">
        <v>1.7899999999999999E-2</v>
      </c>
      <c r="J33" s="2">
        <v>1.8599999999999998E-2</v>
      </c>
      <c r="K33" s="2">
        <v>1.21E-2</v>
      </c>
      <c r="L33" s="2">
        <v>1.0200000000000001E-2</v>
      </c>
      <c r="M33" s="2">
        <v>1.21E-2</v>
      </c>
      <c r="N33" s="2">
        <v>1.54E-2</v>
      </c>
      <c r="O33" s="2">
        <v>9.4999999999999998E-3</v>
      </c>
      <c r="P33" s="2">
        <v>1.5900000000000001E-2</v>
      </c>
      <c r="Q33" s="2">
        <v>1.7299999999999999E-2</v>
      </c>
      <c r="R33" s="2">
        <v>2.2599999999999999E-2</v>
      </c>
      <c r="S33" s="2">
        <v>8.8000000000000005E-3</v>
      </c>
      <c r="T33" s="2">
        <v>8.8000000000000005E-3</v>
      </c>
      <c r="U33" s="2">
        <v>1.1599999999999999E-2</v>
      </c>
      <c r="V33" s="2">
        <v>1.11E-2</v>
      </c>
      <c r="W33" s="2">
        <v>1.35E-2</v>
      </c>
      <c r="X33" s="2">
        <v>1.12E-2</v>
      </c>
      <c r="Y33" s="2">
        <v>1.26E-2</v>
      </c>
    </row>
    <row r="35" spans="1:69" x14ac:dyDescent="0.25">
      <c r="A35" s="4" t="s">
        <v>75</v>
      </c>
      <c r="C35" s="5">
        <v>371190</v>
      </c>
      <c r="D35" s="6">
        <v>45998</v>
      </c>
      <c r="E35" s="6">
        <v>1722691</v>
      </c>
      <c r="F35" s="6">
        <v>240928</v>
      </c>
      <c r="G35" s="6">
        <v>2133181</v>
      </c>
      <c r="H35" s="6">
        <v>84915</v>
      </c>
      <c r="I35" s="6">
        <v>70266</v>
      </c>
      <c r="J35" s="6">
        <v>240612</v>
      </c>
      <c r="K35" s="6">
        <v>44835</v>
      </c>
      <c r="L35" s="6">
        <v>210631</v>
      </c>
      <c r="M35" s="6">
        <v>129120</v>
      </c>
      <c r="N35" s="6">
        <v>79290</v>
      </c>
      <c r="O35" s="6">
        <v>12165</v>
      </c>
      <c r="P35" s="6">
        <v>26236</v>
      </c>
      <c r="Q35" s="6">
        <v>108374</v>
      </c>
      <c r="R35" s="6">
        <v>57587</v>
      </c>
      <c r="S35" s="6">
        <v>126202</v>
      </c>
      <c r="T35" s="6">
        <v>67859</v>
      </c>
      <c r="U35" s="6">
        <v>140661</v>
      </c>
      <c r="V35" s="6">
        <v>3002723</v>
      </c>
      <c r="W35" s="6">
        <v>6904</v>
      </c>
      <c r="X35" s="6">
        <v>22678145</v>
      </c>
      <c r="Y35" s="6">
        <v>15433</v>
      </c>
      <c r="Z35" s="7"/>
      <c r="AA35" s="7"/>
      <c r="AB35" s="7"/>
      <c r="AC35" s="7"/>
      <c r="AD35" s="7"/>
      <c r="AE35" s="7"/>
      <c r="AF35" s="7"/>
      <c r="AG35" s="7"/>
      <c r="AH35" s="7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</row>
    <row r="36" spans="1:69" x14ac:dyDescent="0.25">
      <c r="A36" s="4" t="s">
        <v>76</v>
      </c>
      <c r="C36" s="6">
        <v>83100000</v>
      </c>
      <c r="D36" s="6">
        <v>44940000</v>
      </c>
      <c r="E36" s="6">
        <v>25370000</v>
      </c>
      <c r="F36" s="6">
        <v>211000000</v>
      </c>
      <c r="G36" s="6">
        <v>37590000</v>
      </c>
      <c r="H36" s="6">
        <v>1398000000</v>
      </c>
      <c r="I36" s="6">
        <v>51710000</v>
      </c>
      <c r="J36" s="6">
        <v>67250000</v>
      </c>
      <c r="K36" s="6">
        <v>9771000</v>
      </c>
      <c r="L36" s="6">
        <v>4934000</v>
      </c>
      <c r="M36" s="6">
        <v>59730000</v>
      </c>
      <c r="N36" s="6">
        <v>126300000</v>
      </c>
      <c r="O36" s="6">
        <v>504062</v>
      </c>
      <c r="P36" s="6">
        <v>36470000</v>
      </c>
      <c r="Q36" s="6">
        <v>37970000</v>
      </c>
      <c r="R36" s="6">
        <v>144400000</v>
      </c>
      <c r="S36" s="6">
        <v>47130000</v>
      </c>
      <c r="T36" s="6">
        <v>8575000</v>
      </c>
      <c r="U36" s="6">
        <v>9771000</v>
      </c>
      <c r="V36" s="6">
        <v>66840000</v>
      </c>
      <c r="W36" s="6">
        <v>3462000</v>
      </c>
      <c r="X36" s="6">
        <v>328300000</v>
      </c>
      <c r="Y36" s="6">
        <v>28520000</v>
      </c>
      <c r="Z36" s="7"/>
      <c r="AA36" s="7"/>
      <c r="AB36" s="7"/>
      <c r="AC36" s="7"/>
      <c r="AD36" s="7"/>
      <c r="AE36" s="7"/>
      <c r="AF36" s="7"/>
      <c r="AG36" s="7"/>
      <c r="AH36" s="7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</row>
    <row r="37" spans="1:69" x14ac:dyDescent="0.25">
      <c r="A37" s="4" t="s">
        <v>77</v>
      </c>
      <c r="C37" s="2">
        <f>C35/C36</f>
        <v>4.4667870036101086E-3</v>
      </c>
      <c r="D37" s="2">
        <f t="shared" ref="D37:Y37" si="0">D35/D36</f>
        <v>1.0235425011125947E-3</v>
      </c>
      <c r="E37" s="2">
        <f t="shared" si="0"/>
        <v>6.7902680331099724E-2</v>
      </c>
      <c r="F37" s="2">
        <f t="shared" si="0"/>
        <v>1.1418388625592418E-3</v>
      </c>
      <c r="G37" s="2">
        <f t="shared" si="0"/>
        <v>5.6748629954775205E-2</v>
      </c>
      <c r="H37" s="2">
        <f t="shared" si="0"/>
        <v>6.0740343347639482E-5</v>
      </c>
      <c r="I37" s="2">
        <f t="shared" si="0"/>
        <v>1.3588474182943337E-3</v>
      </c>
      <c r="J37" s="2">
        <f t="shared" si="0"/>
        <v>3.5778736059479555E-3</v>
      </c>
      <c r="K37" s="2">
        <f t="shared" si="0"/>
        <v>4.5885784464230889E-3</v>
      </c>
      <c r="L37" s="2">
        <f t="shared" si="0"/>
        <v>4.2689704094041346E-2</v>
      </c>
      <c r="M37" s="2">
        <f t="shared" si="0"/>
        <v>2.1617277749874436E-3</v>
      </c>
      <c r="N37" s="2">
        <f t="shared" si="0"/>
        <v>6.2779097387173394E-4</v>
      </c>
      <c r="O37" s="2">
        <f t="shared" si="0"/>
        <v>2.4133935904710135E-2</v>
      </c>
      <c r="P37" s="2">
        <f t="shared" si="0"/>
        <v>7.193857965451056E-4</v>
      </c>
      <c r="Q37" s="2">
        <f t="shared" si="0"/>
        <v>2.8542006847511194E-3</v>
      </c>
      <c r="R37" s="2">
        <f t="shared" si="0"/>
        <v>3.9880193905817172E-4</v>
      </c>
      <c r="S37" s="2">
        <f t="shared" si="0"/>
        <v>2.6777424145979205E-3</v>
      </c>
      <c r="T37" s="2">
        <f t="shared" si="0"/>
        <v>7.9135860058309037E-3</v>
      </c>
      <c r="U37" s="2">
        <f t="shared" si="0"/>
        <v>1.4395762972060178E-2</v>
      </c>
      <c r="V37" s="2">
        <f t="shared" si="0"/>
        <v>4.4924042489527229E-2</v>
      </c>
      <c r="W37" s="2">
        <f t="shared" si="0"/>
        <v>1.9942229924898901E-3</v>
      </c>
      <c r="X37" s="2">
        <f t="shared" si="0"/>
        <v>6.907750533049041E-2</v>
      </c>
      <c r="Y37" s="2">
        <f t="shared" si="0"/>
        <v>5.4112903225806449E-4</v>
      </c>
    </row>
    <row r="38" spans="1:69" x14ac:dyDescent="0.25">
      <c r="A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69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69" x14ac:dyDescent="0.25">
      <c r="A40" t="s">
        <v>82</v>
      </c>
      <c r="C40" s="2" cm="1">
        <f t="array" ref="C40">SUM(SUMIF($B$2:$B$33,{"ENFJ","INFJ","ESFJ","ISFJ","ENTP","INTP","ESTP","ISTP"},C$2:C$33))</f>
        <v>0.45569999999999999</v>
      </c>
      <c r="D40" s="2" cm="1">
        <f t="array" ref="D40">SUM(SUMIF($B$2:$B$33,{"ENFJ","INFJ","ESFJ","ISFJ","ENTP","INTP","ESTP","ISTP"},D$2:D$33))</f>
        <v>0.44580000000000003</v>
      </c>
      <c r="E40" s="2" cm="1">
        <f t="array" ref="E40">SUM(SUMIF($B$2:$B$33,{"ENFJ","INFJ","ESFJ","ISFJ","ENTP","INTP","ESTP","ISTP"},E$2:E$33))</f>
        <v>0.46970000000000006</v>
      </c>
      <c r="F40" s="2" cm="1">
        <f t="array" ref="F40">SUM(SUMIF($B$2:$B$33,{"ENFJ","INFJ","ESFJ","ISFJ","ENTP","INTP","ESTP","ISTP"},F$2:F$33))</f>
        <v>0.44749999999999995</v>
      </c>
      <c r="G40" s="2" cm="1">
        <f t="array" ref="G40">SUM(SUMIF($B$2:$B$33,{"ENFJ","INFJ","ESFJ","ISFJ","ENTP","INTP","ESTP","ISTP"},G$2:G$33))</f>
        <v>0.47299999999999992</v>
      </c>
      <c r="H40" s="2" cm="1">
        <f t="array" ref="H40">SUM(SUMIF($B$2:$B$33,{"ENFJ","INFJ","ESFJ","ISFJ","ENTP","INTP","ESTP","ISTP"},H$2:H$33))</f>
        <v>0.4781999999999999</v>
      </c>
      <c r="I40" s="2" cm="1">
        <f t="array" ref="I40">SUM(SUMIF($B$2:$B$33,{"ENFJ","INFJ","ESFJ","ISFJ","ENTP","INTP","ESTP","ISTP"},I$2:I$33))</f>
        <v>0.45719999999999994</v>
      </c>
      <c r="J40" s="2" cm="1">
        <f t="array" ref="J40">SUM(SUMIF($B$2:$B$33,{"ENFJ","INFJ","ESFJ","ISFJ","ENTP","INTP","ESTP","ISTP"},J$2:J$33))</f>
        <v>0.46079999999999988</v>
      </c>
      <c r="K40" s="2" cm="1">
        <f t="array" ref="K40">SUM(SUMIF($B$2:$B$33,{"ENFJ","INFJ","ESFJ","ISFJ","ENTP","INTP","ESTP","ISTP"},K$2:K$33))</f>
        <v>0.46479999999999994</v>
      </c>
      <c r="L40" s="2" cm="1">
        <f t="array" ref="L40">SUM(SUMIF($B$2:$B$33,{"ENFJ","INFJ","ESFJ","ISFJ","ENTP","INTP","ESTP","ISTP"},L$2:L$33))</f>
        <v>0.44999999999999996</v>
      </c>
      <c r="M40" s="2" cm="1">
        <f t="array" ref="M40">SUM(SUMIF($B$2:$B$33,{"ENFJ","INFJ","ESFJ","ISFJ","ENTP","INTP","ESTP","ISTP"},M$2:M$33))</f>
        <v>0.45910000000000001</v>
      </c>
      <c r="N40" s="2" cm="1">
        <f t="array" ref="N40">SUM(SUMIF($B$2:$B$33,{"ENFJ","INFJ","ESFJ","ISFJ","ENTP","INTP","ESTP","ISTP"},N$2:N$33))</f>
        <v>0.43819999999999998</v>
      </c>
      <c r="O40" s="2" cm="1">
        <f t="array" ref="O40">SUM(SUMIF($B$2:$B$33,{"ENFJ","INFJ","ESFJ","ISFJ","ENTP","INTP","ESTP","ISTP"},O$2:O$33))</f>
        <v>0.47900000000000004</v>
      </c>
      <c r="P40" s="2" cm="1">
        <f t="array" ref="P40">SUM(SUMIF($B$2:$B$33,{"ENFJ","INFJ","ESFJ","ISFJ","ENTP","INTP","ESTP","ISTP"},P$2:P$33))</f>
        <v>0.47309999999999991</v>
      </c>
      <c r="Q40" s="2" cm="1">
        <f t="array" ref="Q40">SUM(SUMIF($B$2:$B$33,{"ENFJ","INFJ","ESFJ","ISFJ","ENTP","INTP","ESTP","ISTP"},Q$2:Q$33))</f>
        <v>0.47060000000000002</v>
      </c>
      <c r="R40" s="2" cm="1">
        <f t="array" ref="R40">SUM(SUMIF($B$2:$B$33,{"ENFJ","INFJ","ESFJ","ISFJ","ENTP","INTP","ESTP","ISTP"},R$2:R$33))</f>
        <v>0.47560000000000002</v>
      </c>
      <c r="S40" s="2" cm="1">
        <f t="array" ref="S40">SUM(SUMIF($B$2:$B$33,{"ENFJ","INFJ","ESFJ","ISFJ","ENTP","INTP","ESTP","ISTP"},S$2:S$33))</f>
        <v>0.45700000000000002</v>
      </c>
      <c r="T40" s="2" cm="1">
        <f t="array" ref="T40">SUM(SUMIF($B$2:$B$33,{"ENFJ","INFJ","ESFJ","ISFJ","ENTP","INTP","ESTP","ISTP"},T$2:T$33))</f>
        <v>0.45850000000000002</v>
      </c>
      <c r="U40" s="2" cm="1">
        <f t="array" ref="U40">SUM(SUMIF($B$2:$B$33,{"ENFJ","INFJ","ESFJ","ISFJ","ENTP","INTP","ESTP","ISTP"},U$2:U$33))</f>
        <v>0.47359999999999997</v>
      </c>
      <c r="V40" s="2" cm="1">
        <f t="array" ref="V40">SUM(SUMIF($B$2:$B$33,{"ENFJ","INFJ","ESFJ","ISFJ","ENTP","INTP","ESTP","ISTP"},V$2:V$33))</f>
        <v>0.46909999999999996</v>
      </c>
      <c r="W40" s="2" cm="1">
        <f t="array" ref="W40">SUM(SUMIF($B$2:$B$33,{"ENFJ","INFJ","ESFJ","ISFJ","ENTP","INTP","ESTP","ISTP"},W$2:W$33))</f>
        <v>0.45029999999999998</v>
      </c>
      <c r="X40" s="2" cm="1">
        <f t="array" ref="X40">SUM(SUMIF($B$2:$B$33,{"ENFJ","INFJ","ESFJ","ISFJ","ENTP","INTP","ESTP","ISTP"},X$2:X$33))</f>
        <v>0.45530000000000004</v>
      </c>
      <c r="Y40" s="2" cm="1">
        <f t="array" ref="Y40">SUM(SUMIF($B$2:$B$33,{"ENFJ","INFJ","ESFJ","ISFJ","ENTP","INTP","ESTP","ISTP"},Y$2:Y$33))</f>
        <v>0.47169999999999995</v>
      </c>
    </row>
    <row r="41" spans="1:69" x14ac:dyDescent="0.25">
      <c r="A41" t="s">
        <v>83</v>
      </c>
      <c r="C41" s="2" cm="1">
        <f t="array" ref="C41">SUM(SUMIF($B$2:$B$33,{"ENFP","INFP","ESFP","ISFP","ENTJ","INTJ","ESTJ","ISTJ"},C$2:C$33))</f>
        <v>0.54400000000000015</v>
      </c>
      <c r="D41" s="2" cm="1">
        <f t="array" ref="D41">SUM(SUMIF($B$2:$B$33,{"ENFP","INFP","ESFP","ISFP","ENTJ","INTJ","ESTJ","ISTJ"},D$2:D$33))</f>
        <v>0.55430000000000001</v>
      </c>
      <c r="E41" s="2" cm="1">
        <f t="array" ref="E41">SUM(SUMIF($B$2:$B$33,{"ENFP","INFP","ESFP","ISFP","ENTJ","INTJ","ESTJ","ISTJ"},E$2:E$33))</f>
        <v>0.53</v>
      </c>
      <c r="F41" s="2" cm="1">
        <f t="array" ref="F41">SUM(SUMIF($B$2:$B$33,{"ENFP","INFP","ESFP","ISFP","ENTJ","INTJ","ESTJ","ISTJ"},F$2:F$33))</f>
        <v>0.5524</v>
      </c>
      <c r="G41" s="2" cm="1">
        <f t="array" ref="G41">SUM(SUMIF($B$2:$B$33,{"ENFP","INFP","ESFP","ISFP","ENTJ","INTJ","ESTJ","ISTJ"},G$2:G$33))</f>
        <v>0.52680000000000005</v>
      </c>
      <c r="H41" s="2" cm="1">
        <f t="array" ref="H41">SUM(SUMIF($B$2:$B$33,{"ENFP","INFP","ESFP","ISFP","ENTJ","INTJ","ESTJ","ISTJ"},H$2:H$33))</f>
        <v>0.52200000000000002</v>
      </c>
      <c r="I41" s="2" cm="1">
        <f t="array" ref="I41">SUM(SUMIF($B$2:$B$33,{"ENFP","INFP","ESFP","ISFP","ENTJ","INTJ","ESTJ","ISTJ"},I$2:I$33))</f>
        <v>0.54279999999999995</v>
      </c>
      <c r="J41" s="2" cm="1">
        <f t="array" ref="J41">SUM(SUMIF($B$2:$B$33,{"ENFP","INFP","ESFP","ISFP","ENTJ","INTJ","ESTJ","ISTJ"},J$2:J$33))</f>
        <v>0.5393</v>
      </c>
      <c r="K41" s="2" cm="1">
        <f t="array" ref="K41">SUM(SUMIF($B$2:$B$33,{"ENFP","INFP","ESFP","ISFP","ENTJ","INTJ","ESTJ","ISTJ"},K$2:K$33))</f>
        <v>0.53510000000000002</v>
      </c>
      <c r="L41" s="2" cm="1">
        <f t="array" ref="L41">SUM(SUMIF($B$2:$B$33,{"ENFP","INFP","ESFP","ISFP","ENTJ","INTJ","ESTJ","ISTJ"},L$2:L$33))</f>
        <v>0.55010000000000003</v>
      </c>
      <c r="M41" s="2" cm="1">
        <f t="array" ref="M41">SUM(SUMIF($B$2:$B$33,{"ENFP","INFP","ESFP","ISFP","ENTJ","INTJ","ESTJ","ISTJ"},M$2:M$33))</f>
        <v>0.54100000000000004</v>
      </c>
      <c r="N41" s="2" cm="1">
        <f t="array" ref="N41">SUM(SUMIF($B$2:$B$33,{"ENFP","INFP","ESFP","ISFP","ENTJ","INTJ","ESTJ","ISTJ"},N$2:N$33))</f>
        <v>0.56210000000000004</v>
      </c>
      <c r="O41" s="2" cm="1">
        <f t="array" ref="O41">SUM(SUMIF($B$2:$B$33,{"ENFP","INFP","ESFP","ISFP","ENTJ","INTJ","ESTJ","ISTJ"},O$2:O$33))</f>
        <v>0.52080000000000004</v>
      </c>
      <c r="P41" s="2" cm="1">
        <f t="array" ref="P41">SUM(SUMIF($B$2:$B$33,{"ENFP","INFP","ESFP","ISFP","ENTJ","INTJ","ESTJ","ISTJ"},P$2:P$33))</f>
        <v>0.52690000000000003</v>
      </c>
      <c r="Q41" s="2" cm="1">
        <f t="array" ref="Q41">SUM(SUMIF($B$2:$B$33,{"ENFP","INFP","ESFP","ISFP","ENTJ","INTJ","ESTJ","ISTJ"},Q$2:Q$33))</f>
        <v>0.52939999999999998</v>
      </c>
      <c r="R41" s="2" cm="1">
        <f t="array" ref="R41">SUM(SUMIF($B$2:$B$33,{"ENFP","INFP","ESFP","ISFP","ENTJ","INTJ","ESTJ","ISTJ"},R$2:R$33))</f>
        <v>0.52450000000000008</v>
      </c>
      <c r="S41" s="2" cm="1">
        <f t="array" ref="S41">SUM(SUMIF($B$2:$B$33,{"ENFP","INFP","ESFP","ISFP","ENTJ","INTJ","ESTJ","ISTJ"},S$2:S$33))</f>
        <v>0.54310000000000003</v>
      </c>
      <c r="T41" s="2" cm="1">
        <f t="array" ref="T41">SUM(SUMIF($B$2:$B$33,{"ENFP","INFP","ESFP","ISFP","ENTJ","INTJ","ESTJ","ISTJ"},T$2:T$33))</f>
        <v>0.5413</v>
      </c>
      <c r="U41" s="2" cm="1">
        <f t="array" ref="U41">SUM(SUMIF($B$2:$B$33,{"ENFP","INFP","ESFP","ISFP","ENTJ","INTJ","ESTJ","ISTJ"},U$2:U$33))</f>
        <v>0.52670000000000006</v>
      </c>
      <c r="V41" s="2" cm="1">
        <f t="array" ref="V41">SUM(SUMIF($B$2:$B$33,{"ENFP","INFP","ESFP","ISFP","ENTJ","INTJ","ESTJ","ISTJ"},V$2:V$33))</f>
        <v>0.53089999999999993</v>
      </c>
      <c r="W41" s="2" cm="1">
        <f t="array" ref="W41">SUM(SUMIF($B$2:$B$33,{"ENFP","INFP","ESFP","ISFP","ENTJ","INTJ","ESTJ","ISTJ"},W$2:W$33))</f>
        <v>0.54949999999999999</v>
      </c>
      <c r="X41" s="2" cm="1">
        <f t="array" ref="X41">SUM(SUMIF($B$2:$B$33,{"ENFP","INFP","ESFP","ISFP","ENTJ","INTJ","ESTJ","ISTJ"},X$2:X$33))</f>
        <v>0.51669999999999994</v>
      </c>
      <c r="Y41" s="2" cm="1">
        <f t="array" ref="Y41">SUM(SUMIF($B$2:$B$33,{"ENFP","INFP","ESFP","ISFP","ENTJ","INTJ","ESTJ","ISTJ"},Y$2:Y$33))</f>
        <v>0.52839999999999998</v>
      </c>
    </row>
    <row r="42" spans="1:69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69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69" x14ac:dyDescent="0.25">
      <c r="A44" t="s">
        <v>71</v>
      </c>
      <c r="C44" s="2" cm="1">
        <f t="array" ref="C44">SUM(SUMIF($B$2:$B$33,{"ENTP","INTP","ENTJ","INTJ"},C$2:C$33))</f>
        <v>0.23970000000000002</v>
      </c>
      <c r="D44" s="2" cm="1">
        <f t="array" ref="D44">SUM(SUMIF($B$2:$B$33,{"ENTP","INTP","ENTJ","INTJ"},D$2:D$33))</f>
        <v>0.25650000000000001</v>
      </c>
      <c r="E44" s="2" cm="1">
        <f t="array" ref="E44">SUM(SUMIF($B$2:$B$33,{"ENTP","INTP","ENTJ","INTJ"},E$2:E$33))</f>
        <v>0.13569999999999999</v>
      </c>
      <c r="F44" s="2" cm="1">
        <f t="array" ref="F44">SUM(SUMIF($B$2:$B$33,{"ENTP","INTP","ENTJ","INTJ"},F$2:F$33))</f>
        <v>0.2399</v>
      </c>
      <c r="G44" s="2" cm="1">
        <f t="array" ref="G44">SUM(SUMIF($B$2:$B$33,{"ENTP","INTP","ENTJ","INTJ"},G$2:G$33))</f>
        <v>0.1661</v>
      </c>
      <c r="H44" s="2" cm="1">
        <f t="array" ref="H44">SUM(SUMIF($B$2:$B$33,{"ENTP","INTP","ENTJ","INTJ"},H$2:H$33))</f>
        <v>0.16830000000000001</v>
      </c>
      <c r="I44" s="2" cm="1">
        <f t="array" ref="I44">SUM(SUMIF($B$2:$B$33,{"ENTP","INTP","ENTJ","INTJ"},I$2:I$33))</f>
        <v>0.17799999999999999</v>
      </c>
      <c r="J44" s="2" cm="1">
        <f t="array" ref="J44">SUM(SUMIF($B$2:$B$33,{"ENTP","INTP","ENTJ","INTJ"},J$2:J$33))</f>
        <v>0.2084</v>
      </c>
      <c r="K44" s="2" cm="1">
        <f t="array" ref="K44">SUM(SUMIF($B$2:$B$33,{"ENTP","INTP","ENTJ","INTJ"},K$2:K$33))</f>
        <v>0.27239999999999998</v>
      </c>
      <c r="L44" s="2" cm="1">
        <f t="array" ref="L44">SUM(SUMIF($B$2:$B$33,{"ENTP","INTP","ENTJ","INTJ"},L$2:L$33))</f>
        <v>0.16869999999999999</v>
      </c>
      <c r="M44" s="2" cm="1">
        <f t="array" ref="M44">SUM(SUMIF($B$2:$B$33,{"ENTP","INTP","ENTJ","INTJ"},M$2:M$33))</f>
        <v>0.26980000000000004</v>
      </c>
      <c r="N44" s="2" cm="1">
        <f t="array" ref="N44">SUM(SUMIF($B$2:$B$33,{"ENTP","INTP","ENTJ","INTJ"},N$2:N$33))</f>
        <v>0.1865</v>
      </c>
      <c r="O44" s="2" cm="1">
        <f t="array" ref="O44">SUM(SUMIF($B$2:$B$33,{"ENTP","INTP","ENTJ","INTJ"},O$2:O$33))</f>
        <v>0.21059999999999998</v>
      </c>
      <c r="P44" s="2" cm="1">
        <f t="array" ref="P44">SUM(SUMIF($B$2:$B$33,{"ENTP","INTP","ENTJ","INTJ"},P$2:P$33))</f>
        <v>0.33619999999999994</v>
      </c>
      <c r="Q44" s="2" cm="1">
        <f t="array" ref="Q44">SUM(SUMIF($B$2:$B$33,{"ENTP","INTP","ENTJ","INTJ"},Q$2:Q$33))</f>
        <v>0.31850000000000001</v>
      </c>
      <c r="R44" s="2" cm="1">
        <f t="array" ref="R44">SUM(SUMIF($B$2:$B$33,{"ENTP","INTP","ENTJ","INTJ"},R$2:R$33))</f>
        <v>0.311</v>
      </c>
      <c r="S44" s="2" cm="1">
        <f t="array" ref="S44">SUM(SUMIF($B$2:$B$33,{"ENTP","INTP","ENTJ","INTJ"},S$2:S$33))</f>
        <v>0.2092</v>
      </c>
      <c r="T44" s="2" cm="1">
        <f t="array" ref="T44">SUM(SUMIF($B$2:$B$33,{"ENTP","INTP","ENTJ","INTJ"},T$2:T$33))</f>
        <v>0.20549999999999999</v>
      </c>
      <c r="U44" s="2" cm="1">
        <f t="array" ref="U44">SUM(SUMIF($B$2:$B$33,{"ENTP","INTP","ENTJ","INTJ"},U$2:U$33))</f>
        <v>0.17109999999999997</v>
      </c>
      <c r="V44" s="2" cm="1">
        <f t="array" ref="V44">SUM(SUMIF($B$2:$B$33,{"ENTP","INTP","ENTJ","INTJ"},V$2:V$33))</f>
        <v>0.16569999999999999</v>
      </c>
      <c r="W44" s="2" cm="1">
        <f t="array" ref="W44">SUM(SUMIF($B$2:$B$33,{"ENTP","INTP","ENTJ","INTJ"},W$2:W$33))</f>
        <v>0.23730000000000001</v>
      </c>
      <c r="X44" s="2" cm="1">
        <f t="array" ref="X44">SUM(SUMIF($B$2:$B$33,{"ENTP","INTP","ENTJ","INTJ"},X$2:X$33))</f>
        <v>0.16249999999999998</v>
      </c>
      <c r="Y44" s="2" cm="1">
        <f t="array" ref="Y44">SUM(SUMIF($B$2:$B$33,{"ENTP","INTP","ENTJ","INTJ"},Y$2:Y$33))</f>
        <v>0.26459999999999995</v>
      </c>
    </row>
    <row r="45" spans="1:69" x14ac:dyDescent="0.25">
      <c r="A45" t="s">
        <v>72</v>
      </c>
      <c r="C45" s="2" cm="1">
        <f t="array" ref="C45">SUM(SUMIF($B$2:$B$33,{"ENFJ","INFJ","ENFP","INFP"},C$2:C$33))</f>
        <v>0.44950000000000001</v>
      </c>
      <c r="D45" s="2" cm="1">
        <f t="array" ref="D45">SUM(SUMIF($B$2:$B$33,{"ENFJ","INFJ","ENFP","INFP"},D$2:D$33))</f>
        <v>0.47220000000000001</v>
      </c>
      <c r="E45" s="2" cm="1">
        <f t="array" ref="E45">SUM(SUMIF($B$2:$B$33,{"ENFJ","INFJ","ENFP","INFP"},E$2:E$33))</f>
        <v>0.45330000000000004</v>
      </c>
      <c r="F45" s="2" cm="1">
        <f t="array" ref="F45">SUM(SUMIF($B$2:$B$33,{"ENFJ","INFJ","ENFP","INFP"},F$2:F$33))</f>
        <v>0.47949999999999998</v>
      </c>
      <c r="G45" s="2" cm="1">
        <f t="array" ref="G45">SUM(SUMIF($B$2:$B$33,{"ENFJ","INFJ","ENFP","INFP"},G$2:G$33))</f>
        <v>0.44819999999999993</v>
      </c>
      <c r="H45" s="2" cm="1">
        <f t="array" ref="H45">SUM(SUMIF($B$2:$B$33,{"ENFJ","INFJ","ENFP","INFP"},H$2:H$33))</f>
        <v>0.3135</v>
      </c>
      <c r="I45" s="2" cm="1">
        <f t="array" ref="I45">SUM(SUMIF($B$2:$B$33,{"ENFJ","INFJ","ENFP","INFP"},I$2:I$33))</f>
        <v>0.38329999999999997</v>
      </c>
      <c r="J45" s="2" cm="1">
        <f t="array" ref="J45">SUM(SUMIF($B$2:$B$33,{"ENFJ","INFJ","ENFP","INFP"},J$2:J$33))</f>
        <v>0.40389999999999993</v>
      </c>
      <c r="K45" s="2" cm="1">
        <f t="array" ref="K45">SUM(SUMIF($B$2:$B$33,{"ENFJ","INFJ","ENFP","INFP"},K$2:K$33))</f>
        <v>0.42649999999999999</v>
      </c>
      <c r="L45" s="2" cm="1">
        <f t="array" ref="L45">SUM(SUMIF($B$2:$B$33,{"ENFJ","INFJ","ENFP","INFP"},L$2:L$33))</f>
        <v>0.48280000000000001</v>
      </c>
      <c r="M45" s="2" cm="1">
        <f t="array" ref="M45">SUM(SUMIF($B$2:$B$33,{"ENFJ","INFJ","ENFP","INFP"},M$2:M$33))</f>
        <v>0.46919999999999995</v>
      </c>
      <c r="N45" s="2" cm="1">
        <f t="array" ref="N45">SUM(SUMIF($B$2:$B$33,{"ENFJ","INFJ","ENFP","INFP"},N$2:N$33))</f>
        <v>0.42599999999999999</v>
      </c>
      <c r="O45" s="2" cm="1">
        <f t="array" ref="O45">SUM(SUMIF($B$2:$B$33,{"ENFJ","INFJ","ENFP","INFP"},O$2:O$33))</f>
        <v>0.46080000000000004</v>
      </c>
      <c r="P45" s="2" cm="1">
        <f t="array" ref="P45">SUM(SUMIF($B$2:$B$33,{"ENFJ","INFJ","ENFP","INFP"},P$2:P$33))</f>
        <v>0.3972</v>
      </c>
      <c r="Q45" s="2" cm="1">
        <f t="array" ref="Q45">SUM(SUMIF($B$2:$B$33,{"ENFJ","INFJ","ENFP","INFP"},Q$2:Q$33))</f>
        <v>0.38350000000000001</v>
      </c>
      <c r="R45" s="2" cm="1">
        <f t="array" ref="R45">SUM(SUMIF($B$2:$B$33,{"ENFJ","INFJ","ENFP","INFP"},R$2:R$33))</f>
        <v>0.33290000000000003</v>
      </c>
      <c r="S45" s="2" cm="1">
        <f t="array" ref="S45">SUM(SUMIF($B$2:$B$33,{"ENFJ","INFJ","ENFP","INFP"},S$2:S$33))</f>
        <v>0.496</v>
      </c>
      <c r="T45" s="2" cm="1">
        <f t="array" ref="T45">SUM(SUMIF($B$2:$B$33,{"ENFJ","INFJ","ENFP","INFP"},T$2:T$33))</f>
        <v>0.4415</v>
      </c>
      <c r="U45" s="2" cm="1">
        <f t="array" ref="U45">SUM(SUMIF($B$2:$B$33,{"ENFJ","INFJ","ENFP","INFP"},U$2:U$33))</f>
        <v>0.40730000000000005</v>
      </c>
      <c r="V45" s="2" cm="1">
        <f t="array" ref="V45">SUM(SUMIF($B$2:$B$33,{"ENFJ","INFJ","ENFP","INFP"},V$2:V$33))</f>
        <v>0.45750000000000002</v>
      </c>
      <c r="W45" s="2" cm="1">
        <f t="array" ref="W45">SUM(SUMIF($B$2:$B$33,{"ENFJ","INFJ","ENFP","INFP"},W$2:W$33))</f>
        <v>0.48119999999999996</v>
      </c>
      <c r="X45" s="2" cm="1">
        <f t="array" ref="X45">SUM(SUMIF($B$2:$B$33,{"ENFJ","INFJ","ENFP","INFP"},X$2:X$33))</f>
        <v>0.43190000000000001</v>
      </c>
      <c r="Y45" s="2" cm="1">
        <f t="array" ref="Y45">SUM(SUMIF($B$2:$B$33,{"ENFJ","INFJ","ENFP","INFP"},Y$2:Y$33))</f>
        <v>0.42960000000000004</v>
      </c>
    </row>
    <row r="46" spans="1:69" x14ac:dyDescent="0.25">
      <c r="A46" t="s">
        <v>73</v>
      </c>
      <c r="C46" s="2" cm="1">
        <f t="array" ref="C46">SUM(SUMIF($B$2:$B$33,{"ESFJ","ISFJ","ESTJ","ISTJ"},C$2:C$33))</f>
        <v>0.1825</v>
      </c>
      <c r="D46" s="2" cm="1">
        <f t="array" ref="D46">SUM(SUMIF($B$2:$B$33,{"ESFJ","ISFJ","ESTJ","ISTJ"},D$2:D$33))</f>
        <v>0.15030000000000002</v>
      </c>
      <c r="E46" s="2" cm="1">
        <f t="array" ref="E46">SUM(SUMIF($B$2:$B$33,{"ESFJ","ISFJ","ESTJ","ISTJ"},E$2:E$33))</f>
        <v>0.25230000000000002</v>
      </c>
      <c r="F46" s="2" cm="1">
        <f t="array" ref="F46">SUM(SUMIF($B$2:$B$33,{"ESFJ","ISFJ","ESTJ","ISTJ"},F$2:F$33))</f>
        <v>0.16599999999999998</v>
      </c>
      <c r="G46" s="2" cm="1">
        <f t="array" ref="G46">SUM(SUMIF($B$2:$B$33,{"ESFJ","ISFJ","ESTJ","ISTJ"},G$2:G$33))</f>
        <v>0.23759999999999998</v>
      </c>
      <c r="H46" s="2" cm="1">
        <f t="array" ref="H46">SUM(SUMIF($B$2:$B$33,{"ESFJ","ISFJ","ESTJ","ISTJ"},H$2:H$33))</f>
        <v>0.29830000000000001</v>
      </c>
      <c r="I46" s="2" cm="1">
        <f t="array" ref="I46">SUM(SUMIF($B$2:$B$33,{"ESFJ","ISFJ","ESTJ","ISTJ"},I$2:I$33))</f>
        <v>0.2485</v>
      </c>
      <c r="J46" s="2" cm="1">
        <f t="array" ref="J46">SUM(SUMIF($B$2:$B$33,{"ESFJ","ISFJ","ESTJ","ISTJ"},J$2:J$33))</f>
        <v>0.21150000000000002</v>
      </c>
      <c r="K46" s="2" cm="1">
        <f t="array" ref="K46">SUM(SUMIF($B$2:$B$33,{"ESFJ","ISFJ","ESTJ","ISTJ"},K$2:K$33))</f>
        <v>0.188</v>
      </c>
      <c r="L46" s="2" cm="1">
        <f t="array" ref="L46">SUM(SUMIF($B$2:$B$33,{"ESFJ","ISFJ","ESTJ","ISTJ"},L$2:L$33))</f>
        <v>0.20730000000000001</v>
      </c>
      <c r="M46" s="2" cm="1">
        <f t="array" ref="M46">SUM(SUMIF($B$2:$B$33,{"ESFJ","ISFJ","ESTJ","ISTJ"},M$2:M$33))</f>
        <v>0.16189999999999999</v>
      </c>
      <c r="N46" s="2" cm="1">
        <f t="array" ref="N46">SUM(SUMIF($B$2:$B$33,{"ESFJ","ISFJ","ESTJ","ISTJ"},N$2:N$33))</f>
        <v>0.20529999999999998</v>
      </c>
      <c r="O46" s="2" cm="1">
        <f t="array" ref="O46">SUM(SUMIF($B$2:$B$33,{"ESFJ","ISFJ","ESTJ","ISTJ"},O$2:O$33))</f>
        <v>0.20030000000000003</v>
      </c>
      <c r="P46" s="2" cm="1">
        <f t="array" ref="P46">SUM(SUMIF($B$2:$B$33,{"ESFJ","ISFJ","ESTJ","ISTJ"},P$2:P$33))</f>
        <v>0.14269999999999999</v>
      </c>
      <c r="Q46" s="2" cm="1">
        <f t="array" ref="Q46">SUM(SUMIF($B$2:$B$33,{"ESFJ","ISFJ","ESTJ","ISTJ"},Q$2:Q$33))</f>
        <v>0.17549999999999999</v>
      </c>
      <c r="R46" s="2" cm="1">
        <f t="array" ref="R46">SUM(SUMIF($B$2:$B$33,{"ESFJ","ISFJ","ESTJ","ISTJ"},R$2:R$33))</f>
        <v>0.20729999999999998</v>
      </c>
      <c r="S46" s="2" cm="1">
        <f t="array" ref="S46">SUM(SUMIF($B$2:$B$33,{"ESFJ","ISFJ","ESTJ","ISTJ"},S$2:S$33))</f>
        <v>0.17469999999999999</v>
      </c>
      <c r="T46" s="2" cm="1">
        <f t="array" ref="T46">SUM(SUMIF($B$2:$B$33,{"ESFJ","ISFJ","ESTJ","ISTJ"},T$2:T$33))</f>
        <v>0.22010000000000002</v>
      </c>
      <c r="U46" s="2" cm="1">
        <f t="array" ref="U46">SUM(SUMIF($B$2:$B$33,{"ESFJ","ISFJ","ESTJ","ISTJ"},U$2:U$33))</f>
        <v>0.26019999999999999</v>
      </c>
      <c r="V46" s="2" cm="1">
        <f t="array" ref="V46">SUM(SUMIF($B$2:$B$33,{"ESFJ","ISFJ","ESTJ","ISTJ"},V$2:V$33))</f>
        <v>0.23050000000000001</v>
      </c>
      <c r="W46" s="2" cm="1">
        <f t="array" ref="W46">SUM(SUMIF($B$2:$B$33,{"ESFJ","ISFJ","ESTJ","ISTJ"},W$2:W$33))</f>
        <v>0.16249999999999998</v>
      </c>
      <c r="X46" s="2" cm="1">
        <f t="array" ref="X46">SUM(SUMIF($B$2:$B$33,{"ESFJ","ISFJ","ESTJ","ISTJ"},X$2:X$33))</f>
        <v>0.23250000000000001</v>
      </c>
      <c r="Y46" s="2" cm="1">
        <f t="array" ref="Y46">SUM(SUMIF($B$2:$B$33,{"ESFJ","ISFJ","ESTJ","ISTJ"},Y$2:Y$33))</f>
        <v>0.17779999999999999</v>
      </c>
    </row>
    <row r="47" spans="1:69" x14ac:dyDescent="0.25">
      <c r="A47" t="s">
        <v>74</v>
      </c>
      <c r="C47" s="2" cm="1">
        <f t="array" ref="C47">SUM(SUMIF($B$2:$B$33,{"ESTP","ISTP","ESFP","ISFP"},C$2:C$33))</f>
        <v>0.128</v>
      </c>
      <c r="D47" s="2" cm="1">
        <f t="array" ref="D47">SUM(SUMIF($B$2:$B$33,{"ESTP","ISTP","ESFP","ISFP"},D$2:D$33))</f>
        <v>0.1211</v>
      </c>
      <c r="E47" s="2" cm="1">
        <f t="array" ref="E47">SUM(SUMIF($B$2:$B$33,{"ESTP","ISTP","ESFP","ISFP"},E$2:E$33))</f>
        <v>0.15839999999999999</v>
      </c>
      <c r="F47" s="2" cm="1">
        <f t="array" ref="F47">SUM(SUMIF($B$2:$B$33,{"ESTP","ISTP","ESFP","ISFP"},F$2:F$33))</f>
        <v>0.11449999999999999</v>
      </c>
      <c r="G47" s="2" cm="1">
        <f t="array" ref="G47">SUM(SUMIF($B$2:$B$33,{"ESTP","ISTP","ESFP","ISFP"},G$2:G$33))</f>
        <v>0.1479</v>
      </c>
      <c r="H47" s="2" cm="1">
        <f t="array" ref="H47">SUM(SUMIF($B$2:$B$33,{"ESTP","ISTP","ESFP","ISFP"},H$2:H$33))</f>
        <v>0.22010000000000002</v>
      </c>
      <c r="I47" s="2" cm="1">
        <f t="array" ref="I47">SUM(SUMIF($B$2:$B$33,{"ESTP","ISTP","ESFP","ISFP"},I$2:I$33))</f>
        <v>0.19019999999999998</v>
      </c>
      <c r="J47" s="2" cm="1">
        <f t="array" ref="J47">SUM(SUMIF($B$2:$B$33,{"ESTP","ISTP","ESFP","ISFP"},J$2:J$33))</f>
        <v>0.17629999999999998</v>
      </c>
      <c r="K47" s="2" cm="1">
        <f t="array" ref="K47">SUM(SUMIF($B$2:$B$33,{"ESTP","ISTP","ESFP","ISFP"},K$2:K$33))</f>
        <v>0.11300000000000002</v>
      </c>
      <c r="L47" s="2" cm="1">
        <f t="array" ref="L47">SUM(SUMIF($B$2:$B$33,{"ESTP","ISTP","ESFP","ISFP"},L$2:L$33))</f>
        <v>0.14130000000000001</v>
      </c>
      <c r="M47" s="2" cm="1">
        <f t="array" ref="M47">SUM(SUMIF($B$2:$B$33,{"ESTP","ISTP","ESFP","ISFP"},M$2:M$33))</f>
        <v>9.9199999999999997E-2</v>
      </c>
      <c r="N47" s="2" cm="1">
        <f t="array" ref="N47">SUM(SUMIF($B$2:$B$33,{"ESTP","ISTP","ESFP","ISFP"},N$2:N$33))</f>
        <v>0.1825</v>
      </c>
      <c r="O47" s="2" cm="1">
        <f t="array" ref="O47">SUM(SUMIF($B$2:$B$33,{"ESTP","ISTP","ESFP","ISFP"},O$2:O$33))</f>
        <v>0.12809999999999999</v>
      </c>
      <c r="P47" s="2" cm="1">
        <f t="array" ref="P47">SUM(SUMIF($B$2:$B$33,{"ESTP","ISTP","ESFP","ISFP"},P$2:P$33))</f>
        <v>0.12390000000000001</v>
      </c>
      <c r="Q47" s="2" cm="1">
        <f t="array" ref="Q47">SUM(SUMIF($B$2:$B$33,{"ESTP","ISTP","ESFP","ISFP"},Q$2:Q$33))</f>
        <v>0.12250000000000001</v>
      </c>
      <c r="R47" s="2" cm="1">
        <f t="array" ref="R47">SUM(SUMIF($B$2:$B$33,{"ESTP","ISTP","ESFP","ISFP"},R$2:R$33))</f>
        <v>0.1489</v>
      </c>
      <c r="S47" s="2" cm="1">
        <f t="array" ref="S47">SUM(SUMIF($B$2:$B$33,{"ESTP","ISTP","ESFP","ISFP"},S$2:S$33))</f>
        <v>0.1202</v>
      </c>
      <c r="T47" s="2" cm="1">
        <f t="array" ref="T47">SUM(SUMIF($B$2:$B$33,{"ESTP","ISTP","ESFP","ISFP"},T$2:T$33))</f>
        <v>0.13269999999999998</v>
      </c>
      <c r="U47" s="2" cm="1">
        <f t="array" ref="U47">SUM(SUMIF($B$2:$B$33,{"ESTP","ISTP","ESFP","ISFP"},U$2:U$33))</f>
        <v>0.16170000000000001</v>
      </c>
      <c r="V47" s="2" cm="1">
        <f t="array" ref="V47">SUM(SUMIF($B$2:$B$33,{"ESTP","ISTP","ESFP","ISFP"},V$2:V$33))</f>
        <v>0.14629999999999999</v>
      </c>
      <c r="W47" s="2" cm="1">
        <f t="array" ref="W47">SUM(SUMIF($B$2:$B$33,{"ESTP","ISTP","ESFP","ISFP"},W$2:W$33))</f>
        <v>0.1188</v>
      </c>
      <c r="X47" s="2" cm="1">
        <f t="array" ref="X47">SUM(SUMIF($B$2:$B$33,{"ESTP","ISTP","ESFP","ISFP"},X$2:X$33))</f>
        <v>0.14509999999999998</v>
      </c>
      <c r="Y47" s="2" cm="1">
        <f t="array" ref="Y47">SUM(SUMIF($B$2:$B$33,{"ESTP","ISTP","ESFP","ISFP"},Y$2:Y$33))</f>
        <v>0.12809999999999999</v>
      </c>
    </row>
    <row r="48" spans="1:69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t="s">
        <v>81</v>
      </c>
      <c r="C50" s="2" cm="1">
        <f t="array" ref="C50">SUM(SUMIFS(C$2:C$33,$B$2:$B$33,{"INFJ","ISFJ","INTP","ISTP","INFP","ISFP","INTJ","ISTJ"},$A$2:$A$33,"=A*"))</f>
        <v>0.17430000000000001</v>
      </c>
      <c r="D50" s="2" cm="1">
        <f t="array" ref="D50">SUM(SUMIFS(D$2:D$33,$B$2:$B$33,{"INFJ","ISFJ","INTP","ISTP","INFP","ISFP","INTJ","ISTJ"},$A$2:$A$33,"=A*"))</f>
        <v>0.1762</v>
      </c>
      <c r="E50" s="2" cm="1">
        <f t="array" ref="E50">SUM(SUMIFS(E$2:E$33,$B$2:$B$33,{"INFJ","ISFJ","INTP","ISTP","INFP","ISFP","INTJ","ISTJ"},$A$2:$A$33,"=A*"))</f>
        <v>0.14829999999999999</v>
      </c>
      <c r="F50" s="2" cm="1">
        <f t="array" ref="F50">SUM(SUMIFS(F$2:F$33,$B$2:$B$33,{"INFJ","ISFJ","INTP","ISTP","INFP","ISFP","INTJ","ISTJ"},$A$2:$A$33,"=A*"))</f>
        <v>0.1673</v>
      </c>
      <c r="G50" s="2" cm="1">
        <f t="array" ref="G50">SUM(SUMIFS(G$2:G$33,$B$2:$B$33,{"INFJ","ISFJ","INTP","ISTP","INFP","ISFP","INTJ","ISTJ"},$A$2:$A$33,"=A*"))</f>
        <v>0.16489999999999999</v>
      </c>
      <c r="H50" s="2" cm="1">
        <f t="array" ref="H50">SUM(SUMIFS(H$2:H$33,$B$2:$B$33,{"INFJ","ISFJ","INTP","ISTP","INFP","ISFP","INTJ","ISTJ"},$A$2:$A$33,"=A*"))</f>
        <v>0.17710000000000001</v>
      </c>
      <c r="I50" s="2" cm="1">
        <f t="array" ref="I50">SUM(SUMIFS(I$2:I$33,$B$2:$B$33,{"INFJ","ISFJ","INTP","ISTP","INFP","ISFP","INTJ","ISTJ"},$A$2:$A$33,"=A*"))</f>
        <v>0.16400000000000001</v>
      </c>
      <c r="J50" s="2" cm="1">
        <f t="array" ref="J50">SUM(SUMIFS(J$2:J$33,$B$2:$B$33,{"INFJ","ISFJ","INTP","ISTP","INFP","ISFP","INTJ","ISTJ"},$A$2:$A$33,"=A*"))</f>
        <v>0.1794</v>
      </c>
      <c r="K50" s="2" cm="1">
        <f t="array" ref="K50">SUM(SUMIFS(K$2:K$33,$B$2:$B$33,{"INFJ","ISFJ","INTP","ISTP","INFP","ISFP","INTJ","ISTJ"},$A$2:$A$33,"=A*"))</f>
        <v>0.1671</v>
      </c>
      <c r="L50" s="2" cm="1">
        <f t="array" ref="L50">SUM(SUMIFS(L$2:L$33,$B$2:$B$33,{"INFJ","ISFJ","INTP","ISTP","INFP","ISFP","INTJ","ISTJ"},$A$2:$A$33,"=A*"))</f>
        <v>0.13370000000000001</v>
      </c>
      <c r="M50" s="2" cm="1">
        <f t="array" ref="M50">SUM(SUMIFS(M$2:M$33,$B$2:$B$33,{"INFJ","ISFJ","INTP","ISTP","INFP","ISFP","INTJ","ISTJ"},$A$2:$A$33,"=A*"))</f>
        <v>0.14940000000000001</v>
      </c>
      <c r="N50" s="2" cm="1">
        <f t="array" ref="N50">SUM(SUMIFS(N$2:N$33,$B$2:$B$33,{"INFJ","ISFJ","INTP","ISTP","INFP","ISFP","INTJ","ISTJ"},$A$2:$A$33,"=A*"))</f>
        <v>0.17800000000000002</v>
      </c>
      <c r="O50" s="2" cm="1">
        <f t="array" ref="O50">SUM(SUMIFS(O$2:O$33,$B$2:$B$33,{"INFJ","ISFJ","INTP","ISTP","INFP","ISFP","INTJ","ISTJ"},$A$2:$A$33,"=A*"))</f>
        <v>0.14069999999999999</v>
      </c>
      <c r="P50" s="2" cm="1">
        <f t="array" ref="P50">SUM(SUMIFS(P$2:P$33,$B$2:$B$33,{"INFJ","ISFJ","INTP","ISTP","INFP","ISFP","INTJ","ISTJ"},$A$2:$A$33,"=A*"))</f>
        <v>0.18549999999999997</v>
      </c>
      <c r="Q50" s="2" cm="1">
        <f t="array" ref="Q50">SUM(SUMIFS(Q$2:Q$33,$B$2:$B$33,{"INFJ","ISFJ","INTP","ISTP","INFP","ISFP","INTJ","ISTJ"},$A$2:$A$33,"=A*"))</f>
        <v>0.17230000000000001</v>
      </c>
      <c r="R50" s="2" cm="1">
        <f t="array" ref="R50">SUM(SUMIFS(R$2:R$33,$B$2:$B$33,{"INFJ","ISFJ","INTP","ISTP","INFP","ISFP","INTJ","ISTJ"},$A$2:$A$33,"=A*"))</f>
        <v>0.18020000000000003</v>
      </c>
      <c r="S50" s="2" cm="1">
        <f t="array" ref="S50">SUM(SUMIFS(S$2:S$33,$B$2:$B$33,{"INFJ","ISFJ","INTP","ISTP","INFP","ISFP","INTJ","ISTJ"},$A$2:$A$33,"=A*"))</f>
        <v>0.16289999999999999</v>
      </c>
      <c r="T50" s="2" cm="1">
        <f t="array" ref="T50">SUM(SUMIFS(T$2:T$33,$B$2:$B$33,{"INFJ","ISFJ","INTP","ISTP","INFP","ISFP","INTJ","ISTJ"},$A$2:$A$33,"=A*"))</f>
        <v>0.16669999999999999</v>
      </c>
      <c r="U50" s="2" cm="1">
        <f t="array" ref="U50">SUM(SUMIFS(U$2:U$33,$B$2:$B$33,{"INFJ","ISFJ","INTP","ISTP","INFP","ISFP","INTJ","ISTJ"},$A$2:$A$33,"=A*"))</f>
        <v>0.13769999999999999</v>
      </c>
      <c r="V50" s="2" cm="1">
        <f t="array" ref="V50">SUM(SUMIFS(V$2:V$33,$B$2:$B$33,{"INFJ","ISFJ","INTP","ISTP","INFP","ISFP","INTJ","ISTJ"},$A$2:$A$33,"=A*"))</f>
        <v>0.13600000000000001</v>
      </c>
      <c r="W50" s="2" cm="1">
        <f t="array" ref="W50">SUM(SUMIFS(W$2:W$33,$B$2:$B$33,{"INFJ","ISFJ","INTP","ISTP","INFP","ISFP","INTJ","ISTJ"},$A$2:$A$33,"=A*"))</f>
        <v>0.17849999999999999</v>
      </c>
      <c r="X50" s="2" cm="1">
        <f t="array" ref="X50">SUM(SUMIFS(X$2:X$33,$B$2:$B$33,{"INFJ","ISFJ","INTP","ISTP","INFP","ISFP","INTJ","ISTJ"},$A$2:$A$33,"=A*"))</f>
        <v>0.16220000000000001</v>
      </c>
      <c r="Y50" s="2" cm="1">
        <f t="array" ref="Y50">SUM(SUMIFS(Y$2:Y$33,$B$2:$B$33,{"INFJ","ISFJ","INTP","ISTP","INFP","ISFP","INTJ","ISTJ"},$A$2:$A$33,"=A*"))</f>
        <v>0.1867</v>
      </c>
    </row>
    <row r="51" spans="1:25" x14ac:dyDescent="0.25">
      <c r="A51" t="s">
        <v>78</v>
      </c>
      <c r="C51" s="2" cm="1">
        <f t="array" ref="C51">SUM(SUMIFS(C$2:C$33,$B$2:$B$33,{"ENFJ","ESFJ","ENTP","ESTP","ENFP","ESFP","ENTJ","ESTJ"},$A$2:$A$33,"=A*"))</f>
        <v>0.23419999999999999</v>
      </c>
      <c r="D51" s="2" cm="1">
        <f t="array" ref="D51">SUM(SUMIFS(D$2:D$33,$B$2:$B$33,{"ENFJ","ESFJ","ENTP","ESTP","ENFP","ESFP","ENTJ","ESTJ"},$A$2:$A$33,"=A*"))</f>
        <v>0.19340000000000002</v>
      </c>
      <c r="E51" s="2" cm="1">
        <f t="array" ref="E51">SUM(SUMIFS(E$2:E$33,$B$2:$B$33,{"ENFJ","ESFJ","ENTP","ESTP","ENFP","ESFP","ENTJ","ESTJ"},$A$2:$A$33,"=A*"))</f>
        <v>0.26050000000000001</v>
      </c>
      <c r="F51" s="2" cm="1">
        <f t="array" ref="F51">SUM(SUMIFS(F$2:F$33,$B$2:$B$33,{"ENFJ","ESFJ","ENTP","ESTP","ENFP","ESFP","ENTJ","ESTJ"},$A$2:$A$33,"=A*"))</f>
        <v>0.17560000000000001</v>
      </c>
      <c r="G51" s="2" cm="1">
        <f t="array" ref="G51">SUM(SUMIFS(G$2:G$33,$B$2:$B$33,{"ENFJ","ESFJ","ENTP","ESTP","ENFP","ESFP","ENTJ","ESTJ"},$A$2:$A$33,"=A*"))</f>
        <v>0.23250000000000001</v>
      </c>
      <c r="H51" s="2" cm="1">
        <f t="array" ref="H51">SUM(SUMIFS(H$2:H$33,$B$2:$B$33,{"ENFJ","ESFJ","ENTP","ESTP","ENFP","ESFP","ENTJ","ESTJ"},$A$2:$A$33,"=A*"))</f>
        <v>0.2417</v>
      </c>
      <c r="I51" s="2" cm="1">
        <f t="array" ref="I51">SUM(SUMIFS(I$2:I$33,$B$2:$B$33,{"ENFJ","ESFJ","ENTP","ESTP","ENFP","ESFP","ENTJ","ESTJ"},$A$2:$A$33,"=A*"))</f>
        <v>0.22769999999999999</v>
      </c>
      <c r="J51" s="2" cm="1">
        <f t="array" ref="J51">SUM(SUMIFS(J$2:J$33,$B$2:$B$33,{"ENFJ","ESFJ","ENTP","ESTP","ENFP","ESFP","ENTJ","ESTJ"},$A$2:$A$33,"=A*"))</f>
        <v>0.23649999999999996</v>
      </c>
      <c r="K51" s="2" cm="1">
        <f t="array" ref="K51">SUM(SUMIFS(K$2:K$33,$B$2:$B$33,{"ENFJ","ESFJ","ENTP","ESTP","ENFP","ESFP","ENTJ","ESTJ"},$A$2:$A$33,"=A*"))</f>
        <v>0.22929999999999998</v>
      </c>
      <c r="L51" s="2" cm="1">
        <f t="array" ref="L51">SUM(SUMIFS(L$2:L$33,$B$2:$B$33,{"ENFJ","ESFJ","ENTP","ESTP","ENFP","ESFP","ENTJ","ESTJ"},$A$2:$A$33,"=A*"))</f>
        <v>0.22309999999999999</v>
      </c>
      <c r="M51" s="2" cm="1">
        <f t="array" ref="M51">SUM(SUMIFS(M$2:M$33,$B$2:$B$33,{"ENFJ","ESFJ","ENTP","ESTP","ENFP","ESFP","ENTJ","ESTJ"},$A$2:$A$33,"=A*"))</f>
        <v>0.2054</v>
      </c>
      <c r="N51" s="2" cm="1">
        <f t="array" ref="N51">SUM(SUMIFS(N$2:N$33,$B$2:$B$33,{"ENFJ","ESFJ","ENTP","ESTP","ENFP","ESFP","ENTJ","ESTJ"},$A$2:$A$33,"=A*"))</f>
        <v>0.2273</v>
      </c>
      <c r="O51" s="2" cm="1">
        <f t="array" ref="O51">SUM(SUMIFS(O$2:O$33,$B$2:$B$33,{"ENFJ","ESFJ","ENTP","ESTP","ENFP","ESFP","ENTJ","ESTJ"},$A$2:$A$33,"=A*"))</f>
        <v>0.21860000000000002</v>
      </c>
      <c r="P51" s="2" cm="1">
        <f t="array" ref="P51">SUM(SUMIFS(P$2:P$33,$B$2:$B$33,{"ENFJ","ESFJ","ENTP","ESTP","ENFP","ESFP","ENTJ","ESTJ"},$A$2:$A$33,"=A*"))</f>
        <v>0.24409999999999998</v>
      </c>
      <c r="Q51" s="2" cm="1">
        <f t="array" ref="Q51">SUM(SUMIFS(Q$2:Q$33,$B$2:$B$33,{"ENFJ","ESFJ","ENTP","ESTP","ENFP","ESFP","ENTJ","ESTJ"},$A$2:$A$33,"=A*"))</f>
        <v>0.2031</v>
      </c>
      <c r="R51" s="2" cm="1">
        <f t="array" ref="R51">SUM(SUMIFS(R$2:R$33,$B$2:$B$33,{"ENFJ","ESFJ","ENTP","ESTP","ENFP","ESFP","ENTJ","ESTJ"},$A$2:$A$33,"=A*"))</f>
        <v>0.2147</v>
      </c>
      <c r="S51" s="2" cm="1">
        <f t="array" ref="S51">SUM(SUMIFS(S$2:S$33,$B$2:$B$33,{"ENFJ","ESFJ","ENTP","ESTP","ENFP","ESFP","ENTJ","ESTJ"},$A$2:$A$33,"=A*"))</f>
        <v>0.26089999999999997</v>
      </c>
      <c r="T51" s="2" cm="1">
        <f t="array" ref="T51">SUM(SUMIFS(T$2:T$33,$B$2:$B$33,{"ENFJ","ESFJ","ENTP","ESTP","ENFP","ESFP","ENTJ","ESTJ"},$A$2:$A$33,"=A*"))</f>
        <v>0.2974</v>
      </c>
      <c r="U51" s="2" cm="1">
        <f t="array" ref="U51">SUM(SUMIFS(U$2:U$33,$B$2:$B$33,{"ENFJ","ESFJ","ENTP","ESTP","ENFP","ESFP","ENTJ","ESTJ"},$A$2:$A$33,"=A*"))</f>
        <v>0.29129999999999995</v>
      </c>
      <c r="V51" s="2" cm="1">
        <f t="array" ref="V51">SUM(SUMIFS(V$2:V$33,$B$2:$B$33,{"ENFJ","ESFJ","ENTP","ESTP","ENFP","ESFP","ENTJ","ESTJ"},$A$2:$A$33,"=A*"))</f>
        <v>0.23469999999999999</v>
      </c>
      <c r="W51" s="2" cm="1">
        <f t="array" ref="W51">SUM(SUMIFS(W$2:W$33,$B$2:$B$33,{"ENFJ","ESFJ","ENTP","ESTP","ENFP","ESFP","ENTJ","ESTJ"},$A$2:$A$33,"=A*"))</f>
        <v>0.20610000000000001</v>
      </c>
      <c r="X51" s="2" cm="1">
        <f t="array" ref="X51">SUM(SUMIFS(X$2:X$33,$B$2:$B$33,{"ENFJ","ESFJ","ENTP","ESTP","ENFP","ESFP","ENTJ","ESTJ"},$A$2:$A$33,"=A*"))</f>
        <v>0.2422</v>
      </c>
      <c r="Y51" s="2" cm="1">
        <f t="array" ref="Y51">SUM(SUMIFS(Y$2:Y$33,$B$2:$B$33,{"ENFJ","ESFJ","ENTP","ESTP","ENFP","ESFP","ENTJ","ESTJ"},$A$2:$A$33,"=A*"))</f>
        <v>0.27510000000000001</v>
      </c>
    </row>
    <row r="52" spans="1:25" x14ac:dyDescent="0.25">
      <c r="A52" t="s">
        <v>79</v>
      </c>
      <c r="C52" s="2" cm="1">
        <f t="array" ref="C52">SUM(SUMIFS(C$2:C$33,$B$2:$B$33,{"INFJ","ISFJ","INTP","ISTP","INFP","ISFP","INTJ","ISTJ"},$A$2:$A$33,"=T*"))</f>
        <v>0.38660000000000005</v>
      </c>
      <c r="D52" s="2" cm="1">
        <f t="array" ref="D52">SUM(SUMIFS(D$2:D$33,$B$2:$B$33,{"INFJ","ISFJ","INTP","ISTP","INFP","ISFP","INTJ","ISTJ"},$A$2:$A$33,"=T*"))</f>
        <v>0.41620000000000001</v>
      </c>
      <c r="E52" s="2" cm="1">
        <f t="array" ref="E52">SUM(SUMIFS(E$2:E$33,$B$2:$B$33,{"INFJ","ISFJ","INTP","ISTP","INFP","ISFP","INTJ","ISTJ"},$A$2:$A$33,"=T*"))</f>
        <v>0.34550000000000003</v>
      </c>
      <c r="F52" s="2" cm="1">
        <f t="array" ref="F52">SUM(SUMIFS(F$2:F$33,$B$2:$B$33,{"INFJ","ISFJ","INTP","ISTP","INFP","ISFP","INTJ","ISTJ"},$A$2:$A$33,"=T*"))</f>
        <v>0.42969999999999997</v>
      </c>
      <c r="G52" s="2" cm="1">
        <f t="array" ref="G52">SUM(SUMIFS(G$2:G$33,$B$2:$B$33,{"INFJ","ISFJ","INTP","ISTP","INFP","ISFP","INTJ","ISTJ"},$A$2:$A$33,"=T*"))</f>
        <v>0.36859999999999998</v>
      </c>
      <c r="H52" s="2" cm="1">
        <f t="array" ref="H52">SUM(SUMIFS(H$2:H$33,$B$2:$B$33,{"INFJ","ISFJ","INTP","ISTP","INFP","ISFP","INTJ","ISTJ"},$A$2:$A$33,"=T*"))</f>
        <v>0.34229999999999999</v>
      </c>
      <c r="I52" s="2" cm="1">
        <f t="array" ref="I52">SUM(SUMIFS(I$2:I$33,$B$2:$B$33,{"INFJ","ISFJ","INTP","ISTP","INFP","ISFP","INTJ","ISTJ"},$A$2:$A$33,"=T*"))</f>
        <v>0.3493</v>
      </c>
      <c r="J52" s="2" cm="1">
        <f t="array" ref="J52">SUM(SUMIFS(J$2:J$33,$B$2:$B$33,{"INFJ","ISFJ","INTP","ISTP","INFP","ISFP","INTJ","ISTJ"},$A$2:$A$33,"=T*"))</f>
        <v>0.34230000000000005</v>
      </c>
      <c r="K52" s="2" cm="1">
        <f t="array" ref="K52">SUM(SUMIFS(K$2:K$33,$B$2:$B$33,{"INFJ","ISFJ","INTP","ISTP","INFP","ISFP","INTJ","ISTJ"},$A$2:$A$33,"=T*"))</f>
        <v>0.38190000000000002</v>
      </c>
      <c r="L52" s="2" cm="1">
        <f t="array" ref="L52">SUM(SUMIFS(L$2:L$33,$B$2:$B$33,{"INFJ","ISFJ","INTP","ISTP","INFP","ISFP","INTJ","ISTJ"},$A$2:$A$33,"=T*"))</f>
        <v>0.38179999999999997</v>
      </c>
      <c r="M52" s="2" cm="1">
        <f t="array" ref="M52">SUM(SUMIFS(M$2:M$33,$B$2:$B$33,{"INFJ","ISFJ","INTP","ISTP","INFP","ISFP","INTJ","ISTJ"},$A$2:$A$33,"=T*"))</f>
        <v>0.4264</v>
      </c>
      <c r="N52" s="2" cm="1">
        <f t="array" ref="N52">SUM(SUMIFS(N$2:N$33,$B$2:$B$33,{"INFJ","ISFJ","INTP","ISTP","INFP","ISFP","INTJ","ISTJ"},$A$2:$A$33,"=T*"))</f>
        <v>0.36320000000000002</v>
      </c>
      <c r="O52" s="2" cm="1">
        <f t="array" ref="O52">SUM(SUMIFS(O$2:O$33,$B$2:$B$33,{"INFJ","ISFJ","INTP","ISTP","INFP","ISFP","INTJ","ISTJ"},$A$2:$A$33,"=T*"))</f>
        <v>0.38450000000000006</v>
      </c>
      <c r="P52" s="2" cm="1">
        <f t="array" ref="P52">SUM(SUMIFS(P$2:P$33,$B$2:$B$33,{"INFJ","ISFJ","INTP","ISTP","INFP","ISFP","INTJ","ISTJ"},$A$2:$A$33,"=T*"))</f>
        <v>0.35949999999999999</v>
      </c>
      <c r="Q52" s="2" cm="1">
        <f t="array" ref="Q52">SUM(SUMIFS(Q$2:Q$33,$B$2:$B$33,{"INFJ","ISFJ","INTP","ISTP","INFP","ISFP","INTJ","ISTJ"},$A$2:$A$33,"=T*"))</f>
        <v>0.41900000000000004</v>
      </c>
      <c r="R52" s="2" cm="1">
        <f t="array" ref="R52">SUM(SUMIFS(R$2:R$33,$B$2:$B$33,{"INFJ","ISFJ","INTP","ISTP","INFP","ISFP","INTJ","ISTJ"},$A$2:$A$33,"=T*"))</f>
        <v>0.39050000000000007</v>
      </c>
      <c r="S52" s="2" cm="1">
        <f t="array" ref="S52">SUM(SUMIFS(S$2:S$33,$B$2:$B$33,{"INFJ","ISFJ","INTP","ISTP","INFP","ISFP","INTJ","ISTJ"},$A$2:$A$33,"=T*"))</f>
        <v>0.34040000000000004</v>
      </c>
      <c r="T52" s="2" cm="1">
        <f t="array" ref="T52">SUM(SUMIFS(T$2:T$33,$B$2:$B$33,{"INFJ","ISFJ","INTP","ISTP","INFP","ISFP","INTJ","ISTJ"},$A$2:$A$33,"=T*"))</f>
        <v>0.30620000000000003</v>
      </c>
      <c r="U52" s="2" cm="1">
        <f t="array" ref="U52">SUM(SUMIFS(U$2:U$33,$B$2:$B$33,{"INFJ","ISFJ","INTP","ISTP","INFP","ISFP","INTJ","ISTJ"},$A$2:$A$33,"=T*"))</f>
        <v>0.2949</v>
      </c>
      <c r="V52" s="2" cm="1">
        <f t="array" ref="V52">SUM(SUMIFS(V$2:V$33,$B$2:$B$33,{"INFJ","ISFJ","INTP","ISTP","INFP","ISFP","INTJ","ISTJ"},$A$2:$A$33,"=T*"))</f>
        <v>0.37529999999999997</v>
      </c>
      <c r="W52" s="2" cm="1">
        <f t="array" ref="W52">SUM(SUMIFS(W$2:W$33,$B$2:$B$33,{"INFJ","ISFJ","INTP","ISTP","INFP","ISFP","INTJ","ISTJ"},$A$2:$A$33,"=T*"))</f>
        <v>0.40630000000000005</v>
      </c>
      <c r="X52" s="2" cm="1">
        <f t="array" ref="X52">SUM(SUMIFS(X$2:X$33,$B$2:$B$33,{"INFJ","ISFJ","INTP","ISTP","INFP","ISFP","INTJ","ISTJ"},$A$2:$A$33,"=T*"))</f>
        <v>0.33929999999999999</v>
      </c>
      <c r="Y52" s="2" cm="1">
        <f t="array" ref="Y52">SUM(SUMIFS(Y$2:Y$33,$B$2:$B$33,{"INFJ","ISFJ","INTP","ISTP","INFP","ISFP","INTJ","ISTJ"},$A$2:$A$33,"=T*"))</f>
        <v>0.33890000000000003</v>
      </c>
    </row>
    <row r="53" spans="1:25" x14ac:dyDescent="0.25">
      <c r="A53" t="s">
        <v>80</v>
      </c>
      <c r="C53" s="2" cm="1">
        <f t="array" ref="C53">SUM(SUMIFS(C$2:C$33,$B$2:$B$33,{"ENFJ","ESFJ","ENTP","ESTP","ENFP","ESFP","ENTJ","ESTJ"},$A$2:$A$33,"=T*"))</f>
        <v>0.2046</v>
      </c>
      <c r="D53" s="2" cm="1">
        <f t="array" ref="D53">SUM(SUMIFS(D$2:D$33,$B$2:$B$33,{"ENFJ","ESFJ","ENTP","ESTP","ENFP","ESFP","ENTJ","ESTJ"},$A$2:$A$33,"=T*"))</f>
        <v>0.21429999999999999</v>
      </c>
      <c r="E53" s="2" cm="1">
        <f t="array" ref="E53">SUM(SUMIFS(E$2:E$33,$B$2:$B$33,{"ENFJ","ESFJ","ENTP","ESTP","ENFP","ESFP","ENTJ","ESTJ"},$A$2:$A$33,"=T*"))</f>
        <v>0.24539999999999998</v>
      </c>
      <c r="F53" s="2" cm="1">
        <f t="array" ref="F53">SUM(SUMIFS(F$2:F$33,$B$2:$B$33,{"ENFJ","ESFJ","ENTP","ESTP","ENFP","ESFP","ENTJ","ESTJ"},$A$2:$A$33,"=T*"))</f>
        <v>0.2273</v>
      </c>
      <c r="G53" s="2" cm="1">
        <f t="array" ref="G53">SUM(SUMIFS(G$2:G$33,$B$2:$B$33,{"ENFJ","ESFJ","ENTP","ESTP","ENFP","ESFP","ENTJ","ESTJ"},$A$2:$A$33,"=T*"))</f>
        <v>0.23380000000000004</v>
      </c>
      <c r="H53" s="2" cm="1">
        <f t="array" ref="H53">SUM(SUMIFS(H$2:H$33,$B$2:$B$33,{"ENFJ","ESFJ","ENTP","ESTP","ENFP","ESFP","ENTJ","ESTJ"},$A$2:$A$33,"=T*"))</f>
        <v>0.23910000000000003</v>
      </c>
      <c r="I53" s="2" cm="1">
        <f t="array" ref="I53">SUM(SUMIFS(I$2:I$33,$B$2:$B$33,{"ENFJ","ESFJ","ENTP","ESTP","ENFP","ESFP","ENTJ","ESTJ"},$A$2:$A$33,"=T*"))</f>
        <v>0.25900000000000001</v>
      </c>
      <c r="J53" s="2" cm="1">
        <f t="array" ref="J53">SUM(SUMIFS(J$2:J$33,$B$2:$B$33,{"ENFJ","ESFJ","ENTP","ESTP","ENFP","ESFP","ENTJ","ESTJ"},$A$2:$A$33,"=T*"))</f>
        <v>0.2419</v>
      </c>
      <c r="K53" s="2" cm="1">
        <f t="array" ref="K53">SUM(SUMIFS(K$2:K$33,$B$2:$B$33,{"ENFJ","ESFJ","ENTP","ESTP","ENFP","ESFP","ENTJ","ESTJ"},$A$2:$A$33,"=T*"))</f>
        <v>0.22159999999999999</v>
      </c>
      <c r="L53" s="2" cm="1">
        <f t="array" ref="L53">SUM(SUMIFS(L$2:L$33,$B$2:$B$33,{"ENFJ","ESFJ","ENTP","ESTP","ENFP","ESFP","ENTJ","ESTJ"},$A$2:$A$33,"=T*"))</f>
        <v>0.26150000000000001</v>
      </c>
      <c r="M53" s="2" cm="1">
        <f t="array" ref="M53">SUM(SUMIFS(M$2:M$33,$B$2:$B$33,{"ENFJ","ESFJ","ENTP","ESTP","ENFP","ESFP","ENTJ","ESTJ"},$A$2:$A$33,"=T*"))</f>
        <v>0.21890000000000001</v>
      </c>
      <c r="N53" s="2" cm="1">
        <f t="array" ref="N53">SUM(SUMIFS(N$2:N$33,$B$2:$B$33,{"ENFJ","ESFJ","ENTP","ESTP","ENFP","ESFP","ENTJ","ESTJ"},$A$2:$A$33,"=T*"))</f>
        <v>0.23179999999999998</v>
      </c>
      <c r="O53" s="2" cm="1">
        <f t="array" ref="O53">SUM(SUMIFS(O$2:O$33,$B$2:$B$33,{"ENFJ","ESFJ","ENTP","ESTP","ENFP","ESFP","ENTJ","ESTJ"},$A$2:$A$33,"=T*"))</f>
        <v>0.25600000000000001</v>
      </c>
      <c r="P53" s="2" cm="1">
        <f t="array" ref="P53">SUM(SUMIFS(P$2:P$33,$B$2:$B$33,{"ENFJ","ESFJ","ENTP","ESTP","ENFP","ESFP","ENTJ","ESTJ"},$A$2:$A$33,"=T*"))</f>
        <v>0.2109</v>
      </c>
      <c r="Q53" s="2" cm="1">
        <f t="array" ref="Q53">SUM(SUMIFS(Q$2:Q$33,$B$2:$B$33,{"ENFJ","ESFJ","ENTP","ESTP","ENFP","ESFP","ENTJ","ESTJ"},$A$2:$A$33,"=T*"))</f>
        <v>0.2056</v>
      </c>
      <c r="R53" s="2" cm="1">
        <f t="array" ref="R53">SUM(SUMIFS(R$2:R$33,$B$2:$B$33,{"ENFJ","ESFJ","ENTP","ESTP","ENFP","ESFP","ENTJ","ESTJ"},$A$2:$A$33,"=T*"))</f>
        <v>0.21470000000000003</v>
      </c>
      <c r="S53" s="2" cm="1">
        <f t="array" ref="S53">SUM(SUMIFS(S$2:S$33,$B$2:$B$33,{"ENFJ","ESFJ","ENTP","ESTP","ENFP","ESFP","ENTJ","ESTJ"},$A$2:$A$33,"=T*"))</f>
        <v>0.2359</v>
      </c>
      <c r="T53" s="2" cm="1">
        <f t="array" ref="T53">SUM(SUMIFS(T$2:T$33,$B$2:$B$33,{"ENFJ","ESFJ","ENTP","ESTP","ENFP","ESFP","ENTJ","ESTJ"},$A$2:$A$33,"=T*"))</f>
        <v>0.22949999999999995</v>
      </c>
      <c r="U53" s="2" cm="1">
        <f t="array" ref="U53">SUM(SUMIFS(U$2:U$33,$B$2:$B$33,{"ENFJ","ESFJ","ENTP","ESTP","ENFP","ESFP","ENTJ","ESTJ"},$A$2:$A$33,"=T*"))</f>
        <v>0.27639999999999998</v>
      </c>
      <c r="V53" s="2" cm="1">
        <f t="array" ref="V53">SUM(SUMIFS(V$2:V$33,$B$2:$B$33,{"ENFJ","ESFJ","ENTP","ESTP","ENFP","ESFP","ENTJ","ESTJ"},$A$2:$A$33,"=T*"))</f>
        <v>0.254</v>
      </c>
      <c r="W53" s="2" cm="1">
        <f t="array" ref="W53">SUM(SUMIFS(W$2:W$33,$B$2:$B$33,{"ENFJ","ESFJ","ENTP","ESTP","ENFP","ESFP","ENTJ","ESTJ"},$A$2:$A$33,"=T*"))</f>
        <v>0.2089</v>
      </c>
      <c r="X53" s="2" cm="1">
        <f t="array" ref="X53">SUM(SUMIFS(X$2:X$33,$B$2:$B$33,{"ENFJ","ESFJ","ENTP","ESTP","ENFP","ESFP","ENTJ","ESTJ"},$A$2:$A$33,"=T*"))</f>
        <v>0.2283</v>
      </c>
      <c r="Y53" s="2" cm="1">
        <f t="array" ref="Y53">SUM(SUMIFS(Y$2:Y$33,$B$2:$B$33,{"ENFJ","ESFJ","ENTP","ESTP","ENFP","ESFP","ENTJ","ESTJ"},$A$2:$A$33,"=T*"))</f>
        <v>0.19939999999999999</v>
      </c>
    </row>
    <row r="54" spans="1:25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5ECB-57F5-4A7F-8124-B74D437BE34B}">
  <dimension ref="A1:Y33"/>
  <sheetViews>
    <sheetView workbookViewId="0">
      <selection activeCell="D17" sqref="D17"/>
    </sheetView>
  </sheetViews>
  <sheetFormatPr baseColWidth="10" defaultRowHeight="15" x14ac:dyDescent="0.25"/>
  <sheetData>
    <row r="1" spans="1:25" x14ac:dyDescent="0.25">
      <c r="A1" s="1"/>
      <c r="B1" s="1"/>
      <c r="C1" s="1" t="s">
        <v>0</v>
      </c>
      <c r="D1" t="s">
        <v>33</v>
      </c>
      <c r="E1" t="s">
        <v>34</v>
      </c>
      <c r="F1" t="s">
        <v>41</v>
      </c>
      <c r="G1" t="s">
        <v>35</v>
      </c>
      <c r="H1" t="s">
        <v>36</v>
      </c>
      <c r="I1" t="s">
        <v>42</v>
      </c>
      <c r="J1" t="s">
        <v>43</v>
      </c>
      <c r="K1" t="s">
        <v>44</v>
      </c>
      <c r="L1" t="s">
        <v>45</v>
      </c>
      <c r="M1" t="s">
        <v>37</v>
      </c>
      <c r="N1" t="s">
        <v>46</v>
      </c>
      <c r="O1" t="s">
        <v>38</v>
      </c>
      <c r="P1" t="s">
        <v>47</v>
      </c>
      <c r="Q1" t="s">
        <v>48</v>
      </c>
      <c r="R1" t="s">
        <v>49</v>
      </c>
      <c r="S1" t="s">
        <v>39</v>
      </c>
      <c r="T1" t="s">
        <v>50</v>
      </c>
      <c r="U1" t="s">
        <v>40</v>
      </c>
      <c r="V1" t="s">
        <v>51</v>
      </c>
      <c r="W1" t="s">
        <v>52</v>
      </c>
      <c r="X1" t="s">
        <v>70</v>
      </c>
      <c r="Y1" t="s">
        <v>53</v>
      </c>
    </row>
    <row r="2" spans="1:25" x14ac:dyDescent="0.25">
      <c r="A2" s="4" t="s">
        <v>27</v>
      </c>
      <c r="B2" s="4" t="s">
        <v>67</v>
      </c>
      <c r="C2" s="3">
        <v>1.41E-2</v>
      </c>
      <c r="D2" s="2">
        <v>1.38E-2</v>
      </c>
      <c r="E2" s="2">
        <v>1.8200000000000001E-2</v>
      </c>
      <c r="F2" s="2">
        <v>1.14E-2</v>
      </c>
      <c r="G2" s="3">
        <v>1.78E-2</v>
      </c>
      <c r="H2" s="2">
        <v>2.6599999999999999E-2</v>
      </c>
      <c r="I2" s="2">
        <v>1.9599999999999999E-2</v>
      </c>
      <c r="J2" s="2">
        <v>2.1100000000000001E-2</v>
      </c>
      <c r="K2" s="2">
        <v>1.0200000000000001E-2</v>
      </c>
      <c r="L2" s="2">
        <v>1.41E-2</v>
      </c>
      <c r="M2" s="2">
        <v>8.6999999999999994E-3</v>
      </c>
      <c r="N2" s="2">
        <v>2.2100000000000002E-2</v>
      </c>
      <c r="O2" s="2">
        <v>1.2999999999999999E-2</v>
      </c>
      <c r="P2" s="2">
        <v>1.0699999999999999E-2</v>
      </c>
      <c r="Q2" s="2">
        <v>9.2999999999999992E-3</v>
      </c>
      <c r="R2" s="2">
        <v>1.2200000000000001E-2</v>
      </c>
      <c r="S2" s="2">
        <v>1.38E-2</v>
      </c>
      <c r="T2" s="2">
        <v>1.44E-2</v>
      </c>
      <c r="U2" s="2">
        <v>1.5299999999999999E-2</v>
      </c>
      <c r="V2" s="2">
        <v>1.43E-2</v>
      </c>
      <c r="W2" s="2">
        <v>1.17E-2</v>
      </c>
      <c r="X2" s="2">
        <v>1.72E-2</v>
      </c>
      <c r="Y2" s="2">
        <v>1.3899999999999999E-2</v>
      </c>
    </row>
    <row r="3" spans="1:25" x14ac:dyDescent="0.25">
      <c r="A3" s="4" t="s">
        <v>22</v>
      </c>
      <c r="B3" s="4" t="s">
        <v>58</v>
      </c>
      <c r="C3" s="3">
        <v>1.7500000000000002E-2</v>
      </c>
      <c r="D3" s="2">
        <v>1.95E-2</v>
      </c>
      <c r="E3" s="2">
        <v>1.7299999999999999E-2</v>
      </c>
      <c r="F3" s="2">
        <v>1.9599999999999999E-2</v>
      </c>
      <c r="G3" s="3">
        <v>1.9300000000000001E-2</v>
      </c>
      <c r="H3" s="2">
        <v>1.5900000000000001E-2</v>
      </c>
      <c r="I3" s="2">
        <v>1.6500000000000001E-2</v>
      </c>
      <c r="J3" s="2">
        <v>1.66E-2</v>
      </c>
      <c r="K3" s="2">
        <v>1.7399999999999999E-2</v>
      </c>
      <c r="L3" s="2">
        <v>1.4999999999999999E-2</v>
      </c>
      <c r="M3" s="2">
        <v>1.7100000000000001E-2</v>
      </c>
      <c r="N3" s="2">
        <v>1.8200000000000001E-2</v>
      </c>
      <c r="O3" s="2">
        <v>1.61E-2</v>
      </c>
      <c r="P3" s="2">
        <v>1.77E-2</v>
      </c>
      <c r="Q3" s="2">
        <v>1.24E-2</v>
      </c>
      <c r="R3" s="2">
        <v>1.2200000000000001E-2</v>
      </c>
      <c r="S3" s="2">
        <v>2.0400000000000001E-2</v>
      </c>
      <c r="T3" s="2">
        <v>1.8499999999999999E-2</v>
      </c>
      <c r="U3" s="2">
        <v>1.7299999999999999E-2</v>
      </c>
      <c r="V3" s="2">
        <v>1.4500000000000001E-2</v>
      </c>
      <c r="W3" s="2">
        <v>2.1999999999999999E-2</v>
      </c>
      <c r="X3" s="2">
        <v>1.8800000000000001E-2</v>
      </c>
      <c r="Y3" s="2">
        <v>2.3800000000000002E-2</v>
      </c>
    </row>
    <row r="4" spans="1:25" x14ac:dyDescent="0.25">
      <c r="A4" s="4" t="s">
        <v>17</v>
      </c>
      <c r="B4" s="4" t="s">
        <v>54</v>
      </c>
      <c r="C4" s="3">
        <v>2.35E-2</v>
      </c>
      <c r="D4" s="2">
        <v>2.6499999999999999E-2</v>
      </c>
      <c r="E4" s="2">
        <v>1.2200000000000001E-2</v>
      </c>
      <c r="F4" s="2">
        <v>2.7099999999999999E-2</v>
      </c>
      <c r="G4" s="3">
        <v>1.5900000000000001E-2</v>
      </c>
      <c r="H4" s="2">
        <v>1.6299999999999999E-2</v>
      </c>
      <c r="I4" s="2">
        <v>1.66E-2</v>
      </c>
      <c r="J4" s="2">
        <v>1.9199999999999998E-2</v>
      </c>
      <c r="K4" s="2">
        <v>2.7699999999999999E-2</v>
      </c>
      <c r="L4" s="2">
        <v>1.47E-2</v>
      </c>
      <c r="M4" s="2">
        <v>2.5600000000000001E-2</v>
      </c>
      <c r="N4" s="2">
        <v>1.7899999999999999E-2</v>
      </c>
      <c r="O4" s="2">
        <v>1.89E-2</v>
      </c>
      <c r="P4" s="2">
        <v>3.2099999999999997E-2</v>
      </c>
      <c r="Q4" s="2">
        <v>3.1099999999999999E-2</v>
      </c>
      <c r="R4" s="2">
        <v>2.7E-2</v>
      </c>
      <c r="S4" s="2">
        <v>1.9400000000000001E-2</v>
      </c>
      <c r="T4" s="2">
        <v>1.9900000000000001E-2</v>
      </c>
      <c r="U4" s="2">
        <v>1.44E-2</v>
      </c>
      <c r="V4" s="2">
        <v>1.3299999999999999E-2</v>
      </c>
      <c r="W4" s="2">
        <v>2.3E-2</v>
      </c>
      <c r="X4" s="2">
        <v>1.5100000000000001E-2</v>
      </c>
      <c r="Y4" s="2">
        <v>2.8799999999999999E-2</v>
      </c>
    </row>
    <row r="5" spans="1:25" x14ac:dyDescent="0.25">
      <c r="A5" s="4" t="s">
        <v>5</v>
      </c>
      <c r="B5" s="4" t="s">
        <v>61</v>
      </c>
      <c r="C5" s="3">
        <v>5.0700000000000002E-2</v>
      </c>
      <c r="D5" s="2">
        <v>5.16E-2</v>
      </c>
      <c r="E5" s="2">
        <v>5.6300000000000003E-2</v>
      </c>
      <c r="F5" s="2">
        <v>4.0399999999999998E-2</v>
      </c>
      <c r="G5" s="3">
        <v>4.9799999999999997E-2</v>
      </c>
      <c r="H5" s="2">
        <v>3.5299999999999998E-2</v>
      </c>
      <c r="I5" s="2">
        <v>4.5499999999999999E-2</v>
      </c>
      <c r="J5" s="2">
        <v>5.0200000000000002E-2</v>
      </c>
      <c r="K5" s="2">
        <v>4.3900000000000002E-2</v>
      </c>
      <c r="L5" s="2">
        <v>5.28E-2</v>
      </c>
      <c r="M5" s="2">
        <v>4.5900000000000003E-2</v>
      </c>
      <c r="N5" s="2">
        <v>5.2999999999999999E-2</v>
      </c>
      <c r="O5" s="2">
        <v>4.4400000000000002E-2</v>
      </c>
      <c r="P5" s="2">
        <v>4.9099999999999998E-2</v>
      </c>
      <c r="Q5" s="2">
        <v>3.5200000000000002E-2</v>
      </c>
      <c r="R5" s="2">
        <v>3.0499999999999999E-2</v>
      </c>
      <c r="S5" s="2">
        <v>6.8900000000000003E-2</v>
      </c>
      <c r="T5" s="2">
        <v>6.4899999999999999E-2</v>
      </c>
      <c r="U5" s="2">
        <v>4.87E-2</v>
      </c>
      <c r="V5" s="2">
        <v>4.9399999999999999E-2</v>
      </c>
      <c r="W5" s="2">
        <v>5.33E-2</v>
      </c>
      <c r="X5" s="2">
        <v>5.16E-2</v>
      </c>
      <c r="Y5" s="2">
        <v>5.8900000000000001E-2</v>
      </c>
    </row>
    <row r="6" spans="1:25" x14ac:dyDescent="0.25">
      <c r="A6" s="4" t="s">
        <v>19</v>
      </c>
      <c r="B6" s="4" t="s">
        <v>56</v>
      </c>
      <c r="C6" s="3">
        <v>2.1000000000000001E-2</v>
      </c>
      <c r="D6" s="2">
        <v>1.61E-2</v>
      </c>
      <c r="E6" s="2">
        <v>1.29E-2</v>
      </c>
      <c r="F6" s="2">
        <v>1.5100000000000001E-2</v>
      </c>
      <c r="G6" s="3">
        <v>1.54E-2</v>
      </c>
      <c r="H6" s="2">
        <v>1.7500000000000002E-2</v>
      </c>
      <c r="I6" s="2">
        <v>1.47E-2</v>
      </c>
      <c r="J6" s="2">
        <v>1.8499999999999999E-2</v>
      </c>
      <c r="K6" s="2">
        <v>2.4199999999999999E-2</v>
      </c>
      <c r="L6" s="2">
        <v>1.43E-2</v>
      </c>
      <c r="M6" s="2">
        <v>2.23E-2</v>
      </c>
      <c r="N6" s="2">
        <v>1.5599999999999999E-2</v>
      </c>
      <c r="O6" s="2">
        <v>1.89E-2</v>
      </c>
      <c r="P6" s="2">
        <v>3.32E-2</v>
      </c>
      <c r="Q6" s="2">
        <v>2.3099999999999999E-2</v>
      </c>
      <c r="R6" s="2">
        <v>2.5999999999999999E-2</v>
      </c>
      <c r="S6" s="2">
        <v>1.8700000000000001E-2</v>
      </c>
      <c r="T6" s="2">
        <v>2.46E-2</v>
      </c>
      <c r="U6" s="2">
        <v>2.24E-2</v>
      </c>
      <c r="V6" s="2">
        <v>1.52E-2</v>
      </c>
      <c r="W6" s="2">
        <v>1.6799999999999999E-2</v>
      </c>
      <c r="X6" s="2">
        <v>1.55E-2</v>
      </c>
      <c r="Y6" s="2">
        <v>2.52E-2</v>
      </c>
    </row>
    <row r="7" spans="1:25" x14ac:dyDescent="0.25">
      <c r="A7" s="4" t="s">
        <v>7</v>
      </c>
      <c r="B7" s="4" t="s">
        <v>65</v>
      </c>
      <c r="C7" s="3">
        <v>3.4000000000000002E-2</v>
      </c>
      <c r="D7" s="2">
        <v>2.7E-2</v>
      </c>
      <c r="E7" s="2">
        <v>6.4299999999999996E-2</v>
      </c>
      <c r="F7" s="2">
        <v>2.75E-2</v>
      </c>
      <c r="G7" s="3">
        <v>4.8000000000000001E-2</v>
      </c>
      <c r="H7" s="2">
        <v>6.0100000000000001E-2</v>
      </c>
      <c r="I7" s="2">
        <v>4.36E-2</v>
      </c>
      <c r="J7" s="2">
        <v>3.7100000000000001E-2</v>
      </c>
      <c r="K7" s="2">
        <v>3.2500000000000001E-2</v>
      </c>
      <c r="L7" s="2">
        <v>4.3499999999999997E-2</v>
      </c>
      <c r="M7" s="2">
        <v>2.81E-2</v>
      </c>
      <c r="N7" s="2">
        <v>3.7600000000000001E-2</v>
      </c>
      <c r="O7" s="2">
        <v>0.04</v>
      </c>
      <c r="P7" s="2">
        <v>2.5600000000000001E-2</v>
      </c>
      <c r="Q7" s="2">
        <v>2.1999999999999999E-2</v>
      </c>
      <c r="R7" s="2">
        <v>2.6100000000000002E-2</v>
      </c>
      <c r="S7" s="2">
        <v>4.1599999999999998E-2</v>
      </c>
      <c r="T7" s="2">
        <v>5.0099999999999999E-2</v>
      </c>
      <c r="U7" s="2">
        <v>6.8400000000000002E-2</v>
      </c>
      <c r="V7" s="2">
        <v>4.9200000000000001E-2</v>
      </c>
      <c r="W7" s="2">
        <v>2.8199999999999999E-2</v>
      </c>
      <c r="X7" s="2">
        <v>5.04E-2</v>
      </c>
      <c r="Y7" s="2">
        <v>4.4299999999999999E-2</v>
      </c>
    </row>
    <row r="8" spans="1:25" x14ac:dyDescent="0.25">
      <c r="A8" s="4" t="s">
        <v>9</v>
      </c>
      <c r="B8" s="4" t="s">
        <v>57</v>
      </c>
      <c r="C8" s="3">
        <v>3.32E-2</v>
      </c>
      <c r="D8" s="2">
        <v>2.5700000000000001E-2</v>
      </c>
      <c r="E8" s="2">
        <v>2.07E-2</v>
      </c>
      <c r="F8" s="2">
        <v>2.3199999999999998E-2</v>
      </c>
      <c r="G8" s="3">
        <v>2.3900000000000001E-2</v>
      </c>
      <c r="H8" s="2">
        <v>2.07E-2</v>
      </c>
      <c r="I8" s="2">
        <v>2.47E-2</v>
      </c>
      <c r="J8" s="2">
        <v>3.0499999999999999E-2</v>
      </c>
      <c r="K8" s="2">
        <v>3.5400000000000001E-2</v>
      </c>
      <c r="L8" s="2">
        <v>2.4199999999999999E-2</v>
      </c>
      <c r="M8" s="2">
        <v>2.9899999999999999E-2</v>
      </c>
      <c r="N8" s="2">
        <v>2.64E-2</v>
      </c>
      <c r="O8" s="2">
        <v>2.8899999999999999E-2</v>
      </c>
      <c r="P8" s="2">
        <v>4.5999999999999999E-2</v>
      </c>
      <c r="Q8" s="2">
        <v>4.24E-2</v>
      </c>
      <c r="R8" s="2">
        <v>3.5900000000000001E-2</v>
      </c>
      <c r="S8" s="2">
        <v>3.3399999999999999E-2</v>
      </c>
      <c r="T8" s="2">
        <v>3.5999999999999997E-2</v>
      </c>
      <c r="U8" s="2">
        <v>2.69E-2</v>
      </c>
      <c r="V8" s="2">
        <v>2.53E-2</v>
      </c>
      <c r="W8" s="2">
        <v>2.87E-2</v>
      </c>
      <c r="X8" s="2">
        <v>2.4199999999999999E-2</v>
      </c>
      <c r="Y8" s="2">
        <v>3.3099999999999997E-2</v>
      </c>
    </row>
    <row r="9" spans="1:25" x14ac:dyDescent="0.25">
      <c r="A9" s="4" t="s">
        <v>23</v>
      </c>
      <c r="B9" s="4" t="s">
        <v>63</v>
      </c>
      <c r="C9" s="3">
        <v>1.7500000000000002E-2</v>
      </c>
      <c r="D9" s="2">
        <v>1.5800000000000002E-2</v>
      </c>
      <c r="E9" s="2">
        <v>2.92E-2</v>
      </c>
      <c r="F9" s="2">
        <v>1.7000000000000001E-2</v>
      </c>
      <c r="G9" s="3">
        <v>2.9600000000000001E-2</v>
      </c>
      <c r="H9" s="2">
        <v>3.6200000000000003E-2</v>
      </c>
      <c r="I9" s="2">
        <v>2.64E-2</v>
      </c>
      <c r="J9" s="2">
        <v>2.29E-2</v>
      </c>
      <c r="K9" s="2">
        <v>1.7100000000000001E-2</v>
      </c>
      <c r="L9" s="2">
        <v>2.0400000000000001E-2</v>
      </c>
      <c r="M9" s="2">
        <v>1.4500000000000001E-2</v>
      </c>
      <c r="N9" s="2">
        <v>2.52E-2</v>
      </c>
      <c r="O9" s="2">
        <v>1.9599999999999999E-2</v>
      </c>
      <c r="P9" s="2">
        <v>1.1299999999999999E-2</v>
      </c>
      <c r="Q9" s="2">
        <v>1.1900000000000001E-2</v>
      </c>
      <c r="R9" s="2">
        <v>1.6199999999999999E-2</v>
      </c>
      <c r="S9" s="2">
        <v>1.89E-2</v>
      </c>
      <c r="T9" s="2">
        <v>2.2100000000000002E-2</v>
      </c>
      <c r="U9" s="2">
        <v>2.41E-2</v>
      </c>
      <c r="V9" s="2">
        <v>2.3300000000000001E-2</v>
      </c>
      <c r="W9" s="2">
        <v>1.83E-2</v>
      </c>
      <c r="X9" s="2">
        <v>2.87E-2</v>
      </c>
      <c r="Y9" s="2">
        <v>1.7399999999999999E-2</v>
      </c>
    </row>
    <row r="10" spans="1:25" x14ac:dyDescent="0.25">
      <c r="A10" s="4" t="s">
        <v>20</v>
      </c>
      <c r="B10" s="4" t="s">
        <v>69</v>
      </c>
      <c r="C10" s="3">
        <v>2.0500000000000001E-2</v>
      </c>
      <c r="D10" s="2">
        <v>1.83E-2</v>
      </c>
      <c r="E10" s="2">
        <v>3.04E-2</v>
      </c>
      <c r="F10" s="2">
        <v>1.5100000000000001E-2</v>
      </c>
      <c r="G10" s="3">
        <v>2.3800000000000002E-2</v>
      </c>
      <c r="H10" s="2">
        <v>2.9600000000000001E-2</v>
      </c>
      <c r="I10" s="2">
        <v>2.7900000000000001E-2</v>
      </c>
      <c r="J10" s="2">
        <v>2.4799999999999999E-2</v>
      </c>
      <c r="K10" s="2">
        <v>1.67E-2</v>
      </c>
      <c r="L10" s="2">
        <v>2.4199999999999999E-2</v>
      </c>
      <c r="M10" s="2">
        <v>1.4E-2</v>
      </c>
      <c r="N10" s="2">
        <v>2.9399999999999999E-2</v>
      </c>
      <c r="O10" s="2">
        <v>1.9099999999999999E-2</v>
      </c>
      <c r="P10" s="2">
        <v>1.6199999999999999E-2</v>
      </c>
      <c r="Q10" s="2">
        <v>1.2800000000000001E-2</v>
      </c>
      <c r="R10" s="2">
        <v>1.46E-2</v>
      </c>
      <c r="S10" s="2">
        <v>2.3099999999999999E-2</v>
      </c>
      <c r="T10" s="2">
        <v>2.7300000000000001E-2</v>
      </c>
      <c r="U10" s="2">
        <v>2.81E-2</v>
      </c>
      <c r="V10" s="2">
        <v>2.41E-2</v>
      </c>
      <c r="W10" s="2">
        <v>1.6500000000000001E-2</v>
      </c>
      <c r="X10" s="2">
        <v>2.47E-2</v>
      </c>
      <c r="Y10" s="2">
        <v>2.4E-2</v>
      </c>
    </row>
    <row r="11" spans="1:25" x14ac:dyDescent="0.25">
      <c r="A11" s="4" t="s">
        <v>24</v>
      </c>
      <c r="B11" s="4" t="s">
        <v>68</v>
      </c>
      <c r="C11" s="3">
        <v>1.7100000000000001E-2</v>
      </c>
      <c r="D11" s="2">
        <v>1.1299999999999999E-2</v>
      </c>
      <c r="E11" s="2">
        <v>1.3899999999999999E-2</v>
      </c>
      <c r="F11" s="2">
        <v>1.0999999999999999E-2</v>
      </c>
      <c r="G11" s="3">
        <v>1.4200000000000001E-2</v>
      </c>
      <c r="H11" s="2">
        <v>1.7000000000000001E-2</v>
      </c>
      <c r="I11" s="2">
        <v>1.6199999999999999E-2</v>
      </c>
      <c r="J11" s="2">
        <v>1.9699999999999999E-2</v>
      </c>
      <c r="K11" s="2">
        <v>1.67E-2</v>
      </c>
      <c r="L11" s="2">
        <v>1.2200000000000001E-2</v>
      </c>
      <c r="M11" s="2">
        <v>1.11E-2</v>
      </c>
      <c r="N11" s="2">
        <v>1.5800000000000002E-2</v>
      </c>
      <c r="O11" s="2">
        <v>1.2699999999999999E-2</v>
      </c>
      <c r="P11" s="2">
        <v>1.7399999999999999E-2</v>
      </c>
      <c r="Q11" s="2">
        <v>1.83E-2</v>
      </c>
      <c r="R11" s="2">
        <v>2.1600000000000001E-2</v>
      </c>
      <c r="S11" s="2">
        <v>1.3299999999999999E-2</v>
      </c>
      <c r="T11" s="2">
        <v>1.89E-2</v>
      </c>
      <c r="U11" s="2">
        <v>1.72E-2</v>
      </c>
      <c r="V11" s="2">
        <v>1.4800000000000001E-2</v>
      </c>
      <c r="W11" s="2">
        <v>1.2500000000000001E-2</v>
      </c>
      <c r="X11" s="2">
        <v>1.49E-2</v>
      </c>
      <c r="Y11" s="2">
        <v>1.66E-2</v>
      </c>
    </row>
    <row r="12" spans="1:25" x14ac:dyDescent="0.25">
      <c r="A12" s="4" t="s">
        <v>12</v>
      </c>
      <c r="B12" s="4" t="s">
        <v>64</v>
      </c>
      <c r="C12" s="3">
        <v>2.9899999999999999E-2</v>
      </c>
      <c r="D12" s="2">
        <v>1.5900000000000001E-2</v>
      </c>
      <c r="E12" s="2">
        <v>2.5600000000000001E-2</v>
      </c>
      <c r="F12" s="2">
        <v>1.83E-2</v>
      </c>
      <c r="G12" s="3">
        <v>2.4799999999999999E-2</v>
      </c>
      <c r="H12" s="2">
        <v>3.3500000000000002E-2</v>
      </c>
      <c r="I12" s="2">
        <v>2.7699999999999999E-2</v>
      </c>
      <c r="J12" s="2">
        <v>2.8299999999999999E-2</v>
      </c>
      <c r="K12" s="2">
        <v>3.1800000000000002E-2</v>
      </c>
      <c r="L12" s="2">
        <v>2.1700000000000001E-2</v>
      </c>
      <c r="M12" s="2">
        <v>2.3900000000000001E-2</v>
      </c>
      <c r="N12" s="2">
        <v>2.3E-2</v>
      </c>
      <c r="O12" s="2">
        <v>2.3400000000000001E-2</v>
      </c>
      <c r="P12" s="2">
        <v>2.58E-2</v>
      </c>
      <c r="Q12" s="2">
        <v>2.93E-2</v>
      </c>
      <c r="R12" s="2">
        <v>3.9199999999999999E-2</v>
      </c>
      <c r="S12" s="2">
        <v>2.1399999999999999E-2</v>
      </c>
      <c r="T12" s="2">
        <v>3.8399999999999997E-2</v>
      </c>
      <c r="U12" s="2">
        <v>4.0500000000000001E-2</v>
      </c>
      <c r="V12" s="2">
        <v>2.5999999999999999E-2</v>
      </c>
      <c r="W12" s="2">
        <v>2.0299999999999999E-2</v>
      </c>
      <c r="X12" s="2">
        <v>2.7E-2</v>
      </c>
      <c r="Y12" s="2">
        <v>2.9700000000000001E-2</v>
      </c>
    </row>
    <row r="13" spans="1:25" x14ac:dyDescent="0.25">
      <c r="A13" s="4" t="s">
        <v>6</v>
      </c>
      <c r="B13" s="4" t="s">
        <v>55</v>
      </c>
      <c r="C13" s="3">
        <v>3.49E-2</v>
      </c>
      <c r="D13" s="2">
        <v>3.5700000000000003E-2</v>
      </c>
      <c r="E13" s="2">
        <v>1.7399999999999999E-2</v>
      </c>
      <c r="F13" s="2">
        <v>3.1300000000000001E-2</v>
      </c>
      <c r="G13" s="3">
        <v>2.1999999999999999E-2</v>
      </c>
      <c r="H13" s="2">
        <v>2.0400000000000001E-2</v>
      </c>
      <c r="I13" s="2">
        <v>2.3199999999999998E-2</v>
      </c>
      <c r="J13" s="2">
        <v>0.03</v>
      </c>
      <c r="K13" s="2">
        <v>3.3700000000000001E-2</v>
      </c>
      <c r="L13" s="2">
        <v>2.0299999999999999E-2</v>
      </c>
      <c r="M13" s="2">
        <v>3.0200000000000001E-2</v>
      </c>
      <c r="N13" s="2">
        <v>2.6700000000000002E-2</v>
      </c>
      <c r="O13" s="2">
        <v>2.63E-2</v>
      </c>
      <c r="P13" s="2">
        <v>5.2900000000000003E-2</v>
      </c>
      <c r="Q13" s="2">
        <v>4.24E-2</v>
      </c>
      <c r="R13" s="2">
        <v>4.1300000000000003E-2</v>
      </c>
      <c r="S13" s="2">
        <v>3.0499999999999999E-2</v>
      </c>
      <c r="T13" s="2">
        <v>2.81E-2</v>
      </c>
      <c r="U13" s="2">
        <v>1.77E-2</v>
      </c>
      <c r="V13" s="2">
        <v>2.01E-2</v>
      </c>
      <c r="W13" s="2">
        <v>3.5299999999999998E-2</v>
      </c>
      <c r="X13" s="2">
        <v>2.1299999999999999E-2</v>
      </c>
      <c r="Y13" s="2">
        <v>3.4700000000000002E-2</v>
      </c>
    </row>
    <row r="14" spans="1:25" x14ac:dyDescent="0.25">
      <c r="A14" s="4" t="s">
        <v>21</v>
      </c>
      <c r="B14" s="4" t="s">
        <v>62</v>
      </c>
      <c r="C14" s="3">
        <v>2.0299999999999999E-2</v>
      </c>
      <c r="D14" s="2">
        <v>1.77E-2</v>
      </c>
      <c r="E14" s="2">
        <v>1.6400000000000001E-2</v>
      </c>
      <c r="F14" s="2">
        <v>2.0299999999999999E-2</v>
      </c>
      <c r="G14" s="3">
        <v>1.9199999999999998E-2</v>
      </c>
      <c r="H14" s="2">
        <v>2.3099999999999999E-2</v>
      </c>
      <c r="I14" s="2">
        <v>2.07E-2</v>
      </c>
      <c r="J14" s="2">
        <v>2.06E-2</v>
      </c>
      <c r="K14" s="2">
        <v>2.1999999999999999E-2</v>
      </c>
      <c r="L14" s="2">
        <v>1.3899999999999999E-2</v>
      </c>
      <c r="M14" s="2">
        <v>1.8100000000000002E-2</v>
      </c>
      <c r="N14" s="2">
        <v>1.9300000000000001E-2</v>
      </c>
      <c r="O14" s="2">
        <v>1.14E-2</v>
      </c>
      <c r="P14" s="2">
        <v>1.72E-2</v>
      </c>
      <c r="Q14" s="2">
        <v>2.5700000000000001E-2</v>
      </c>
      <c r="R14" s="2">
        <v>2.9899999999999999E-2</v>
      </c>
      <c r="S14" s="2">
        <v>1.4999999999999999E-2</v>
      </c>
      <c r="T14" s="2">
        <v>1.9699999999999999E-2</v>
      </c>
      <c r="U14" s="2">
        <v>1.5299999999999999E-2</v>
      </c>
      <c r="V14" s="2">
        <v>1.6E-2</v>
      </c>
      <c r="W14" s="2">
        <v>1.9699999999999999E-2</v>
      </c>
      <c r="X14" s="2">
        <v>1.9900000000000001E-2</v>
      </c>
      <c r="Y14" s="2">
        <v>2.0899999999999998E-2</v>
      </c>
    </row>
    <row r="15" spans="1:25" x14ac:dyDescent="0.25">
      <c r="A15" s="4" t="s">
        <v>10</v>
      </c>
      <c r="B15" s="4" t="s">
        <v>59</v>
      </c>
      <c r="C15" s="3">
        <v>3.3000000000000002E-2</v>
      </c>
      <c r="D15" s="2">
        <v>3.6499999999999998E-2</v>
      </c>
      <c r="E15" s="2">
        <v>2.7799999999999998E-2</v>
      </c>
      <c r="F15" s="2">
        <v>2.92E-2</v>
      </c>
      <c r="G15" s="3">
        <v>2.9899999999999999E-2</v>
      </c>
      <c r="H15" s="2">
        <v>2.41E-2</v>
      </c>
      <c r="I15" s="2">
        <v>2.7799999999999998E-2</v>
      </c>
      <c r="J15" s="2">
        <v>3.0599999999999999E-2</v>
      </c>
      <c r="K15" s="2">
        <v>2.7799999999999998E-2</v>
      </c>
      <c r="L15" s="2">
        <v>2.6700000000000002E-2</v>
      </c>
      <c r="M15" s="2">
        <v>2.5499999999999998E-2</v>
      </c>
      <c r="N15" s="2">
        <v>3.5299999999999998E-2</v>
      </c>
      <c r="O15" s="2">
        <v>2.5600000000000001E-2</v>
      </c>
      <c r="P15" s="2">
        <v>3.0800000000000001E-2</v>
      </c>
      <c r="Q15" s="2">
        <v>2.3800000000000002E-2</v>
      </c>
      <c r="R15" s="2">
        <v>2.18E-2</v>
      </c>
      <c r="S15" s="2">
        <v>3.5099999999999999E-2</v>
      </c>
      <c r="T15" s="2">
        <v>3.3000000000000002E-2</v>
      </c>
      <c r="U15" s="2">
        <v>2.41E-2</v>
      </c>
      <c r="V15" s="2">
        <v>2.4400000000000002E-2</v>
      </c>
      <c r="W15" s="2">
        <v>3.5799999999999998E-2</v>
      </c>
      <c r="X15" s="2">
        <v>2.9899999999999999E-2</v>
      </c>
      <c r="Y15" s="2">
        <v>3.44E-2</v>
      </c>
    </row>
    <row r="16" spans="1:25" x14ac:dyDescent="0.25">
      <c r="A16" s="4" t="s">
        <v>14</v>
      </c>
      <c r="B16" s="4" t="s">
        <v>60</v>
      </c>
      <c r="C16" s="3">
        <v>2.7799999999999998E-2</v>
      </c>
      <c r="D16" s="2">
        <v>2.75E-2</v>
      </c>
      <c r="E16" s="2">
        <v>3.6400000000000002E-2</v>
      </c>
      <c r="F16" s="2">
        <v>2.5000000000000001E-2</v>
      </c>
      <c r="G16" s="3">
        <v>3.2599999999999997E-2</v>
      </c>
      <c r="H16" s="2">
        <v>2.8000000000000001E-2</v>
      </c>
      <c r="I16" s="2">
        <v>2.7400000000000001E-2</v>
      </c>
      <c r="J16" s="2">
        <v>2.7400000000000001E-2</v>
      </c>
      <c r="K16" s="2">
        <v>2.81E-2</v>
      </c>
      <c r="L16" s="2">
        <v>3.0200000000000001E-2</v>
      </c>
      <c r="M16" s="2">
        <v>3.0200000000000001E-2</v>
      </c>
      <c r="N16" s="2">
        <v>2.6499999999999999E-2</v>
      </c>
      <c r="O16" s="2">
        <v>3.1199999999999999E-2</v>
      </c>
      <c r="P16" s="2">
        <v>3.0800000000000001E-2</v>
      </c>
      <c r="Q16" s="2">
        <v>0.02</v>
      </c>
      <c r="R16" s="2">
        <v>2.0799999999999999E-2</v>
      </c>
      <c r="S16" s="2">
        <v>4.0500000000000001E-2</v>
      </c>
      <c r="T16" s="2">
        <v>3.7199999999999997E-2</v>
      </c>
      <c r="U16" s="2">
        <v>3.9100000000000003E-2</v>
      </c>
      <c r="V16" s="2">
        <v>3.0700000000000002E-2</v>
      </c>
      <c r="W16" s="2">
        <v>2.98E-2</v>
      </c>
      <c r="X16" s="2">
        <v>3.39E-2</v>
      </c>
      <c r="Y16" s="2">
        <v>4.3299999999999998E-2</v>
      </c>
    </row>
    <row r="17" spans="1:25" x14ac:dyDescent="0.25">
      <c r="A17" s="4" t="s">
        <v>28</v>
      </c>
      <c r="B17" s="4" t="s">
        <v>66</v>
      </c>
      <c r="C17" s="3">
        <v>1.35E-2</v>
      </c>
      <c r="D17" s="2">
        <v>1.0699999999999999E-2</v>
      </c>
      <c r="E17" s="2">
        <v>9.7999999999999997E-3</v>
      </c>
      <c r="F17" s="2">
        <v>1.14E-2</v>
      </c>
      <c r="G17" s="3">
        <v>1.12E-2</v>
      </c>
      <c r="H17" s="2">
        <v>1.4500000000000001E-2</v>
      </c>
      <c r="I17" s="2">
        <v>1.32E-2</v>
      </c>
      <c r="J17" s="2">
        <v>1.84E-2</v>
      </c>
      <c r="K17" s="2">
        <v>1.12E-2</v>
      </c>
      <c r="L17" s="2">
        <v>8.6E-3</v>
      </c>
      <c r="M17" s="2">
        <v>9.7000000000000003E-3</v>
      </c>
      <c r="N17" s="2">
        <v>1.3299999999999999E-2</v>
      </c>
      <c r="O17" s="2">
        <v>9.7999999999999997E-3</v>
      </c>
      <c r="P17" s="2">
        <v>1.2800000000000001E-2</v>
      </c>
      <c r="Q17" s="2">
        <v>1.5699999999999999E-2</v>
      </c>
      <c r="R17" s="2">
        <v>1.9599999999999999E-2</v>
      </c>
      <c r="S17" s="2">
        <v>9.7999999999999997E-3</v>
      </c>
      <c r="T17" s="2">
        <v>1.0999999999999999E-2</v>
      </c>
      <c r="U17" s="2">
        <v>9.4999999999999998E-3</v>
      </c>
      <c r="V17" s="2">
        <v>1.01E-2</v>
      </c>
      <c r="W17" s="2">
        <v>1.2699999999999999E-2</v>
      </c>
      <c r="X17" s="2">
        <v>1.1299999999999999E-2</v>
      </c>
      <c r="Y17" s="2">
        <v>1.2800000000000001E-2</v>
      </c>
    </row>
    <row r="18" spans="1:25" x14ac:dyDescent="0.25">
      <c r="A18" s="4" t="s">
        <v>15</v>
      </c>
      <c r="B18" s="4" t="s">
        <v>67</v>
      </c>
      <c r="C18" s="3">
        <v>2.6599999999999999E-2</v>
      </c>
      <c r="D18" s="2">
        <v>2.7799999999999998E-2</v>
      </c>
      <c r="E18" s="2">
        <v>4.0099999999999997E-2</v>
      </c>
      <c r="F18" s="2">
        <v>2.69E-2</v>
      </c>
      <c r="G18" s="3">
        <v>3.7499999999999999E-2</v>
      </c>
      <c r="H18" s="2">
        <v>5.7500000000000002E-2</v>
      </c>
      <c r="I18" s="2">
        <v>4.65E-2</v>
      </c>
      <c r="J18" s="2">
        <v>3.2500000000000001E-2</v>
      </c>
      <c r="K18" s="2">
        <v>2.3E-2</v>
      </c>
      <c r="L18" s="2">
        <v>3.8600000000000002E-2</v>
      </c>
      <c r="M18" s="2">
        <v>2.3300000000000001E-2</v>
      </c>
      <c r="N18" s="2">
        <v>4.53E-2</v>
      </c>
      <c r="O18" s="2">
        <v>3.2599999999999997E-2</v>
      </c>
      <c r="P18" s="2">
        <v>2.29E-2</v>
      </c>
      <c r="Q18" s="2">
        <v>2.5100000000000001E-2</v>
      </c>
      <c r="R18" s="2">
        <v>2.7199999999999998E-2</v>
      </c>
      <c r="S18" s="2">
        <v>2.52E-2</v>
      </c>
      <c r="T18" s="2">
        <v>2.4400000000000002E-2</v>
      </c>
      <c r="U18" s="2">
        <v>3.5499999999999997E-2</v>
      </c>
      <c r="V18" s="2">
        <v>3.7999999999999999E-2</v>
      </c>
      <c r="W18" s="2">
        <v>2.75E-2</v>
      </c>
      <c r="X18" s="2">
        <v>3.4299999999999997E-2</v>
      </c>
      <c r="Y18" s="2">
        <v>2.3099999999999999E-2</v>
      </c>
    </row>
    <row r="19" spans="1:25" x14ac:dyDescent="0.25">
      <c r="A19" s="4" t="s">
        <v>3</v>
      </c>
      <c r="B19" s="4" t="s">
        <v>58</v>
      </c>
      <c r="C19" s="3">
        <v>6.7599999999999993E-2</v>
      </c>
      <c r="D19" s="2">
        <v>6.8900000000000003E-2</v>
      </c>
      <c r="E19" s="2">
        <v>5.9900000000000002E-2</v>
      </c>
      <c r="F19" s="2">
        <v>7.4200000000000002E-2</v>
      </c>
      <c r="G19" s="3">
        <v>6.5000000000000002E-2</v>
      </c>
      <c r="H19" s="2">
        <v>4.0099999999999997E-2</v>
      </c>
      <c r="I19" s="2">
        <v>4.5999999999999999E-2</v>
      </c>
      <c r="J19" s="2">
        <v>5.04E-2</v>
      </c>
      <c r="K19" s="2">
        <v>6.6400000000000001E-2</v>
      </c>
      <c r="L19" s="2">
        <v>6.5299999999999997E-2</v>
      </c>
      <c r="M19" s="2">
        <v>7.9600000000000004E-2</v>
      </c>
      <c r="N19" s="2">
        <v>4.9700000000000001E-2</v>
      </c>
      <c r="O19" s="2">
        <v>7.1900000000000006E-2</v>
      </c>
      <c r="P19" s="2">
        <v>5.0500000000000003E-2</v>
      </c>
      <c r="Q19" s="2">
        <v>6.3200000000000006E-2</v>
      </c>
      <c r="R19" s="2">
        <v>4.5999999999999999E-2</v>
      </c>
      <c r="S19" s="2">
        <v>6.2100000000000002E-2</v>
      </c>
      <c r="T19" s="2">
        <v>5.4699999999999999E-2</v>
      </c>
      <c r="U19" s="2">
        <v>4.9799999999999997E-2</v>
      </c>
      <c r="V19" s="2">
        <v>6.5299999999999997E-2</v>
      </c>
      <c r="W19" s="2">
        <v>6.8099999999999994E-2</v>
      </c>
      <c r="X19" s="2">
        <v>5.67E-2</v>
      </c>
      <c r="Y19" s="2">
        <v>5.6599999999999998E-2</v>
      </c>
    </row>
    <row r="20" spans="1:25" x14ac:dyDescent="0.25">
      <c r="A20" s="4" t="s">
        <v>13</v>
      </c>
      <c r="B20" s="4" t="s">
        <v>54</v>
      </c>
      <c r="C20" s="3">
        <v>2.98E-2</v>
      </c>
      <c r="D20" s="2">
        <v>3.8699999999999998E-2</v>
      </c>
      <c r="E20" s="2">
        <v>1.5100000000000001E-2</v>
      </c>
      <c r="F20" s="2">
        <v>3.7400000000000003E-2</v>
      </c>
      <c r="G20" s="3">
        <v>1.9099999999999999E-2</v>
      </c>
      <c r="H20" s="2">
        <v>2.1100000000000001E-2</v>
      </c>
      <c r="I20" s="2">
        <v>2.0899999999999998E-2</v>
      </c>
      <c r="J20" s="2">
        <v>2.2599999999999999E-2</v>
      </c>
      <c r="K20" s="2">
        <v>3.6999999999999998E-2</v>
      </c>
      <c r="L20" s="2">
        <v>1.9900000000000001E-2</v>
      </c>
      <c r="M20" s="2">
        <v>4.3799999999999999E-2</v>
      </c>
      <c r="N20" s="2">
        <v>1.9099999999999999E-2</v>
      </c>
      <c r="O20" s="2">
        <v>2.4E-2</v>
      </c>
      <c r="P20" s="2">
        <v>3.7100000000000001E-2</v>
      </c>
      <c r="Q20" s="2">
        <v>4.53E-2</v>
      </c>
      <c r="R20" s="2">
        <v>3.9600000000000003E-2</v>
      </c>
      <c r="S20" s="2">
        <v>2.2700000000000001E-2</v>
      </c>
      <c r="T20" s="2">
        <v>2.1499999999999998E-2</v>
      </c>
      <c r="U20" s="2">
        <v>1.7500000000000002E-2</v>
      </c>
      <c r="V20" s="2">
        <v>1.9E-2</v>
      </c>
      <c r="W20" s="2">
        <v>3.3700000000000001E-2</v>
      </c>
      <c r="X20" s="2">
        <v>1.7500000000000002E-2</v>
      </c>
      <c r="Y20" s="2">
        <v>3.32E-2</v>
      </c>
    </row>
    <row r="21" spans="1:25" x14ac:dyDescent="0.25">
      <c r="A21" s="4" t="s">
        <v>2</v>
      </c>
      <c r="B21" s="4" t="s">
        <v>61</v>
      </c>
      <c r="C21" s="3">
        <v>7.5899999999999995E-2</v>
      </c>
      <c r="D21" s="2">
        <v>8.2199999999999995E-2</v>
      </c>
      <c r="E21" s="2">
        <v>9.1999999999999998E-2</v>
      </c>
      <c r="F21" s="2">
        <v>9.3200000000000005E-2</v>
      </c>
      <c r="G21" s="3">
        <v>8.4599999999999995E-2</v>
      </c>
      <c r="H21" s="2">
        <v>5.8999999999999997E-2</v>
      </c>
      <c r="I21" s="2">
        <v>8.0500000000000002E-2</v>
      </c>
      <c r="J21" s="2">
        <v>7.9100000000000004E-2</v>
      </c>
      <c r="K21" s="2">
        <v>7.7600000000000002E-2</v>
      </c>
      <c r="L21" s="2">
        <v>0.10349999999999999</v>
      </c>
      <c r="M21" s="2">
        <v>8.2699999999999996E-2</v>
      </c>
      <c r="N21" s="2">
        <v>8.48E-2</v>
      </c>
      <c r="O21" s="2">
        <v>8.8300000000000003E-2</v>
      </c>
      <c r="P21" s="2">
        <v>6.8599999999999994E-2</v>
      </c>
      <c r="Q21" s="2">
        <v>6.9900000000000004E-2</v>
      </c>
      <c r="R21" s="2">
        <v>6.2100000000000002E-2</v>
      </c>
      <c r="S21" s="2">
        <v>9.5799999999999996E-2</v>
      </c>
      <c r="T21" s="2">
        <v>8.3699999999999997E-2</v>
      </c>
      <c r="U21" s="2">
        <v>8.6800000000000002E-2</v>
      </c>
      <c r="V21" s="2">
        <v>9.4299999999999995E-2</v>
      </c>
      <c r="W21" s="2">
        <v>8.2400000000000001E-2</v>
      </c>
      <c r="X21" s="2">
        <v>8.3099999999999993E-2</v>
      </c>
      <c r="Y21" s="2">
        <v>6.6000000000000003E-2</v>
      </c>
    </row>
    <row r="22" spans="1:25" x14ac:dyDescent="0.25">
      <c r="A22" s="4" t="s">
        <v>30</v>
      </c>
      <c r="B22" s="4" t="s">
        <v>56</v>
      </c>
      <c r="C22" s="3">
        <v>1.2500000000000001E-2</v>
      </c>
      <c r="D22" s="2">
        <v>1.4800000000000001E-2</v>
      </c>
      <c r="E22" s="2">
        <v>8.6E-3</v>
      </c>
      <c r="F22" s="2">
        <v>1.24E-2</v>
      </c>
      <c r="G22" s="3">
        <v>1.0500000000000001E-2</v>
      </c>
      <c r="H22" s="2">
        <v>1.2800000000000001E-2</v>
      </c>
      <c r="I22" s="2">
        <v>1.26E-2</v>
      </c>
      <c r="J22" s="2">
        <v>1.3599999999999999E-2</v>
      </c>
      <c r="K22" s="2">
        <v>1.7999999999999999E-2</v>
      </c>
      <c r="L22" s="2">
        <v>1.0800000000000001E-2</v>
      </c>
      <c r="M22" s="2">
        <v>1.7100000000000001E-2</v>
      </c>
      <c r="N22" s="2">
        <v>1.01E-2</v>
      </c>
      <c r="O22" s="2">
        <v>1.5599999999999999E-2</v>
      </c>
      <c r="P22" s="2">
        <v>1.9599999999999999E-2</v>
      </c>
      <c r="Q22" s="2">
        <v>1.6500000000000001E-2</v>
      </c>
      <c r="R22" s="2">
        <v>1.8700000000000001E-2</v>
      </c>
      <c r="S22" s="2">
        <v>1.15E-2</v>
      </c>
      <c r="T22" s="2">
        <v>1.24E-2</v>
      </c>
      <c r="U22" s="2">
        <v>1.55E-2</v>
      </c>
      <c r="V22" s="2">
        <v>1.06E-2</v>
      </c>
      <c r="W22" s="2">
        <v>1.1599999999999999E-2</v>
      </c>
      <c r="X22" s="2">
        <v>1.0200000000000001E-2</v>
      </c>
      <c r="Y22" s="2">
        <v>1.54E-2</v>
      </c>
    </row>
    <row r="23" spans="1:25" x14ac:dyDescent="0.25">
      <c r="A23" s="4" t="s">
        <v>18</v>
      </c>
      <c r="B23" s="4" t="s">
        <v>65</v>
      </c>
      <c r="C23" s="3">
        <v>2.2800000000000001E-2</v>
      </c>
      <c r="D23" s="2">
        <v>2.06E-2</v>
      </c>
      <c r="E23" s="2">
        <v>3.95E-2</v>
      </c>
      <c r="F23" s="2">
        <v>2.23E-2</v>
      </c>
      <c r="G23" s="3">
        <v>3.4599999999999999E-2</v>
      </c>
      <c r="H23" s="2">
        <v>4.1500000000000002E-2</v>
      </c>
      <c r="I23" s="2">
        <v>3.9899999999999998E-2</v>
      </c>
      <c r="J23" s="2">
        <v>3.04E-2</v>
      </c>
      <c r="K23" s="2">
        <v>2.1600000000000001E-2</v>
      </c>
      <c r="L23" s="2">
        <v>3.61E-2</v>
      </c>
      <c r="M23" s="2">
        <v>1.9400000000000001E-2</v>
      </c>
      <c r="N23" s="2">
        <v>2.9899999999999999E-2</v>
      </c>
      <c r="O23" s="2">
        <v>3.5200000000000002E-2</v>
      </c>
      <c r="P23" s="2">
        <v>1.6299999999999999E-2</v>
      </c>
      <c r="Q23" s="2">
        <v>1.8200000000000001E-2</v>
      </c>
      <c r="R23" s="2">
        <v>1.9599999999999999E-2</v>
      </c>
      <c r="S23" s="2">
        <v>2.58E-2</v>
      </c>
      <c r="T23" s="2">
        <v>2.9899999999999999E-2</v>
      </c>
      <c r="U23" s="2">
        <v>4.1500000000000002E-2</v>
      </c>
      <c r="V23" s="2">
        <v>3.8800000000000001E-2</v>
      </c>
      <c r="W23" s="2">
        <v>2.0400000000000001E-2</v>
      </c>
      <c r="X23" s="2">
        <v>3.27E-2</v>
      </c>
      <c r="Y23" s="2">
        <v>1.8499999999999999E-2</v>
      </c>
    </row>
    <row r="24" spans="1:25" x14ac:dyDescent="0.25">
      <c r="A24" s="4" t="s">
        <v>16</v>
      </c>
      <c r="B24" s="4" t="s">
        <v>57</v>
      </c>
      <c r="C24" s="3">
        <v>2.63E-2</v>
      </c>
      <c r="D24" s="2">
        <v>2.87E-2</v>
      </c>
      <c r="E24" s="2">
        <v>1.84E-2</v>
      </c>
      <c r="F24" s="2">
        <v>2.7E-2</v>
      </c>
      <c r="G24" s="3">
        <v>2.2100000000000002E-2</v>
      </c>
      <c r="H24" s="2">
        <v>2.2800000000000001E-2</v>
      </c>
      <c r="I24" s="2">
        <v>2.5700000000000001E-2</v>
      </c>
      <c r="J24" s="2">
        <v>2.7199999999999998E-2</v>
      </c>
      <c r="K24" s="2">
        <v>3.2300000000000002E-2</v>
      </c>
      <c r="L24" s="2">
        <v>2.3800000000000002E-2</v>
      </c>
      <c r="M24" s="2">
        <v>3.04E-2</v>
      </c>
      <c r="N24" s="2">
        <v>2.5499999999999998E-2</v>
      </c>
      <c r="O24" s="2">
        <v>2.7400000000000001E-2</v>
      </c>
      <c r="P24" s="2">
        <v>3.85E-2</v>
      </c>
      <c r="Q24" s="2">
        <v>3.5999999999999997E-2</v>
      </c>
      <c r="R24" s="2">
        <v>3.8600000000000002E-2</v>
      </c>
      <c r="S24" s="2">
        <v>2.69E-2</v>
      </c>
      <c r="T24" s="2">
        <v>2.5600000000000001E-2</v>
      </c>
      <c r="U24" s="2">
        <v>2.6100000000000002E-2</v>
      </c>
      <c r="V24" s="2">
        <v>2.3199999999999998E-2</v>
      </c>
      <c r="W24" s="2">
        <v>2.4199999999999999E-2</v>
      </c>
      <c r="X24" s="2">
        <v>2.2700000000000001E-2</v>
      </c>
      <c r="Y24" s="2">
        <v>3.2599999999999997E-2</v>
      </c>
    </row>
    <row r="25" spans="1:25" x14ac:dyDescent="0.25">
      <c r="A25" s="4" t="s">
        <v>11</v>
      </c>
      <c r="B25" s="4" t="s">
        <v>63</v>
      </c>
      <c r="C25" s="3">
        <v>3.2000000000000001E-2</v>
      </c>
      <c r="D25" s="2">
        <v>2.8199999999999999E-2</v>
      </c>
      <c r="E25" s="2">
        <v>5.3400000000000003E-2</v>
      </c>
      <c r="F25" s="2">
        <v>3.2000000000000001E-2</v>
      </c>
      <c r="G25" s="3">
        <v>5.4199999999999998E-2</v>
      </c>
      <c r="H25" s="2">
        <v>5.8999999999999997E-2</v>
      </c>
      <c r="I25" s="2">
        <v>5.0200000000000002E-2</v>
      </c>
      <c r="J25" s="2">
        <v>3.5799999999999998E-2</v>
      </c>
      <c r="K25" s="2">
        <v>3.1800000000000002E-2</v>
      </c>
      <c r="L25" s="2">
        <v>4.87E-2</v>
      </c>
      <c r="M25" s="2">
        <v>3.0599999999999999E-2</v>
      </c>
      <c r="N25" s="2">
        <v>4.2999999999999997E-2</v>
      </c>
      <c r="O25" s="2">
        <v>4.5199999999999997E-2</v>
      </c>
      <c r="P25" s="2">
        <v>2.01E-2</v>
      </c>
      <c r="Q25" s="2">
        <v>3.1899999999999998E-2</v>
      </c>
      <c r="R25" s="2">
        <v>3.0800000000000001E-2</v>
      </c>
      <c r="S25" s="2">
        <v>3.1399999999999997E-2</v>
      </c>
      <c r="T25" s="2">
        <v>3.4700000000000002E-2</v>
      </c>
      <c r="U25" s="2">
        <v>3.7600000000000001E-2</v>
      </c>
      <c r="V25" s="2">
        <v>5.2900000000000003E-2</v>
      </c>
      <c r="W25" s="2">
        <v>2.93E-2</v>
      </c>
      <c r="X25" s="2">
        <v>4.7100000000000003E-2</v>
      </c>
      <c r="Y25" s="2">
        <v>2.29E-2</v>
      </c>
    </row>
    <row r="26" spans="1:25" x14ac:dyDescent="0.25">
      <c r="A26" s="4" t="s">
        <v>25</v>
      </c>
      <c r="B26" s="4" t="s">
        <v>69</v>
      </c>
      <c r="C26" s="3">
        <v>1.66E-2</v>
      </c>
      <c r="D26" s="2">
        <v>1.83E-2</v>
      </c>
      <c r="E26" s="2">
        <v>2.8299999999999999E-2</v>
      </c>
      <c r="F26" s="2">
        <v>1.72E-2</v>
      </c>
      <c r="G26" s="3">
        <v>2.3800000000000002E-2</v>
      </c>
      <c r="H26" s="2">
        <v>3.85E-2</v>
      </c>
      <c r="I26" s="2">
        <v>3.5700000000000003E-2</v>
      </c>
      <c r="J26" s="2">
        <v>2.5899999999999999E-2</v>
      </c>
      <c r="K26" s="2">
        <v>1.49E-2</v>
      </c>
      <c r="L26" s="2">
        <v>2.7E-2</v>
      </c>
      <c r="M26" s="2">
        <v>1.41E-2</v>
      </c>
      <c r="N26" s="2">
        <v>3.0800000000000001E-2</v>
      </c>
      <c r="O26" s="2">
        <v>2.3599999999999999E-2</v>
      </c>
      <c r="P26" s="2">
        <v>1.6400000000000001E-2</v>
      </c>
      <c r="Q26" s="2">
        <v>1.46E-2</v>
      </c>
      <c r="R26" s="2">
        <v>1.7500000000000002E-2</v>
      </c>
      <c r="S26" s="2">
        <v>1.9699999999999999E-2</v>
      </c>
      <c r="T26" s="2">
        <v>2.07E-2</v>
      </c>
      <c r="U26" s="2">
        <v>3.2500000000000001E-2</v>
      </c>
      <c r="V26" s="2">
        <v>2.63E-2</v>
      </c>
      <c r="W26" s="2">
        <v>1.72E-2</v>
      </c>
      <c r="X26" s="2">
        <v>2.3199999999999998E-2</v>
      </c>
      <c r="Y26" s="2">
        <v>1.6500000000000001E-2</v>
      </c>
    </row>
    <row r="27" spans="1:25" x14ac:dyDescent="0.25">
      <c r="A27" s="4" t="s">
        <v>32</v>
      </c>
      <c r="B27" s="4" t="s">
        <v>68</v>
      </c>
      <c r="C27" s="3">
        <v>7.0000000000000001E-3</v>
      </c>
      <c r="D27" s="2">
        <v>6.1000000000000004E-3</v>
      </c>
      <c r="E27" s="2">
        <v>7.3000000000000001E-3</v>
      </c>
      <c r="F27" s="2">
        <v>7.6E-3</v>
      </c>
      <c r="G27" s="3">
        <v>7.9000000000000008E-3</v>
      </c>
      <c r="H27" s="2">
        <v>1.4999999999999999E-2</v>
      </c>
      <c r="I27" s="2">
        <v>1.32E-2</v>
      </c>
      <c r="J27" s="2">
        <v>1.5299999999999999E-2</v>
      </c>
      <c r="K27" s="2">
        <v>8.2000000000000007E-3</v>
      </c>
      <c r="L27" s="2">
        <v>6.4000000000000003E-3</v>
      </c>
      <c r="M27" s="2">
        <v>6.1999999999999998E-3</v>
      </c>
      <c r="N27" s="2">
        <v>1.04E-2</v>
      </c>
      <c r="O27" s="2">
        <v>7.7999999999999996E-3</v>
      </c>
      <c r="P27" s="2">
        <v>1.1599999999999999E-2</v>
      </c>
      <c r="Q27" s="2">
        <v>9.4000000000000004E-3</v>
      </c>
      <c r="R27" s="2">
        <v>1.3599999999999999E-2</v>
      </c>
      <c r="S27" s="2">
        <v>6.4999999999999997E-3</v>
      </c>
      <c r="T27" s="2">
        <v>7.1999999999999998E-3</v>
      </c>
      <c r="U27" s="2">
        <v>1.2E-2</v>
      </c>
      <c r="V27" s="2">
        <v>7.6E-3</v>
      </c>
      <c r="W27" s="2">
        <v>7.1999999999999998E-3</v>
      </c>
      <c r="X27" s="2">
        <v>8.3000000000000001E-3</v>
      </c>
      <c r="Y27" s="2">
        <v>8.6E-3</v>
      </c>
    </row>
    <row r="28" spans="1:25" x14ac:dyDescent="0.25">
      <c r="A28" s="4" t="s">
        <v>31</v>
      </c>
      <c r="B28" s="4" t="s">
        <v>64</v>
      </c>
      <c r="C28" s="3">
        <v>1.01E-2</v>
      </c>
      <c r="D28" s="2">
        <v>8.6E-3</v>
      </c>
      <c r="E28" s="2">
        <v>9.9000000000000008E-3</v>
      </c>
      <c r="F28" s="2">
        <v>9.4999999999999998E-3</v>
      </c>
      <c r="G28" s="3">
        <v>1.0800000000000001E-2</v>
      </c>
      <c r="H28" s="2">
        <v>2.06E-2</v>
      </c>
      <c r="I28" s="2">
        <v>1.7899999999999999E-2</v>
      </c>
      <c r="J28" s="2">
        <v>1.67E-2</v>
      </c>
      <c r="K28" s="2">
        <v>1.2800000000000001E-2</v>
      </c>
      <c r="L28" s="2">
        <v>9.4999999999999998E-3</v>
      </c>
      <c r="M28" s="2">
        <v>9.4999999999999998E-3</v>
      </c>
      <c r="N28" s="2">
        <v>1.09E-2</v>
      </c>
      <c r="O28" s="2">
        <v>1.1299999999999999E-2</v>
      </c>
      <c r="P28" s="2">
        <v>1.0999999999999999E-2</v>
      </c>
      <c r="Q28" s="2">
        <v>1.32E-2</v>
      </c>
      <c r="R28" s="2">
        <v>1.78E-2</v>
      </c>
      <c r="S28" s="2">
        <v>8.6999999999999994E-3</v>
      </c>
      <c r="T28" s="2">
        <v>1.17E-2</v>
      </c>
      <c r="U28" s="2">
        <v>1.78E-2</v>
      </c>
      <c r="V28" s="2">
        <v>0.01</v>
      </c>
      <c r="W28" s="2">
        <v>9.7999999999999997E-3</v>
      </c>
      <c r="X28" s="2">
        <v>1.0999999999999999E-2</v>
      </c>
      <c r="Y28" s="2">
        <v>9.4999999999999998E-3</v>
      </c>
    </row>
    <row r="29" spans="1:25" x14ac:dyDescent="0.25">
      <c r="A29" s="4" t="s">
        <v>4</v>
      </c>
      <c r="B29" s="4" t="s">
        <v>55</v>
      </c>
      <c r="C29" s="3">
        <v>5.8500000000000003E-2</v>
      </c>
      <c r="D29" s="2">
        <v>7.0300000000000001E-2</v>
      </c>
      <c r="E29" s="2">
        <v>3.04E-2</v>
      </c>
      <c r="F29" s="2">
        <v>6.6400000000000001E-2</v>
      </c>
      <c r="G29" s="3">
        <v>3.7199999999999997E-2</v>
      </c>
      <c r="H29" s="2">
        <v>3.6700000000000003E-2</v>
      </c>
      <c r="I29" s="2">
        <v>3.9600000000000003E-2</v>
      </c>
      <c r="J29" s="2">
        <v>4.6800000000000001E-2</v>
      </c>
      <c r="K29" s="2">
        <v>6.4100000000000004E-2</v>
      </c>
      <c r="L29" s="2">
        <v>4.07E-2</v>
      </c>
      <c r="M29" s="2">
        <v>7.0499999999999993E-2</v>
      </c>
      <c r="N29" s="2">
        <v>4.5199999999999997E-2</v>
      </c>
      <c r="O29" s="2">
        <v>5.0599999999999999E-2</v>
      </c>
      <c r="P29" s="2">
        <v>7.6799999999999993E-2</v>
      </c>
      <c r="Q29" s="2">
        <v>8.1699999999999995E-2</v>
      </c>
      <c r="R29" s="2">
        <v>8.3900000000000002E-2</v>
      </c>
      <c r="S29" s="2">
        <v>4.6100000000000002E-2</v>
      </c>
      <c r="T29" s="2">
        <v>3.7400000000000003E-2</v>
      </c>
      <c r="U29" s="2">
        <v>3.0599999999999999E-2</v>
      </c>
      <c r="V29" s="2">
        <v>3.9E-2</v>
      </c>
      <c r="W29" s="2">
        <v>6.4000000000000001E-2</v>
      </c>
      <c r="X29" s="2">
        <v>3.5999999999999997E-2</v>
      </c>
      <c r="Y29" s="2">
        <v>6.1600000000000002E-2</v>
      </c>
    </row>
    <row r="30" spans="1:25" x14ac:dyDescent="0.25">
      <c r="A30" s="4" t="s">
        <v>26</v>
      </c>
      <c r="B30" s="4" t="s">
        <v>62</v>
      </c>
      <c r="C30" s="3">
        <v>1.5900000000000001E-2</v>
      </c>
      <c r="D30" s="2">
        <v>1.6500000000000001E-2</v>
      </c>
      <c r="E30" s="2">
        <v>1.4E-2</v>
      </c>
      <c r="F30" s="2">
        <v>1.9099999999999999E-2</v>
      </c>
      <c r="G30" s="3">
        <v>1.6400000000000001E-2</v>
      </c>
      <c r="H30" s="2">
        <v>2.4299999999999999E-2</v>
      </c>
      <c r="I30" s="2">
        <v>2.2100000000000002E-2</v>
      </c>
      <c r="J30" s="2">
        <v>1.9699999999999999E-2</v>
      </c>
      <c r="K30" s="2">
        <v>1.84E-2</v>
      </c>
      <c r="L30" s="2">
        <v>1.35E-2</v>
      </c>
      <c r="M30" s="2">
        <v>1.78E-2</v>
      </c>
      <c r="N30" s="2">
        <v>1.6400000000000001E-2</v>
      </c>
      <c r="O30" s="2">
        <v>1.4200000000000001E-2</v>
      </c>
      <c r="P30" s="2">
        <v>1.54E-2</v>
      </c>
      <c r="Q30" s="2">
        <v>2.3300000000000001E-2</v>
      </c>
      <c r="R30" s="2">
        <v>2.7699999999999999E-2</v>
      </c>
      <c r="S30" s="2">
        <v>1.1900000000000001E-2</v>
      </c>
      <c r="T30" s="2">
        <v>1.35E-2</v>
      </c>
      <c r="U30" s="2">
        <v>1.4999999999999999E-2</v>
      </c>
      <c r="V30" s="2">
        <v>1.43E-2</v>
      </c>
      <c r="W30" s="2">
        <v>1.6500000000000001E-2</v>
      </c>
      <c r="X30" s="2">
        <v>1.5699999999999999E-2</v>
      </c>
      <c r="Y30" s="2">
        <v>1.46E-2</v>
      </c>
    </row>
    <row r="31" spans="1:25" x14ac:dyDescent="0.25">
      <c r="A31" s="4" t="s">
        <v>1</v>
      </c>
      <c r="B31" s="4" t="s">
        <v>59</v>
      </c>
      <c r="C31" s="3">
        <v>0.14360000000000001</v>
      </c>
      <c r="D31" s="2">
        <v>0.151</v>
      </c>
      <c r="E31" s="2">
        <v>0.1222</v>
      </c>
      <c r="F31" s="2">
        <v>0.1598</v>
      </c>
      <c r="G31" s="3">
        <v>0.1275</v>
      </c>
      <c r="H31" s="2">
        <v>8.2199999999999995E-2</v>
      </c>
      <c r="I31" s="2">
        <v>0.1061</v>
      </c>
      <c r="J31" s="2">
        <v>0.1159</v>
      </c>
      <c r="K31" s="2">
        <v>0.12909999999999999</v>
      </c>
      <c r="L31" s="2">
        <v>0.1449</v>
      </c>
      <c r="M31" s="2">
        <v>0.1487</v>
      </c>
      <c r="N31" s="2">
        <v>0.12909999999999999</v>
      </c>
      <c r="O31" s="2">
        <v>0.13650000000000001</v>
      </c>
      <c r="P31" s="2">
        <v>0.1208</v>
      </c>
      <c r="Q31" s="2">
        <v>0.13120000000000001</v>
      </c>
      <c r="R31" s="2">
        <v>0.11269999999999999</v>
      </c>
      <c r="S31" s="2">
        <v>0.13220000000000001</v>
      </c>
      <c r="T31" s="2">
        <v>0.11119999999999999</v>
      </c>
      <c r="U31" s="2">
        <v>9.7299999999999998E-2</v>
      </c>
      <c r="V31" s="2">
        <v>0.13569999999999999</v>
      </c>
      <c r="W31" s="2">
        <v>0.1537</v>
      </c>
      <c r="X31" s="2">
        <v>0.1208</v>
      </c>
      <c r="Y31" s="2">
        <v>0.1143</v>
      </c>
    </row>
    <row r="32" spans="1:25" x14ac:dyDescent="0.25">
      <c r="A32" s="4" t="s">
        <v>8</v>
      </c>
      <c r="B32" s="4" t="s">
        <v>60</v>
      </c>
      <c r="C32" s="3">
        <v>3.3399999999999999E-2</v>
      </c>
      <c r="D32" s="2">
        <v>3.5000000000000003E-2</v>
      </c>
      <c r="E32" s="2">
        <v>4.1399999999999999E-2</v>
      </c>
      <c r="F32" s="2">
        <v>3.8100000000000002E-2</v>
      </c>
      <c r="G32" s="3">
        <v>3.95E-2</v>
      </c>
      <c r="H32" s="2">
        <v>2.8899999999999999E-2</v>
      </c>
      <c r="I32" s="2">
        <v>3.3500000000000002E-2</v>
      </c>
      <c r="J32" s="2">
        <v>3.3700000000000001E-2</v>
      </c>
      <c r="K32" s="2">
        <v>3.6200000000000003E-2</v>
      </c>
      <c r="L32" s="2">
        <v>4.4400000000000002E-2</v>
      </c>
      <c r="M32" s="2">
        <v>3.95E-2</v>
      </c>
      <c r="N32" s="2">
        <v>2.9399999999999999E-2</v>
      </c>
      <c r="O32" s="2">
        <v>4.6800000000000001E-2</v>
      </c>
      <c r="P32" s="2">
        <v>2.8899999999999999E-2</v>
      </c>
      <c r="Q32" s="2">
        <v>2.7799999999999998E-2</v>
      </c>
      <c r="R32" s="2">
        <v>2.6800000000000001E-2</v>
      </c>
      <c r="S32" s="2">
        <v>4.1000000000000002E-2</v>
      </c>
      <c r="T32" s="2">
        <v>3.8300000000000001E-2</v>
      </c>
      <c r="U32" s="2">
        <v>4.4200000000000003E-2</v>
      </c>
      <c r="V32" s="2">
        <v>4.3200000000000002E-2</v>
      </c>
      <c r="W32" s="2">
        <v>3.61E-2</v>
      </c>
      <c r="X32" s="2">
        <v>3.7100000000000001E-2</v>
      </c>
      <c r="Y32" s="2">
        <v>3.2300000000000002E-2</v>
      </c>
    </row>
    <row r="33" spans="1:25" x14ac:dyDescent="0.25">
      <c r="A33" s="4" t="s">
        <v>29</v>
      </c>
      <c r="B33" s="4" t="s">
        <v>66</v>
      </c>
      <c r="C33" s="3">
        <v>1.26E-2</v>
      </c>
      <c r="D33" s="2">
        <v>1.4800000000000001E-2</v>
      </c>
      <c r="E33" s="2">
        <v>1.04E-2</v>
      </c>
      <c r="F33" s="2">
        <v>1.3899999999999999E-2</v>
      </c>
      <c r="G33" s="3">
        <v>1.17E-2</v>
      </c>
      <c r="H33" s="2">
        <v>2.1399999999999999E-2</v>
      </c>
      <c r="I33" s="2">
        <v>1.7899999999999999E-2</v>
      </c>
      <c r="J33" s="2">
        <v>1.8599999999999998E-2</v>
      </c>
      <c r="K33" s="2">
        <v>1.21E-2</v>
      </c>
      <c r="L33" s="2">
        <v>1.0200000000000001E-2</v>
      </c>
      <c r="M33" s="2">
        <v>1.21E-2</v>
      </c>
      <c r="N33" s="2">
        <v>1.54E-2</v>
      </c>
      <c r="O33" s="2">
        <v>9.4999999999999998E-3</v>
      </c>
      <c r="P33" s="2">
        <v>1.5900000000000001E-2</v>
      </c>
      <c r="Q33" s="2">
        <v>1.7299999999999999E-2</v>
      </c>
      <c r="R33" s="2">
        <v>2.2599999999999999E-2</v>
      </c>
      <c r="S33" s="2">
        <v>8.8000000000000005E-3</v>
      </c>
      <c r="T33" s="2">
        <v>8.8000000000000005E-3</v>
      </c>
      <c r="U33" s="2">
        <v>1.1599999999999999E-2</v>
      </c>
      <c r="V33" s="2">
        <v>1.11E-2</v>
      </c>
      <c r="W33" s="2">
        <v>1.35E-2</v>
      </c>
      <c r="X33" s="2">
        <v>1.12E-2</v>
      </c>
      <c r="Y33" s="2">
        <v>1.26E-2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B330-E68B-4D3E-A596-944E21D8FA4C}">
  <dimension ref="A1:Y3"/>
  <sheetViews>
    <sheetView workbookViewId="0">
      <selection activeCell="A3" sqref="A3"/>
    </sheetView>
  </sheetViews>
  <sheetFormatPr baseColWidth="10" defaultRowHeight="15" x14ac:dyDescent="0.25"/>
  <sheetData>
    <row r="1" spans="1:25" x14ac:dyDescent="0.25">
      <c r="C1" s="1" t="s">
        <v>0</v>
      </c>
      <c r="D1" t="s">
        <v>33</v>
      </c>
      <c r="E1" t="s">
        <v>34</v>
      </c>
      <c r="F1" t="s">
        <v>41</v>
      </c>
      <c r="G1" t="s">
        <v>35</v>
      </c>
      <c r="H1" t="s">
        <v>36</v>
      </c>
      <c r="I1" t="s">
        <v>42</v>
      </c>
      <c r="J1" t="s">
        <v>43</v>
      </c>
      <c r="K1" t="s">
        <v>44</v>
      </c>
      <c r="L1" t="s">
        <v>45</v>
      </c>
      <c r="M1" t="s">
        <v>37</v>
      </c>
      <c r="N1" t="s">
        <v>46</v>
      </c>
      <c r="O1" t="s">
        <v>38</v>
      </c>
      <c r="P1" t="s">
        <v>47</v>
      </c>
      <c r="Q1" t="s">
        <v>48</v>
      </c>
      <c r="R1" t="s">
        <v>49</v>
      </c>
      <c r="S1" t="s">
        <v>39</v>
      </c>
      <c r="T1" t="s">
        <v>50</v>
      </c>
      <c r="U1" t="s">
        <v>40</v>
      </c>
      <c r="V1" t="s">
        <v>51</v>
      </c>
      <c r="W1" t="s">
        <v>52</v>
      </c>
      <c r="X1" t="s">
        <v>70</v>
      </c>
      <c r="Y1" t="s">
        <v>53</v>
      </c>
    </row>
    <row r="2" spans="1:25" x14ac:dyDescent="0.25">
      <c r="A2" t="s">
        <v>82</v>
      </c>
      <c r="C2" s="2" cm="1">
        <f t="array" ref="C2">SUM(SUMIF(Datos!$B$2:$B$33,{"ENFJ","INFJ","ESFJ","ISFJ","ENTP","INTP","ESTP","ISTP"},Datos!C$2:C$33))</f>
        <v>0.45569999999999999</v>
      </c>
      <c r="D2" s="2" cm="1">
        <f t="array" ref="D2">SUM(SUMIF(Datos!$B$2:$B$33,{"ENFJ","INFJ","ESFJ","ISFJ","ENTP","INTP","ESTP","ISTP"},Datos!D$2:D$33))</f>
        <v>0.44580000000000003</v>
      </c>
      <c r="E2" s="2" cm="1">
        <f t="array" ref="E2">SUM(SUMIF(Datos!$B$2:$B$33,{"ENFJ","INFJ","ESFJ","ISFJ","ENTP","INTP","ESTP","ISTP"},Datos!E$2:E$33))</f>
        <v>0.46970000000000006</v>
      </c>
      <c r="F2" s="2" cm="1">
        <f t="array" ref="F2">SUM(SUMIF(Datos!$B$2:$B$33,{"ENFJ","INFJ","ESFJ","ISFJ","ENTP","INTP","ESTP","ISTP"},Datos!F$2:F$33))</f>
        <v>0.44749999999999995</v>
      </c>
      <c r="G2" s="2" cm="1">
        <f t="array" ref="G2">SUM(SUMIF(Datos!$B$2:$B$33,{"ENFJ","INFJ","ESFJ","ISFJ","ENTP","INTP","ESTP","ISTP"},Datos!G$2:G$33))</f>
        <v>0.47299999999999992</v>
      </c>
      <c r="H2" s="2" cm="1">
        <f t="array" ref="H2">SUM(SUMIF(Datos!$B$2:$B$33,{"ENFJ","INFJ","ESFJ","ISFJ","ENTP","INTP","ESTP","ISTP"},Datos!H$2:H$33))</f>
        <v>0.4781999999999999</v>
      </c>
      <c r="I2" s="2" cm="1">
        <f t="array" ref="I2">SUM(SUMIF(Datos!$B$2:$B$33,{"ENFJ","INFJ","ESFJ","ISFJ","ENTP","INTP","ESTP","ISTP"},Datos!I$2:I$33))</f>
        <v>0.45719999999999994</v>
      </c>
      <c r="J2" s="2" cm="1">
        <f t="array" ref="J2">SUM(SUMIF(Datos!$B$2:$B$33,{"ENFJ","INFJ","ESFJ","ISFJ","ENTP","INTP","ESTP","ISTP"},Datos!J$2:J$33))</f>
        <v>0.46079999999999988</v>
      </c>
      <c r="K2" s="2" cm="1">
        <f t="array" ref="K2">SUM(SUMIF(Datos!$B$2:$B$33,{"ENFJ","INFJ","ESFJ","ISFJ","ENTP","INTP","ESTP","ISTP"},Datos!K$2:K$33))</f>
        <v>0.46479999999999994</v>
      </c>
      <c r="L2" s="2" cm="1">
        <f t="array" ref="L2">SUM(SUMIF(Datos!$B$2:$B$33,{"ENFJ","INFJ","ESFJ","ISFJ","ENTP","INTP","ESTP","ISTP"},Datos!L$2:L$33))</f>
        <v>0.44999999999999996</v>
      </c>
      <c r="M2" s="2" cm="1">
        <f t="array" ref="M2">SUM(SUMIF(Datos!$B$2:$B$33,{"ENFJ","INFJ","ESFJ","ISFJ","ENTP","INTP","ESTP","ISTP"},Datos!M$2:M$33))</f>
        <v>0.45910000000000001</v>
      </c>
      <c r="N2" s="2" cm="1">
        <f t="array" ref="N2">SUM(SUMIF(Datos!$B$2:$B$33,{"ENFJ","INFJ","ESFJ","ISFJ","ENTP","INTP","ESTP","ISTP"},Datos!N$2:N$33))</f>
        <v>0.43819999999999998</v>
      </c>
      <c r="O2" s="2" cm="1">
        <f t="array" ref="O2">SUM(SUMIF(Datos!$B$2:$B$33,{"ENFJ","INFJ","ESFJ","ISFJ","ENTP","INTP","ESTP","ISTP"},Datos!O$2:O$33))</f>
        <v>0.47900000000000004</v>
      </c>
      <c r="P2" s="2" cm="1">
        <f t="array" ref="P2">SUM(SUMIF(Datos!$B$2:$B$33,{"ENFJ","INFJ","ESFJ","ISFJ","ENTP","INTP","ESTP","ISTP"},Datos!P$2:P$33))</f>
        <v>0.47309999999999991</v>
      </c>
      <c r="Q2" s="2" cm="1">
        <f t="array" ref="Q2">SUM(SUMIF(Datos!$B$2:$B$33,{"ENFJ","INFJ","ESFJ","ISFJ","ENTP","INTP","ESTP","ISTP"},Datos!Q$2:Q$33))</f>
        <v>0.47060000000000002</v>
      </c>
      <c r="R2" s="2" cm="1">
        <f t="array" ref="R2">SUM(SUMIF(Datos!$B$2:$B$33,{"ENFJ","INFJ","ESFJ","ISFJ","ENTP","INTP","ESTP","ISTP"},Datos!R$2:R$33))</f>
        <v>0.47560000000000002</v>
      </c>
      <c r="S2" s="2" cm="1">
        <f t="array" ref="S2">SUM(SUMIF(Datos!$B$2:$B$33,{"ENFJ","INFJ","ESFJ","ISFJ","ENTP","INTP","ESTP","ISTP"},Datos!S$2:S$33))</f>
        <v>0.45700000000000002</v>
      </c>
      <c r="T2" s="2" cm="1">
        <f t="array" ref="T2">SUM(SUMIF(Datos!$B$2:$B$33,{"ENFJ","INFJ","ESFJ","ISFJ","ENTP","INTP","ESTP","ISTP"},Datos!T$2:T$33))</f>
        <v>0.45850000000000002</v>
      </c>
      <c r="U2" s="2" cm="1">
        <f t="array" ref="U2">SUM(SUMIF(Datos!$B$2:$B$33,{"ENFJ","INFJ","ESFJ","ISFJ","ENTP","INTP","ESTP","ISTP"},Datos!U$2:U$33))</f>
        <v>0.47359999999999997</v>
      </c>
      <c r="V2" s="2" cm="1">
        <f t="array" ref="V2">SUM(SUMIF(Datos!$B$2:$B$33,{"ENFJ","INFJ","ESFJ","ISFJ","ENTP","INTP","ESTP","ISTP"},Datos!V$2:V$33))</f>
        <v>0.46909999999999996</v>
      </c>
      <c r="W2" s="2" cm="1">
        <f t="array" ref="W2">SUM(SUMIF(Datos!$B$2:$B$33,{"ENFJ","INFJ","ESFJ","ISFJ","ENTP","INTP","ESTP","ISTP"},Datos!W$2:W$33))</f>
        <v>0.45029999999999998</v>
      </c>
      <c r="X2" s="2" cm="1">
        <f t="array" ref="X2">SUM(SUMIF(Datos!$B$2:$B$33,{"ENFJ","INFJ","ESFJ","ISFJ","ENTP","INTP","ESTP","ISTP"},Datos!X$2:X$33))</f>
        <v>0.45530000000000004</v>
      </c>
      <c r="Y2" s="2" cm="1">
        <f t="array" ref="Y2">SUM(SUMIF(Datos!$B$2:$B$33,{"ENFJ","INFJ","ESFJ","ISFJ","ENTP","INTP","ESTP","ISTP"},Datos!Y$2:Y$33))</f>
        <v>0.47169999999999995</v>
      </c>
    </row>
    <row r="3" spans="1:25" x14ac:dyDescent="0.25">
      <c r="A3" t="s">
        <v>83</v>
      </c>
      <c r="C3" s="2" cm="1">
        <f t="array" ref="C3">SUM(SUMIF(Datos!$B$2:$B$33,{"ENFP","INFP","ESFP","ISFP","ENTJ","INTJ","ESTJ","ISTJ"},Datos!C$2:C$33))</f>
        <v>0.54400000000000015</v>
      </c>
      <c r="D3" s="2" cm="1">
        <f t="array" ref="D3">SUM(SUMIF(Datos!$B$2:$B$33,{"ENFP","INFP","ESFP","ISFP","ENTJ","INTJ","ESTJ","ISTJ"},Datos!D$2:D$33))</f>
        <v>0.55430000000000001</v>
      </c>
      <c r="E3" s="2" cm="1">
        <f t="array" ref="E3">SUM(SUMIF(Datos!$B$2:$B$33,{"ENFP","INFP","ESFP","ISFP","ENTJ","INTJ","ESTJ","ISTJ"},Datos!E$2:E$33))</f>
        <v>0.53</v>
      </c>
      <c r="F3" s="2" cm="1">
        <f t="array" ref="F3">SUM(SUMIF(Datos!$B$2:$B$33,{"ENFP","INFP","ESFP","ISFP","ENTJ","INTJ","ESTJ","ISTJ"},Datos!F$2:F$33))</f>
        <v>0.5524</v>
      </c>
      <c r="G3" s="2" cm="1">
        <f t="array" ref="G3">SUM(SUMIF(Datos!$B$2:$B$33,{"ENFP","INFP","ESFP","ISFP","ENTJ","INTJ","ESTJ","ISTJ"},Datos!G$2:G$33))</f>
        <v>0.52680000000000005</v>
      </c>
      <c r="H3" s="2" cm="1">
        <f t="array" ref="H3">SUM(SUMIF(Datos!$B$2:$B$33,{"ENFP","INFP","ESFP","ISFP","ENTJ","INTJ","ESTJ","ISTJ"},Datos!H$2:H$33))</f>
        <v>0.52200000000000002</v>
      </c>
      <c r="I3" s="2" cm="1">
        <f t="array" ref="I3">SUM(SUMIF(Datos!$B$2:$B$33,{"ENFP","INFP","ESFP","ISFP","ENTJ","INTJ","ESTJ","ISTJ"},Datos!I$2:I$33))</f>
        <v>0.54279999999999995</v>
      </c>
      <c r="J3" s="2" cm="1">
        <f t="array" ref="J3">SUM(SUMIF(Datos!$B$2:$B$33,{"ENFP","INFP","ESFP","ISFP","ENTJ","INTJ","ESTJ","ISTJ"},Datos!J$2:J$33))</f>
        <v>0.5393</v>
      </c>
      <c r="K3" s="2" cm="1">
        <f t="array" ref="K3">SUM(SUMIF(Datos!$B$2:$B$33,{"ENFP","INFP","ESFP","ISFP","ENTJ","INTJ","ESTJ","ISTJ"},Datos!K$2:K$33))</f>
        <v>0.53510000000000002</v>
      </c>
      <c r="L3" s="2" cm="1">
        <f t="array" ref="L3">SUM(SUMIF(Datos!$B$2:$B$33,{"ENFP","INFP","ESFP","ISFP","ENTJ","INTJ","ESTJ","ISTJ"},Datos!L$2:L$33))</f>
        <v>0.55010000000000003</v>
      </c>
      <c r="M3" s="2" cm="1">
        <f t="array" ref="M3">SUM(SUMIF(Datos!$B$2:$B$33,{"ENFP","INFP","ESFP","ISFP","ENTJ","INTJ","ESTJ","ISTJ"},Datos!M$2:M$33))</f>
        <v>0.54100000000000004</v>
      </c>
      <c r="N3" s="2" cm="1">
        <f t="array" ref="N3">SUM(SUMIF(Datos!$B$2:$B$33,{"ENFP","INFP","ESFP","ISFP","ENTJ","INTJ","ESTJ","ISTJ"},Datos!N$2:N$33))</f>
        <v>0.56210000000000004</v>
      </c>
      <c r="O3" s="2" cm="1">
        <f t="array" ref="O3">SUM(SUMIF(Datos!$B$2:$B$33,{"ENFP","INFP","ESFP","ISFP","ENTJ","INTJ","ESTJ","ISTJ"},Datos!O$2:O$33))</f>
        <v>0.52080000000000004</v>
      </c>
      <c r="P3" s="2" cm="1">
        <f t="array" ref="P3">SUM(SUMIF(Datos!$B$2:$B$33,{"ENFP","INFP","ESFP","ISFP","ENTJ","INTJ","ESTJ","ISTJ"},Datos!P$2:P$33))</f>
        <v>0.52690000000000003</v>
      </c>
      <c r="Q3" s="2" cm="1">
        <f t="array" ref="Q3">SUM(SUMIF(Datos!$B$2:$B$33,{"ENFP","INFP","ESFP","ISFP","ENTJ","INTJ","ESTJ","ISTJ"},Datos!Q$2:Q$33))</f>
        <v>0.52939999999999998</v>
      </c>
      <c r="R3" s="2" cm="1">
        <f t="array" ref="R3">SUM(SUMIF(Datos!$B$2:$B$33,{"ENFP","INFP","ESFP","ISFP","ENTJ","INTJ","ESTJ","ISTJ"},Datos!R$2:R$33))</f>
        <v>0.52450000000000008</v>
      </c>
      <c r="S3" s="2" cm="1">
        <f t="array" ref="S3">SUM(SUMIF(Datos!$B$2:$B$33,{"ENFP","INFP","ESFP","ISFP","ENTJ","INTJ","ESTJ","ISTJ"},Datos!S$2:S$33))</f>
        <v>0.54310000000000003</v>
      </c>
      <c r="T3" s="2" cm="1">
        <f t="array" ref="T3">SUM(SUMIF(Datos!$B$2:$B$33,{"ENFP","INFP","ESFP","ISFP","ENTJ","INTJ","ESTJ","ISTJ"},Datos!T$2:T$33))</f>
        <v>0.5413</v>
      </c>
      <c r="U3" s="2" cm="1">
        <f t="array" ref="U3">SUM(SUMIF(Datos!$B$2:$B$33,{"ENFP","INFP","ESFP","ISFP","ENTJ","INTJ","ESTJ","ISTJ"},Datos!U$2:U$33))</f>
        <v>0.52670000000000006</v>
      </c>
      <c r="V3" s="2" cm="1">
        <f t="array" ref="V3">SUM(SUMIF(Datos!$B$2:$B$33,{"ENFP","INFP","ESFP","ISFP","ENTJ","INTJ","ESTJ","ISTJ"},Datos!V$2:V$33))</f>
        <v>0.53089999999999993</v>
      </c>
      <c r="W3" s="2" cm="1">
        <f t="array" ref="W3">SUM(SUMIF(Datos!$B$2:$B$33,{"ENFP","INFP","ESFP","ISFP","ENTJ","INTJ","ESTJ","ISTJ"},Datos!W$2:W$33))</f>
        <v>0.54949999999999999</v>
      </c>
      <c r="X3" s="2" cm="1">
        <f t="array" ref="X3">SUM(SUMIF(Datos!$B$2:$B$33,{"ENFP","INFP","ESFP","ISFP","ENTJ","INTJ","ESTJ","ISTJ"},Datos!X$2:X$33))</f>
        <v>0.51669999999999994</v>
      </c>
      <c r="Y3" s="2" cm="1">
        <f t="array" ref="Y3">SUM(SUMIF(Datos!$B$2:$B$33,{"ENFP","INFP","ESFP","ISFP","ENTJ","INTJ","ESTJ","ISTJ"},Datos!Y$2:Y$33))</f>
        <v>0.52839999999999998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586-ED8A-4EE9-9203-AE26FBD009B5}">
  <dimension ref="A1:Y5"/>
  <sheetViews>
    <sheetView workbookViewId="0">
      <selection activeCell="G6" sqref="G6"/>
    </sheetView>
  </sheetViews>
  <sheetFormatPr baseColWidth="10" defaultRowHeight="15" x14ac:dyDescent="0.25"/>
  <sheetData>
    <row r="1" spans="1:25" x14ac:dyDescent="0.25">
      <c r="C1" s="1" t="s">
        <v>0</v>
      </c>
      <c r="D1" t="s">
        <v>33</v>
      </c>
      <c r="E1" t="s">
        <v>34</v>
      </c>
      <c r="F1" t="s">
        <v>41</v>
      </c>
      <c r="G1" t="s">
        <v>35</v>
      </c>
      <c r="H1" t="s">
        <v>36</v>
      </c>
      <c r="I1" t="s">
        <v>42</v>
      </c>
      <c r="J1" t="s">
        <v>43</v>
      </c>
      <c r="K1" t="s">
        <v>44</v>
      </c>
      <c r="L1" t="s">
        <v>45</v>
      </c>
      <c r="M1" t="s">
        <v>37</v>
      </c>
      <c r="N1" t="s">
        <v>46</v>
      </c>
      <c r="O1" t="s">
        <v>38</v>
      </c>
      <c r="P1" t="s">
        <v>47</v>
      </c>
      <c r="Q1" t="s">
        <v>48</v>
      </c>
      <c r="R1" t="s">
        <v>49</v>
      </c>
      <c r="S1" t="s">
        <v>39</v>
      </c>
      <c r="T1" t="s">
        <v>50</v>
      </c>
      <c r="U1" t="s">
        <v>40</v>
      </c>
      <c r="V1" t="s">
        <v>51</v>
      </c>
      <c r="W1" t="s">
        <v>52</v>
      </c>
      <c r="X1" t="s">
        <v>70</v>
      </c>
      <c r="Y1" t="s">
        <v>53</v>
      </c>
    </row>
    <row r="2" spans="1:25" x14ac:dyDescent="0.25">
      <c r="A2" t="s">
        <v>71</v>
      </c>
      <c r="C2" s="2" cm="1">
        <f t="array" ref="C2">SUM(SUMIF(Datos!$B$2:$B$33,{"ENTP","INTP","ENTJ","INTJ"},Datos!C$2:C$33))</f>
        <v>0.23970000000000002</v>
      </c>
      <c r="D2" s="2" cm="1">
        <f t="array" ref="D2">SUM(SUMIF(Datos!$B$2:$B$33,{"ENTP","INTP","ENTJ","INTJ"},Datos!D$2:D$33))</f>
        <v>0.25650000000000001</v>
      </c>
      <c r="E2" s="2" cm="1">
        <f t="array" ref="E2">SUM(SUMIF(Datos!$B$2:$B$33,{"ENTP","INTP","ENTJ","INTJ"},Datos!E$2:E$33))</f>
        <v>0.13569999999999999</v>
      </c>
      <c r="F2" s="2" cm="1">
        <f t="array" ref="F2">SUM(SUMIF(Datos!$B$2:$B$33,{"ENTP","INTP","ENTJ","INTJ"},Datos!F$2:F$33))</f>
        <v>0.2399</v>
      </c>
      <c r="G2" s="2" cm="1">
        <f t="array" ref="G2">SUM(SUMIF(Datos!$B$2:$B$33,{"ENTP","INTP","ENTJ","INTJ"},Datos!G$2:G$33))</f>
        <v>0.1661</v>
      </c>
      <c r="H2" s="2" cm="1">
        <f t="array" ref="H2">SUM(SUMIF(Datos!$B$2:$B$33,{"ENTP","INTP","ENTJ","INTJ"},Datos!H$2:H$33))</f>
        <v>0.16830000000000001</v>
      </c>
      <c r="I2" s="2" cm="1">
        <f t="array" ref="I2">SUM(SUMIF(Datos!$B$2:$B$33,{"ENTP","INTP","ENTJ","INTJ"},Datos!I$2:I$33))</f>
        <v>0.17799999999999999</v>
      </c>
      <c r="J2" s="2" cm="1">
        <f t="array" ref="J2">SUM(SUMIF(Datos!$B$2:$B$33,{"ENTP","INTP","ENTJ","INTJ"},Datos!J$2:J$33))</f>
        <v>0.2084</v>
      </c>
      <c r="K2" s="2" cm="1">
        <f t="array" ref="K2">SUM(SUMIF(Datos!$B$2:$B$33,{"ENTP","INTP","ENTJ","INTJ"},Datos!K$2:K$33))</f>
        <v>0.27239999999999998</v>
      </c>
      <c r="L2" s="2" cm="1">
        <f t="array" ref="L2">SUM(SUMIF(Datos!$B$2:$B$33,{"ENTP","INTP","ENTJ","INTJ"},Datos!L$2:L$33))</f>
        <v>0.16869999999999999</v>
      </c>
      <c r="M2" s="2" cm="1">
        <f t="array" ref="M2">SUM(SUMIF(Datos!$B$2:$B$33,{"ENTP","INTP","ENTJ","INTJ"},Datos!M$2:M$33))</f>
        <v>0.26980000000000004</v>
      </c>
      <c r="N2" s="2" cm="1">
        <f t="array" ref="N2">SUM(SUMIF(Datos!$B$2:$B$33,{"ENTP","INTP","ENTJ","INTJ"},Datos!N$2:N$33))</f>
        <v>0.1865</v>
      </c>
      <c r="O2" s="2" cm="1">
        <f t="array" ref="O2">SUM(SUMIF(Datos!$B$2:$B$33,{"ENTP","INTP","ENTJ","INTJ"},Datos!O$2:O$33))</f>
        <v>0.21059999999999998</v>
      </c>
      <c r="P2" s="2" cm="1">
        <f t="array" ref="P2">SUM(SUMIF(Datos!$B$2:$B$33,{"ENTP","INTP","ENTJ","INTJ"},Datos!P$2:P$33))</f>
        <v>0.33619999999999994</v>
      </c>
      <c r="Q2" s="2" cm="1">
        <f t="array" ref="Q2">SUM(SUMIF(Datos!$B$2:$B$33,{"ENTP","INTP","ENTJ","INTJ"},Datos!Q$2:Q$33))</f>
        <v>0.31850000000000001</v>
      </c>
      <c r="R2" s="2" cm="1">
        <f t="array" ref="R2">SUM(SUMIF(Datos!$B$2:$B$33,{"ENTP","INTP","ENTJ","INTJ"},Datos!R$2:R$33))</f>
        <v>0.311</v>
      </c>
      <c r="S2" s="2" cm="1">
        <f t="array" ref="S2">SUM(SUMIF(Datos!$B$2:$B$33,{"ENTP","INTP","ENTJ","INTJ"},Datos!S$2:S$33))</f>
        <v>0.2092</v>
      </c>
      <c r="T2" s="2" cm="1">
        <f t="array" ref="T2">SUM(SUMIF(Datos!$B$2:$B$33,{"ENTP","INTP","ENTJ","INTJ"},Datos!T$2:T$33))</f>
        <v>0.20549999999999999</v>
      </c>
      <c r="U2" s="2" cm="1">
        <f t="array" ref="U2">SUM(SUMIF(Datos!$B$2:$B$33,{"ENTP","INTP","ENTJ","INTJ"},Datos!U$2:U$33))</f>
        <v>0.17109999999999997</v>
      </c>
      <c r="V2" s="2" cm="1">
        <f t="array" ref="V2">SUM(SUMIF(Datos!$B$2:$B$33,{"ENTP","INTP","ENTJ","INTJ"},Datos!V$2:V$33))</f>
        <v>0.16569999999999999</v>
      </c>
      <c r="W2" s="2" cm="1">
        <f t="array" ref="W2">SUM(SUMIF(Datos!$B$2:$B$33,{"ENTP","INTP","ENTJ","INTJ"},Datos!W$2:W$33))</f>
        <v>0.23730000000000001</v>
      </c>
      <c r="X2" s="2" cm="1">
        <f t="array" ref="X2">SUM(SUMIF(Datos!$B$2:$B$33,{"ENTP","INTP","ENTJ","INTJ"},Datos!X$2:X$33))</f>
        <v>0.16249999999999998</v>
      </c>
      <c r="Y2" s="2" cm="1">
        <f t="array" ref="Y2">SUM(SUMIF(Datos!$B$2:$B$33,{"ENTP","INTP","ENTJ","INTJ"},Datos!Y$2:Y$33))</f>
        <v>0.26459999999999995</v>
      </c>
    </row>
    <row r="3" spans="1:25" x14ac:dyDescent="0.25">
      <c r="A3" t="s">
        <v>72</v>
      </c>
      <c r="C3" s="2" cm="1">
        <f t="array" ref="C3">SUM(SUMIF(Datos!$B$2:$B$33,{"ENFJ","INFJ","ENFP","INFP"},Datos!C$2:C$33))</f>
        <v>0.44950000000000001</v>
      </c>
      <c r="D3" s="2" cm="1">
        <f t="array" ref="D3">SUM(SUMIF(Datos!$B$2:$B$33,{"ENFJ","INFJ","ENFP","INFP"},Datos!D$2:D$33))</f>
        <v>0.47220000000000001</v>
      </c>
      <c r="E3" s="2" cm="1">
        <f t="array" ref="E3">SUM(SUMIF(Datos!$B$2:$B$33,{"ENFJ","INFJ","ENFP","INFP"},Datos!E$2:E$33))</f>
        <v>0.45330000000000004</v>
      </c>
      <c r="F3" s="2" cm="1">
        <f t="array" ref="F3">SUM(SUMIF(Datos!$B$2:$B$33,{"ENFJ","INFJ","ENFP","INFP"},Datos!F$2:F$33))</f>
        <v>0.47949999999999998</v>
      </c>
      <c r="G3" s="2" cm="1">
        <f t="array" ref="G3">SUM(SUMIF(Datos!$B$2:$B$33,{"ENFJ","INFJ","ENFP","INFP"},Datos!G$2:G$33))</f>
        <v>0.44819999999999993</v>
      </c>
      <c r="H3" s="2" cm="1">
        <f t="array" ref="H3">SUM(SUMIF(Datos!$B$2:$B$33,{"ENFJ","INFJ","ENFP","INFP"},Datos!H$2:H$33))</f>
        <v>0.3135</v>
      </c>
      <c r="I3" s="2" cm="1">
        <f t="array" ref="I3">SUM(SUMIF(Datos!$B$2:$B$33,{"ENFJ","INFJ","ENFP","INFP"},Datos!I$2:I$33))</f>
        <v>0.38329999999999997</v>
      </c>
      <c r="J3" s="2" cm="1">
        <f t="array" ref="J3">SUM(SUMIF(Datos!$B$2:$B$33,{"ENFJ","INFJ","ENFP","INFP"},Datos!J$2:J$33))</f>
        <v>0.40389999999999993</v>
      </c>
      <c r="K3" s="2" cm="1">
        <f t="array" ref="K3">SUM(SUMIF(Datos!$B$2:$B$33,{"ENFJ","INFJ","ENFP","INFP"},Datos!K$2:K$33))</f>
        <v>0.42649999999999999</v>
      </c>
      <c r="L3" s="2" cm="1">
        <f t="array" ref="L3">SUM(SUMIF(Datos!$B$2:$B$33,{"ENFJ","INFJ","ENFP","INFP"},Datos!L$2:L$33))</f>
        <v>0.48280000000000001</v>
      </c>
      <c r="M3" s="2" cm="1">
        <f t="array" ref="M3">SUM(SUMIF(Datos!$B$2:$B$33,{"ENFJ","INFJ","ENFP","INFP"},Datos!M$2:M$33))</f>
        <v>0.46919999999999995</v>
      </c>
      <c r="N3" s="2" cm="1">
        <f t="array" ref="N3">SUM(SUMIF(Datos!$B$2:$B$33,{"ENFJ","INFJ","ENFP","INFP"},Datos!N$2:N$33))</f>
        <v>0.42599999999999999</v>
      </c>
      <c r="O3" s="2" cm="1">
        <f t="array" ref="O3">SUM(SUMIF(Datos!$B$2:$B$33,{"ENFJ","INFJ","ENFP","INFP"},Datos!O$2:O$33))</f>
        <v>0.46080000000000004</v>
      </c>
      <c r="P3" s="2" cm="1">
        <f t="array" ref="P3">SUM(SUMIF(Datos!$B$2:$B$33,{"ENFJ","INFJ","ENFP","INFP"},Datos!P$2:P$33))</f>
        <v>0.3972</v>
      </c>
      <c r="Q3" s="2" cm="1">
        <f t="array" ref="Q3">SUM(SUMIF(Datos!$B$2:$B$33,{"ENFJ","INFJ","ENFP","INFP"},Datos!Q$2:Q$33))</f>
        <v>0.38350000000000001</v>
      </c>
      <c r="R3" s="2" cm="1">
        <f t="array" ref="R3">SUM(SUMIF(Datos!$B$2:$B$33,{"ENFJ","INFJ","ENFP","INFP"},Datos!R$2:R$33))</f>
        <v>0.33290000000000003</v>
      </c>
      <c r="S3" s="2" cm="1">
        <f t="array" ref="S3">SUM(SUMIF(Datos!$B$2:$B$33,{"ENFJ","INFJ","ENFP","INFP"},Datos!S$2:S$33))</f>
        <v>0.496</v>
      </c>
      <c r="T3" s="2" cm="1">
        <f t="array" ref="T3">SUM(SUMIF(Datos!$B$2:$B$33,{"ENFJ","INFJ","ENFP","INFP"},Datos!T$2:T$33))</f>
        <v>0.4415</v>
      </c>
      <c r="U3" s="2" cm="1">
        <f t="array" ref="U3">SUM(SUMIF(Datos!$B$2:$B$33,{"ENFJ","INFJ","ENFP","INFP"},Datos!U$2:U$33))</f>
        <v>0.40730000000000005</v>
      </c>
      <c r="V3" s="2" cm="1">
        <f t="array" ref="V3">SUM(SUMIF(Datos!$B$2:$B$33,{"ENFJ","INFJ","ENFP","INFP"},Datos!V$2:V$33))</f>
        <v>0.45750000000000002</v>
      </c>
      <c r="W3" s="2" cm="1">
        <f t="array" ref="W3">SUM(SUMIF(Datos!$B$2:$B$33,{"ENFJ","INFJ","ENFP","INFP"},Datos!W$2:W$33))</f>
        <v>0.48119999999999996</v>
      </c>
      <c r="X3" s="2" cm="1">
        <f t="array" ref="X3">SUM(SUMIF(Datos!$B$2:$B$33,{"ENFJ","INFJ","ENFP","INFP"},Datos!X$2:X$33))</f>
        <v>0.43190000000000001</v>
      </c>
      <c r="Y3" s="2" cm="1">
        <f t="array" ref="Y3">SUM(SUMIF(Datos!$B$2:$B$33,{"ENFJ","INFJ","ENFP","INFP"},Datos!Y$2:Y$33))</f>
        <v>0.42960000000000004</v>
      </c>
    </row>
    <row r="4" spans="1:25" x14ac:dyDescent="0.25">
      <c r="A4" t="s">
        <v>73</v>
      </c>
      <c r="C4" s="2" cm="1">
        <f t="array" ref="C4">SUM(SUMIF(Datos!$B$2:$B$33,{"ESFJ","ISFJ","ESTJ","ISTJ"},Datos!C$2:C$33))</f>
        <v>0.1825</v>
      </c>
      <c r="D4" s="2" cm="1">
        <f t="array" ref="D4">SUM(SUMIF(Datos!$B$2:$B$33,{"ESFJ","ISFJ","ESTJ","ISTJ"},Datos!D$2:D$33))</f>
        <v>0.15030000000000002</v>
      </c>
      <c r="E4" s="2" cm="1">
        <f t="array" ref="E4">SUM(SUMIF(Datos!$B$2:$B$33,{"ESFJ","ISFJ","ESTJ","ISTJ"},Datos!E$2:E$33))</f>
        <v>0.25230000000000002</v>
      </c>
      <c r="F4" s="2" cm="1">
        <f t="array" ref="F4">SUM(SUMIF(Datos!$B$2:$B$33,{"ESFJ","ISFJ","ESTJ","ISTJ"},Datos!F$2:F$33))</f>
        <v>0.16599999999999998</v>
      </c>
      <c r="G4" s="2" cm="1">
        <f t="array" ref="G4">SUM(SUMIF(Datos!$B$2:$B$33,{"ESFJ","ISFJ","ESTJ","ISTJ"},Datos!G$2:G$33))</f>
        <v>0.23759999999999998</v>
      </c>
      <c r="H4" s="2" cm="1">
        <f t="array" ref="H4">SUM(SUMIF(Datos!$B$2:$B$33,{"ESFJ","ISFJ","ESTJ","ISTJ"},Datos!H$2:H$33))</f>
        <v>0.29830000000000001</v>
      </c>
      <c r="I4" s="2" cm="1">
        <f t="array" ref="I4">SUM(SUMIF(Datos!$B$2:$B$33,{"ESFJ","ISFJ","ESTJ","ISTJ"},Datos!I$2:I$33))</f>
        <v>0.2485</v>
      </c>
      <c r="J4" s="2" cm="1">
        <f t="array" ref="J4">SUM(SUMIF(Datos!$B$2:$B$33,{"ESFJ","ISFJ","ESTJ","ISTJ"},Datos!J$2:J$33))</f>
        <v>0.21150000000000002</v>
      </c>
      <c r="K4" s="2" cm="1">
        <f t="array" ref="K4">SUM(SUMIF(Datos!$B$2:$B$33,{"ESFJ","ISFJ","ESTJ","ISTJ"},Datos!K$2:K$33))</f>
        <v>0.188</v>
      </c>
      <c r="L4" s="2" cm="1">
        <f t="array" ref="L4">SUM(SUMIF(Datos!$B$2:$B$33,{"ESFJ","ISFJ","ESTJ","ISTJ"},Datos!L$2:L$33))</f>
        <v>0.20730000000000001</v>
      </c>
      <c r="M4" s="2" cm="1">
        <f t="array" ref="M4">SUM(SUMIF(Datos!$B$2:$B$33,{"ESFJ","ISFJ","ESTJ","ISTJ"},Datos!M$2:M$33))</f>
        <v>0.16189999999999999</v>
      </c>
      <c r="N4" s="2" cm="1">
        <f t="array" ref="N4">SUM(SUMIF(Datos!$B$2:$B$33,{"ESFJ","ISFJ","ESTJ","ISTJ"},Datos!N$2:N$33))</f>
        <v>0.20529999999999998</v>
      </c>
      <c r="O4" s="2" cm="1">
        <f t="array" ref="O4">SUM(SUMIF(Datos!$B$2:$B$33,{"ESFJ","ISFJ","ESTJ","ISTJ"},Datos!O$2:O$33))</f>
        <v>0.20030000000000003</v>
      </c>
      <c r="P4" s="2" cm="1">
        <f t="array" ref="P4">SUM(SUMIF(Datos!$B$2:$B$33,{"ESFJ","ISFJ","ESTJ","ISTJ"},Datos!P$2:P$33))</f>
        <v>0.14269999999999999</v>
      </c>
      <c r="Q4" s="2" cm="1">
        <f t="array" ref="Q4">SUM(SUMIF(Datos!$B$2:$B$33,{"ESFJ","ISFJ","ESTJ","ISTJ"},Datos!Q$2:Q$33))</f>
        <v>0.17549999999999999</v>
      </c>
      <c r="R4" s="2" cm="1">
        <f t="array" ref="R4">SUM(SUMIF(Datos!$B$2:$B$33,{"ESFJ","ISFJ","ESTJ","ISTJ"},Datos!R$2:R$33))</f>
        <v>0.20729999999999998</v>
      </c>
      <c r="S4" s="2" cm="1">
        <f t="array" ref="S4">SUM(SUMIF(Datos!$B$2:$B$33,{"ESFJ","ISFJ","ESTJ","ISTJ"},Datos!S$2:S$33))</f>
        <v>0.17469999999999999</v>
      </c>
      <c r="T4" s="2" cm="1">
        <f t="array" ref="T4">SUM(SUMIF(Datos!$B$2:$B$33,{"ESFJ","ISFJ","ESTJ","ISTJ"},Datos!T$2:T$33))</f>
        <v>0.22010000000000002</v>
      </c>
      <c r="U4" s="2" cm="1">
        <f t="array" ref="U4">SUM(SUMIF(Datos!$B$2:$B$33,{"ESFJ","ISFJ","ESTJ","ISTJ"},Datos!U$2:U$33))</f>
        <v>0.26019999999999999</v>
      </c>
      <c r="V4" s="2" cm="1">
        <f t="array" ref="V4">SUM(SUMIF(Datos!$B$2:$B$33,{"ESFJ","ISFJ","ESTJ","ISTJ"},Datos!V$2:V$33))</f>
        <v>0.23050000000000001</v>
      </c>
      <c r="W4" s="2" cm="1">
        <f t="array" ref="W4">SUM(SUMIF(Datos!$B$2:$B$33,{"ESFJ","ISFJ","ESTJ","ISTJ"},Datos!W$2:W$33))</f>
        <v>0.16249999999999998</v>
      </c>
      <c r="X4" s="2" cm="1">
        <f t="array" ref="X4">SUM(SUMIF(Datos!$B$2:$B$33,{"ESFJ","ISFJ","ESTJ","ISTJ"},Datos!X$2:X$33))</f>
        <v>0.23250000000000001</v>
      </c>
      <c r="Y4" s="2" cm="1">
        <f t="array" ref="Y4">SUM(SUMIF(Datos!$B$2:$B$33,{"ESFJ","ISFJ","ESTJ","ISTJ"},Datos!Y$2:Y$33))</f>
        <v>0.17779999999999999</v>
      </c>
    </row>
    <row r="5" spans="1:25" x14ac:dyDescent="0.25">
      <c r="A5" t="s">
        <v>74</v>
      </c>
      <c r="C5" s="2" cm="1">
        <f t="array" ref="C5">SUM(SUMIF(Datos!$B$2:$B$33,{"ESTP","ISTP","ESFP","ISFP"},Datos!C$2:C$33))</f>
        <v>0.128</v>
      </c>
      <c r="D5" s="2" cm="1">
        <f t="array" ref="D5">SUM(SUMIF(Datos!$B$2:$B$33,{"ESTP","ISTP","ESFP","ISFP"},Datos!D$2:D$33))</f>
        <v>0.1211</v>
      </c>
      <c r="E5" s="2" cm="1">
        <f t="array" ref="E5">SUM(SUMIF(Datos!$B$2:$B$33,{"ESTP","ISTP","ESFP","ISFP"},Datos!E$2:E$33))</f>
        <v>0.15839999999999999</v>
      </c>
      <c r="F5" s="2" cm="1">
        <f t="array" ref="F5">SUM(SUMIF(Datos!$B$2:$B$33,{"ESTP","ISTP","ESFP","ISFP"},Datos!F$2:F$33))</f>
        <v>0.11449999999999999</v>
      </c>
      <c r="G5" s="2" cm="1">
        <f t="array" ref="G5">SUM(SUMIF(Datos!$B$2:$B$33,{"ESTP","ISTP","ESFP","ISFP"},Datos!G$2:G$33))</f>
        <v>0.1479</v>
      </c>
      <c r="H5" s="2" cm="1">
        <f t="array" ref="H5">SUM(SUMIF(Datos!$B$2:$B$33,{"ESTP","ISTP","ESFP","ISFP"},Datos!H$2:H$33))</f>
        <v>0.22010000000000002</v>
      </c>
      <c r="I5" s="2" cm="1">
        <f t="array" ref="I5">SUM(SUMIF(Datos!$B$2:$B$33,{"ESTP","ISTP","ESFP","ISFP"},Datos!I$2:I$33))</f>
        <v>0.19019999999999998</v>
      </c>
      <c r="J5" s="2" cm="1">
        <f t="array" ref="J5">SUM(SUMIF(Datos!$B$2:$B$33,{"ESTP","ISTP","ESFP","ISFP"},Datos!J$2:J$33))</f>
        <v>0.17629999999999998</v>
      </c>
      <c r="K5" s="2" cm="1">
        <f t="array" ref="K5">SUM(SUMIF(Datos!$B$2:$B$33,{"ESTP","ISTP","ESFP","ISFP"},Datos!K$2:K$33))</f>
        <v>0.11300000000000002</v>
      </c>
      <c r="L5" s="2" cm="1">
        <f t="array" ref="L5">SUM(SUMIF(Datos!$B$2:$B$33,{"ESTP","ISTP","ESFP","ISFP"},Datos!L$2:L$33))</f>
        <v>0.14130000000000001</v>
      </c>
      <c r="M5" s="2" cm="1">
        <f t="array" ref="M5">SUM(SUMIF(Datos!$B$2:$B$33,{"ESTP","ISTP","ESFP","ISFP"},Datos!M$2:M$33))</f>
        <v>9.9199999999999997E-2</v>
      </c>
      <c r="N5" s="2" cm="1">
        <f t="array" ref="N5">SUM(SUMIF(Datos!$B$2:$B$33,{"ESTP","ISTP","ESFP","ISFP"},Datos!N$2:N$33))</f>
        <v>0.1825</v>
      </c>
      <c r="O5" s="2" cm="1">
        <f t="array" ref="O5">SUM(SUMIF(Datos!$B$2:$B$33,{"ESTP","ISTP","ESFP","ISFP"},Datos!O$2:O$33))</f>
        <v>0.12809999999999999</v>
      </c>
      <c r="P5" s="2" cm="1">
        <f t="array" ref="P5">SUM(SUMIF(Datos!$B$2:$B$33,{"ESTP","ISTP","ESFP","ISFP"},Datos!P$2:P$33))</f>
        <v>0.12390000000000001</v>
      </c>
      <c r="Q5" s="2" cm="1">
        <f t="array" ref="Q5">SUM(SUMIF(Datos!$B$2:$B$33,{"ESTP","ISTP","ESFP","ISFP"},Datos!Q$2:Q$33))</f>
        <v>0.12250000000000001</v>
      </c>
      <c r="R5" s="2" cm="1">
        <f t="array" ref="R5">SUM(SUMIF(Datos!$B$2:$B$33,{"ESTP","ISTP","ESFP","ISFP"},Datos!R$2:R$33))</f>
        <v>0.1489</v>
      </c>
      <c r="S5" s="2" cm="1">
        <f t="array" ref="S5">SUM(SUMIF(Datos!$B$2:$B$33,{"ESTP","ISTP","ESFP","ISFP"},Datos!S$2:S$33))</f>
        <v>0.1202</v>
      </c>
      <c r="T5" s="2" cm="1">
        <f t="array" ref="T5">SUM(SUMIF(Datos!$B$2:$B$33,{"ESTP","ISTP","ESFP","ISFP"},Datos!T$2:T$33))</f>
        <v>0.13269999999999998</v>
      </c>
      <c r="U5" s="2" cm="1">
        <f t="array" ref="U5">SUM(SUMIF(Datos!$B$2:$B$33,{"ESTP","ISTP","ESFP","ISFP"},Datos!U$2:U$33))</f>
        <v>0.16170000000000001</v>
      </c>
      <c r="V5" s="2" cm="1">
        <f t="array" ref="V5">SUM(SUMIF(Datos!$B$2:$B$33,{"ESTP","ISTP","ESFP","ISFP"},Datos!V$2:V$33))</f>
        <v>0.14629999999999999</v>
      </c>
      <c r="W5" s="2" cm="1">
        <f t="array" ref="W5">SUM(SUMIF(Datos!$B$2:$B$33,{"ESTP","ISTP","ESFP","ISFP"},Datos!W$2:W$33))</f>
        <v>0.1188</v>
      </c>
      <c r="X5" s="2" cm="1">
        <f t="array" ref="X5">SUM(SUMIF(Datos!$B$2:$B$33,{"ESTP","ISTP","ESFP","ISFP"},Datos!X$2:X$33))</f>
        <v>0.14509999999999998</v>
      </c>
      <c r="Y5" s="2" cm="1">
        <f t="array" ref="Y5">SUM(SUMIF(Datos!$B$2:$B$33,{"ESTP","ISTP","ESFP","ISFP"},Datos!Y$2:Y$33))</f>
        <v>0.12809999999999999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89D7-C454-455D-A867-43D53277B91D}">
  <dimension ref="A1:Y5"/>
  <sheetViews>
    <sheetView tabSelected="1" workbookViewId="0">
      <selection activeCell="C5" sqref="C5"/>
    </sheetView>
  </sheetViews>
  <sheetFormatPr baseColWidth="10" defaultRowHeight="15" x14ac:dyDescent="0.25"/>
  <cols>
    <col min="1" max="1" width="24.140625" customWidth="1"/>
  </cols>
  <sheetData>
    <row r="1" spans="1:25" x14ac:dyDescent="0.25">
      <c r="C1" s="1" t="s">
        <v>0</v>
      </c>
      <c r="D1" t="s">
        <v>33</v>
      </c>
      <c r="E1" t="s">
        <v>34</v>
      </c>
      <c r="F1" t="s">
        <v>41</v>
      </c>
      <c r="G1" t="s">
        <v>35</v>
      </c>
      <c r="H1" t="s">
        <v>36</v>
      </c>
      <c r="I1" t="s">
        <v>42</v>
      </c>
      <c r="J1" t="s">
        <v>43</v>
      </c>
      <c r="K1" t="s">
        <v>44</v>
      </c>
      <c r="L1" t="s">
        <v>45</v>
      </c>
      <c r="M1" t="s">
        <v>37</v>
      </c>
      <c r="N1" t="s">
        <v>46</v>
      </c>
      <c r="O1" t="s">
        <v>38</v>
      </c>
      <c r="P1" t="s">
        <v>47</v>
      </c>
      <c r="Q1" t="s">
        <v>48</v>
      </c>
      <c r="R1" t="s">
        <v>49</v>
      </c>
      <c r="S1" t="s">
        <v>39</v>
      </c>
      <c r="T1" t="s">
        <v>50</v>
      </c>
      <c r="U1" t="s">
        <v>40</v>
      </c>
      <c r="V1" t="s">
        <v>51</v>
      </c>
      <c r="W1" t="s">
        <v>52</v>
      </c>
      <c r="X1" t="s">
        <v>70</v>
      </c>
      <c r="Y1" t="s">
        <v>53</v>
      </c>
    </row>
    <row r="2" spans="1:25" x14ac:dyDescent="0.25">
      <c r="A2" t="s">
        <v>81</v>
      </c>
      <c r="C2" s="2" cm="1">
        <f t="array" ref="C2">SUM(SUMIFS(Datos!C$2:C$33,Datos!$B$2:$B$33,{"INFJ","ISFJ","INTP","ISTP","INFP","ISFP","INTJ","ISTJ"},Datos!$A$2:$A$33,"=A*"))</f>
        <v>0.17430000000000001</v>
      </c>
      <c r="D2" s="2" cm="1">
        <f t="array" ref="D2">SUM(SUMIFS(Datos!D$2:D$33,Datos!$B$2:$B$33,{"INFJ","ISFJ","INTP","ISTP","INFP","ISFP","INTJ","ISTJ"},Datos!$A$2:$A$33,"=A*"))</f>
        <v>0.1762</v>
      </c>
      <c r="E2" s="2" cm="1">
        <f t="array" ref="E2">SUM(SUMIFS(Datos!E$2:E$33,Datos!$B$2:$B$33,{"INFJ","ISFJ","INTP","ISTP","INFP","ISFP","INTJ","ISTJ"},Datos!$A$2:$A$33,"=A*"))</f>
        <v>0.14829999999999999</v>
      </c>
      <c r="F2" s="2" cm="1">
        <f t="array" ref="F2">SUM(SUMIFS(Datos!F$2:F$33,Datos!$B$2:$B$33,{"INFJ","ISFJ","INTP","ISTP","INFP","ISFP","INTJ","ISTJ"},Datos!$A$2:$A$33,"=A*"))</f>
        <v>0.1673</v>
      </c>
      <c r="G2" s="2" cm="1">
        <f t="array" ref="G2">SUM(SUMIFS(Datos!G$2:G$33,Datos!$B$2:$B$33,{"INFJ","ISFJ","INTP","ISTP","INFP","ISFP","INTJ","ISTJ"},Datos!$A$2:$A$33,"=A*"))</f>
        <v>0.16489999999999999</v>
      </c>
      <c r="H2" s="2" cm="1">
        <f t="array" ref="H2">SUM(SUMIFS(Datos!H$2:H$33,Datos!$B$2:$B$33,{"INFJ","ISFJ","INTP","ISTP","INFP","ISFP","INTJ","ISTJ"},Datos!$A$2:$A$33,"=A*"))</f>
        <v>0.17710000000000001</v>
      </c>
      <c r="I2" s="2" cm="1">
        <f t="array" ref="I2">SUM(SUMIFS(Datos!I$2:I$33,Datos!$B$2:$B$33,{"INFJ","ISFJ","INTP","ISTP","INFP","ISFP","INTJ","ISTJ"},Datos!$A$2:$A$33,"=A*"))</f>
        <v>0.16400000000000001</v>
      </c>
      <c r="J2" s="2" cm="1">
        <f t="array" ref="J2">SUM(SUMIFS(Datos!J$2:J$33,Datos!$B$2:$B$33,{"INFJ","ISFJ","INTP","ISTP","INFP","ISFP","INTJ","ISTJ"},Datos!$A$2:$A$33,"=A*"))</f>
        <v>0.1794</v>
      </c>
      <c r="K2" s="2" cm="1">
        <f t="array" ref="K2">SUM(SUMIFS(Datos!K$2:K$33,Datos!$B$2:$B$33,{"INFJ","ISFJ","INTP","ISTP","INFP","ISFP","INTJ","ISTJ"},Datos!$A$2:$A$33,"=A*"))</f>
        <v>0.1671</v>
      </c>
      <c r="L2" s="2" cm="1">
        <f t="array" ref="L2">SUM(SUMIFS(Datos!L$2:L$33,Datos!$B$2:$B$33,{"INFJ","ISFJ","INTP","ISTP","INFP","ISFP","INTJ","ISTJ"},Datos!$A$2:$A$33,"=A*"))</f>
        <v>0.13370000000000001</v>
      </c>
      <c r="M2" s="2" cm="1">
        <f t="array" ref="M2">SUM(SUMIFS(Datos!M$2:M$33,Datos!$B$2:$B$33,{"INFJ","ISFJ","INTP","ISTP","INFP","ISFP","INTJ","ISTJ"},Datos!$A$2:$A$33,"=A*"))</f>
        <v>0.14940000000000001</v>
      </c>
      <c r="N2" s="2" cm="1">
        <f t="array" ref="N2">SUM(SUMIFS(Datos!N$2:N$33,Datos!$B$2:$B$33,{"INFJ","ISFJ","INTP","ISTP","INFP","ISFP","INTJ","ISTJ"},Datos!$A$2:$A$33,"=A*"))</f>
        <v>0.17800000000000002</v>
      </c>
      <c r="O2" s="2" cm="1">
        <f t="array" ref="O2">SUM(SUMIFS(Datos!O$2:O$33,Datos!$B$2:$B$33,{"INFJ","ISFJ","INTP","ISTP","INFP","ISFP","INTJ","ISTJ"},Datos!$A$2:$A$33,"=A*"))</f>
        <v>0.14069999999999999</v>
      </c>
      <c r="P2" s="2" cm="1">
        <f t="array" ref="P2">SUM(SUMIFS(Datos!P$2:P$33,Datos!$B$2:$B$33,{"INFJ","ISFJ","INTP","ISTP","INFP","ISFP","INTJ","ISTJ"},Datos!$A$2:$A$33,"=A*"))</f>
        <v>0.18549999999999997</v>
      </c>
      <c r="Q2" s="2" cm="1">
        <f t="array" ref="Q2">SUM(SUMIFS(Datos!Q$2:Q$33,Datos!$B$2:$B$33,{"INFJ","ISFJ","INTP","ISTP","INFP","ISFP","INTJ","ISTJ"},Datos!$A$2:$A$33,"=A*"))</f>
        <v>0.17230000000000001</v>
      </c>
      <c r="R2" s="2" cm="1">
        <f t="array" ref="R2">SUM(SUMIFS(Datos!R$2:R$33,Datos!$B$2:$B$33,{"INFJ","ISFJ","INTP","ISTP","INFP","ISFP","INTJ","ISTJ"},Datos!$A$2:$A$33,"=A*"))</f>
        <v>0.18020000000000003</v>
      </c>
      <c r="S2" s="2" cm="1">
        <f t="array" ref="S2">SUM(SUMIFS(Datos!S$2:S$33,Datos!$B$2:$B$33,{"INFJ","ISFJ","INTP","ISTP","INFP","ISFP","INTJ","ISTJ"},Datos!$A$2:$A$33,"=A*"))</f>
        <v>0.16289999999999999</v>
      </c>
      <c r="T2" s="2" cm="1">
        <f t="array" ref="T2">SUM(SUMIFS(Datos!T$2:T$33,Datos!$B$2:$B$33,{"INFJ","ISFJ","INTP","ISTP","INFP","ISFP","INTJ","ISTJ"},Datos!$A$2:$A$33,"=A*"))</f>
        <v>0.16669999999999999</v>
      </c>
      <c r="U2" s="2" cm="1">
        <f t="array" ref="U2">SUM(SUMIFS(Datos!U$2:U$33,Datos!$B$2:$B$33,{"INFJ","ISFJ","INTP","ISTP","INFP","ISFP","INTJ","ISTJ"},Datos!$A$2:$A$33,"=A*"))</f>
        <v>0.13769999999999999</v>
      </c>
      <c r="V2" s="2" cm="1">
        <f t="array" ref="V2">SUM(SUMIFS(Datos!V$2:V$33,Datos!$B$2:$B$33,{"INFJ","ISFJ","INTP","ISTP","INFP","ISFP","INTJ","ISTJ"},Datos!$A$2:$A$33,"=A*"))</f>
        <v>0.13600000000000001</v>
      </c>
      <c r="W2" s="2" cm="1">
        <f t="array" ref="W2">SUM(SUMIFS(Datos!W$2:W$33,Datos!$B$2:$B$33,{"INFJ","ISFJ","INTP","ISTP","INFP","ISFP","INTJ","ISTJ"},Datos!$A$2:$A$33,"=A*"))</f>
        <v>0.17849999999999999</v>
      </c>
      <c r="X2" s="2" cm="1">
        <f t="array" ref="X2">SUM(SUMIFS(Datos!X$2:X$33,Datos!$B$2:$B$33,{"INFJ","ISFJ","INTP","ISTP","INFP","ISFP","INTJ","ISTJ"},Datos!$A$2:$A$33,"=A*"))</f>
        <v>0.16220000000000001</v>
      </c>
      <c r="Y2" s="2" cm="1">
        <f t="array" ref="Y2">SUM(SUMIFS(Datos!Y$2:Y$33,Datos!$B$2:$B$33,{"INFJ","ISFJ","INTP","ISTP","INFP","ISFP","INTJ","ISTJ"},Datos!$A$2:$A$33,"=A*"))</f>
        <v>0.1867</v>
      </c>
    </row>
    <row r="3" spans="1:25" x14ac:dyDescent="0.25">
      <c r="A3" t="s">
        <v>78</v>
      </c>
      <c r="C3" s="2" cm="1">
        <f t="array" ref="C3">SUM(SUMIFS(Datos!C$2:C$33,Datos!$B$2:$B$33,{"ENFJ","ESFJ","ENTP","ESTP","ENFP","ESFP","ENTJ","ESTJ"},Datos!$A$2:$A$33,"=A*"))</f>
        <v>0.23419999999999999</v>
      </c>
      <c r="D3" s="2" cm="1">
        <f t="array" ref="D3">SUM(SUMIFS(Datos!D$2:D$33,Datos!$B$2:$B$33,{"ENFJ","ESFJ","ENTP","ESTP","ENFP","ESFP","ENTJ","ESTJ"},Datos!$A$2:$A$33,"=A*"))</f>
        <v>0.19340000000000002</v>
      </c>
      <c r="E3" s="2" cm="1">
        <f t="array" ref="E3">SUM(SUMIFS(Datos!E$2:E$33,Datos!$B$2:$B$33,{"ENFJ","ESFJ","ENTP","ESTP","ENFP","ESFP","ENTJ","ESTJ"},Datos!$A$2:$A$33,"=A*"))</f>
        <v>0.26050000000000001</v>
      </c>
      <c r="F3" s="2" cm="1">
        <f t="array" ref="F3">SUM(SUMIFS(Datos!F$2:F$33,Datos!$B$2:$B$33,{"ENFJ","ESFJ","ENTP","ESTP","ENFP","ESFP","ENTJ","ESTJ"},Datos!$A$2:$A$33,"=A*"))</f>
        <v>0.17560000000000001</v>
      </c>
      <c r="G3" s="2" cm="1">
        <f t="array" ref="G3">SUM(SUMIFS(Datos!G$2:G$33,Datos!$B$2:$B$33,{"ENFJ","ESFJ","ENTP","ESTP","ENFP","ESFP","ENTJ","ESTJ"},Datos!$A$2:$A$33,"=A*"))</f>
        <v>0.23250000000000001</v>
      </c>
      <c r="H3" s="2" cm="1">
        <f t="array" ref="H3">SUM(SUMIFS(Datos!H$2:H$33,Datos!$B$2:$B$33,{"ENFJ","ESFJ","ENTP","ESTP","ENFP","ESFP","ENTJ","ESTJ"},Datos!$A$2:$A$33,"=A*"))</f>
        <v>0.2417</v>
      </c>
      <c r="I3" s="2" cm="1">
        <f t="array" ref="I3">SUM(SUMIFS(Datos!I$2:I$33,Datos!$B$2:$B$33,{"ENFJ","ESFJ","ENTP","ESTP","ENFP","ESFP","ENTJ","ESTJ"},Datos!$A$2:$A$33,"=A*"))</f>
        <v>0.22769999999999999</v>
      </c>
      <c r="J3" s="2" cm="1">
        <f t="array" ref="J3">SUM(SUMIFS(Datos!J$2:J$33,Datos!$B$2:$B$33,{"ENFJ","ESFJ","ENTP","ESTP","ENFP","ESFP","ENTJ","ESTJ"},Datos!$A$2:$A$33,"=A*"))</f>
        <v>0.23649999999999996</v>
      </c>
      <c r="K3" s="2" cm="1">
        <f t="array" ref="K3">SUM(SUMIFS(Datos!K$2:K$33,Datos!$B$2:$B$33,{"ENFJ","ESFJ","ENTP","ESTP","ENFP","ESFP","ENTJ","ESTJ"},Datos!$A$2:$A$33,"=A*"))</f>
        <v>0.22929999999999998</v>
      </c>
      <c r="L3" s="2" cm="1">
        <f t="array" ref="L3">SUM(SUMIFS(Datos!L$2:L$33,Datos!$B$2:$B$33,{"ENFJ","ESFJ","ENTP","ESTP","ENFP","ESFP","ENTJ","ESTJ"},Datos!$A$2:$A$33,"=A*"))</f>
        <v>0.22309999999999999</v>
      </c>
      <c r="M3" s="2" cm="1">
        <f t="array" ref="M3">SUM(SUMIFS(Datos!M$2:M$33,Datos!$B$2:$B$33,{"ENFJ","ESFJ","ENTP","ESTP","ENFP","ESFP","ENTJ","ESTJ"},Datos!$A$2:$A$33,"=A*"))</f>
        <v>0.2054</v>
      </c>
      <c r="N3" s="2" cm="1">
        <f t="array" ref="N3">SUM(SUMIFS(Datos!N$2:N$33,Datos!$B$2:$B$33,{"ENFJ","ESFJ","ENTP","ESTP","ENFP","ESFP","ENTJ","ESTJ"},Datos!$A$2:$A$33,"=A*"))</f>
        <v>0.2273</v>
      </c>
      <c r="O3" s="2" cm="1">
        <f t="array" ref="O3">SUM(SUMIFS(Datos!O$2:O$33,Datos!$B$2:$B$33,{"ENFJ","ESFJ","ENTP","ESTP","ENFP","ESFP","ENTJ","ESTJ"},Datos!$A$2:$A$33,"=A*"))</f>
        <v>0.21860000000000002</v>
      </c>
      <c r="P3" s="2" cm="1">
        <f t="array" ref="P3">SUM(SUMIFS(Datos!P$2:P$33,Datos!$B$2:$B$33,{"ENFJ","ESFJ","ENTP","ESTP","ENFP","ESFP","ENTJ","ESTJ"},Datos!$A$2:$A$33,"=A*"))</f>
        <v>0.24409999999999998</v>
      </c>
      <c r="Q3" s="2" cm="1">
        <f t="array" ref="Q3">SUM(SUMIFS(Datos!Q$2:Q$33,Datos!$B$2:$B$33,{"ENFJ","ESFJ","ENTP","ESTP","ENFP","ESFP","ENTJ","ESTJ"},Datos!$A$2:$A$33,"=A*"))</f>
        <v>0.2031</v>
      </c>
      <c r="R3" s="2" cm="1">
        <f t="array" ref="R3">SUM(SUMIFS(Datos!R$2:R$33,Datos!$B$2:$B$33,{"ENFJ","ESFJ","ENTP","ESTP","ENFP","ESFP","ENTJ","ESTJ"},Datos!$A$2:$A$33,"=A*"))</f>
        <v>0.2147</v>
      </c>
      <c r="S3" s="2" cm="1">
        <f t="array" ref="S3">SUM(SUMIFS(Datos!S$2:S$33,Datos!$B$2:$B$33,{"ENFJ","ESFJ","ENTP","ESTP","ENFP","ESFP","ENTJ","ESTJ"},Datos!$A$2:$A$33,"=A*"))</f>
        <v>0.26089999999999997</v>
      </c>
      <c r="T3" s="2" cm="1">
        <f t="array" ref="T3">SUM(SUMIFS(Datos!T$2:T$33,Datos!$B$2:$B$33,{"ENFJ","ESFJ","ENTP","ESTP","ENFP","ESFP","ENTJ","ESTJ"},Datos!$A$2:$A$33,"=A*"))</f>
        <v>0.2974</v>
      </c>
      <c r="U3" s="2" cm="1">
        <f t="array" ref="U3">SUM(SUMIFS(Datos!U$2:U$33,Datos!$B$2:$B$33,{"ENFJ","ESFJ","ENTP","ESTP","ENFP","ESFP","ENTJ","ESTJ"},Datos!$A$2:$A$33,"=A*"))</f>
        <v>0.29129999999999995</v>
      </c>
      <c r="V3" s="2" cm="1">
        <f t="array" ref="V3">SUM(SUMIFS(Datos!V$2:V$33,Datos!$B$2:$B$33,{"ENFJ","ESFJ","ENTP","ESTP","ENFP","ESFP","ENTJ","ESTJ"},Datos!$A$2:$A$33,"=A*"))</f>
        <v>0.23469999999999999</v>
      </c>
      <c r="W3" s="2" cm="1">
        <f t="array" ref="W3">SUM(SUMIFS(Datos!W$2:W$33,Datos!$B$2:$B$33,{"ENFJ","ESFJ","ENTP","ESTP","ENFP","ESFP","ENTJ","ESTJ"},Datos!$A$2:$A$33,"=A*"))</f>
        <v>0.20610000000000001</v>
      </c>
      <c r="X3" s="2" cm="1">
        <f t="array" ref="X3">SUM(SUMIFS(Datos!X$2:X$33,Datos!$B$2:$B$33,{"ENFJ","ESFJ","ENTP","ESTP","ENFP","ESFP","ENTJ","ESTJ"},Datos!$A$2:$A$33,"=A*"))</f>
        <v>0.2422</v>
      </c>
      <c r="Y3" s="2" cm="1">
        <f t="array" ref="Y3">SUM(SUMIFS(Datos!Y$2:Y$33,Datos!$B$2:$B$33,{"ENFJ","ESFJ","ENTP","ESTP","ENFP","ESFP","ENTJ","ESTJ"},Datos!$A$2:$A$33,"=A*"))</f>
        <v>0.27510000000000001</v>
      </c>
    </row>
    <row r="4" spans="1:25" x14ac:dyDescent="0.25">
      <c r="A4" t="s">
        <v>79</v>
      </c>
      <c r="C4" s="2" cm="1">
        <f t="array" ref="C4">SUM(SUMIFS(Datos!C$2:C$33,Datos!$B$2:$B$33,{"INFJ","ISFJ","INTP","ISTP","INFP","ISFP","INTJ","ISTJ"},Datos!$A$2:$A$33,"=T*"))</f>
        <v>0.38660000000000005</v>
      </c>
      <c r="D4" s="2" cm="1">
        <f t="array" ref="D4">SUM(SUMIFS(Datos!D$2:D$33,Datos!$B$2:$B$33,{"INFJ","ISFJ","INTP","ISTP","INFP","ISFP","INTJ","ISTJ"},Datos!$A$2:$A$33,"=T*"))</f>
        <v>0.41620000000000001</v>
      </c>
      <c r="E4" s="2" cm="1">
        <f t="array" ref="E4">SUM(SUMIFS(Datos!E$2:E$33,Datos!$B$2:$B$33,{"INFJ","ISFJ","INTP","ISTP","INFP","ISFP","INTJ","ISTJ"},Datos!$A$2:$A$33,"=T*"))</f>
        <v>0.34550000000000003</v>
      </c>
      <c r="F4" s="2" cm="1">
        <f t="array" ref="F4">SUM(SUMIFS(Datos!F$2:F$33,Datos!$B$2:$B$33,{"INFJ","ISFJ","INTP","ISTP","INFP","ISFP","INTJ","ISTJ"},Datos!$A$2:$A$33,"=T*"))</f>
        <v>0.42969999999999997</v>
      </c>
      <c r="G4" s="2" cm="1">
        <f t="array" ref="G4">SUM(SUMIFS(Datos!G$2:G$33,Datos!$B$2:$B$33,{"INFJ","ISFJ","INTP","ISTP","INFP","ISFP","INTJ","ISTJ"},Datos!$A$2:$A$33,"=T*"))</f>
        <v>0.36859999999999998</v>
      </c>
      <c r="H4" s="2" cm="1">
        <f t="array" ref="H4">SUM(SUMIFS(Datos!H$2:H$33,Datos!$B$2:$B$33,{"INFJ","ISFJ","INTP","ISTP","INFP","ISFP","INTJ","ISTJ"},Datos!$A$2:$A$33,"=T*"))</f>
        <v>0.34229999999999999</v>
      </c>
      <c r="I4" s="2" cm="1">
        <f t="array" ref="I4">SUM(SUMIFS(Datos!I$2:I$33,Datos!$B$2:$B$33,{"INFJ","ISFJ","INTP","ISTP","INFP","ISFP","INTJ","ISTJ"},Datos!$A$2:$A$33,"=T*"))</f>
        <v>0.3493</v>
      </c>
      <c r="J4" s="2" cm="1">
        <f t="array" ref="J4">SUM(SUMIFS(Datos!J$2:J$33,Datos!$B$2:$B$33,{"INFJ","ISFJ","INTP","ISTP","INFP","ISFP","INTJ","ISTJ"},Datos!$A$2:$A$33,"=T*"))</f>
        <v>0.34230000000000005</v>
      </c>
      <c r="K4" s="2" cm="1">
        <f t="array" ref="K4">SUM(SUMIFS(Datos!K$2:K$33,Datos!$B$2:$B$33,{"INFJ","ISFJ","INTP","ISTP","INFP","ISFP","INTJ","ISTJ"},Datos!$A$2:$A$33,"=T*"))</f>
        <v>0.38190000000000002</v>
      </c>
      <c r="L4" s="2" cm="1">
        <f t="array" ref="L4">SUM(SUMIFS(Datos!L$2:L$33,Datos!$B$2:$B$33,{"INFJ","ISFJ","INTP","ISTP","INFP","ISFP","INTJ","ISTJ"},Datos!$A$2:$A$33,"=T*"))</f>
        <v>0.38179999999999997</v>
      </c>
      <c r="M4" s="2" cm="1">
        <f t="array" ref="M4">SUM(SUMIFS(Datos!M$2:M$33,Datos!$B$2:$B$33,{"INFJ","ISFJ","INTP","ISTP","INFP","ISFP","INTJ","ISTJ"},Datos!$A$2:$A$33,"=T*"))</f>
        <v>0.4264</v>
      </c>
      <c r="N4" s="2" cm="1">
        <f t="array" ref="N4">SUM(SUMIFS(Datos!N$2:N$33,Datos!$B$2:$B$33,{"INFJ","ISFJ","INTP","ISTP","INFP","ISFP","INTJ","ISTJ"},Datos!$A$2:$A$33,"=T*"))</f>
        <v>0.36320000000000002</v>
      </c>
      <c r="O4" s="2" cm="1">
        <f t="array" ref="O4">SUM(SUMIFS(Datos!O$2:O$33,Datos!$B$2:$B$33,{"INFJ","ISFJ","INTP","ISTP","INFP","ISFP","INTJ","ISTJ"},Datos!$A$2:$A$33,"=T*"))</f>
        <v>0.38450000000000006</v>
      </c>
      <c r="P4" s="2" cm="1">
        <f t="array" ref="P4">SUM(SUMIFS(Datos!P$2:P$33,Datos!$B$2:$B$33,{"INFJ","ISFJ","INTP","ISTP","INFP","ISFP","INTJ","ISTJ"},Datos!$A$2:$A$33,"=T*"))</f>
        <v>0.35949999999999999</v>
      </c>
      <c r="Q4" s="2" cm="1">
        <f t="array" ref="Q4">SUM(SUMIFS(Datos!Q$2:Q$33,Datos!$B$2:$B$33,{"INFJ","ISFJ","INTP","ISTP","INFP","ISFP","INTJ","ISTJ"},Datos!$A$2:$A$33,"=T*"))</f>
        <v>0.41900000000000004</v>
      </c>
      <c r="R4" s="2" cm="1">
        <f t="array" ref="R4">SUM(SUMIFS(Datos!R$2:R$33,Datos!$B$2:$B$33,{"INFJ","ISFJ","INTP","ISTP","INFP","ISFP","INTJ","ISTJ"},Datos!$A$2:$A$33,"=T*"))</f>
        <v>0.39050000000000007</v>
      </c>
      <c r="S4" s="2" cm="1">
        <f t="array" ref="S4">SUM(SUMIFS(Datos!S$2:S$33,Datos!$B$2:$B$33,{"INFJ","ISFJ","INTP","ISTP","INFP","ISFP","INTJ","ISTJ"},Datos!$A$2:$A$33,"=T*"))</f>
        <v>0.34040000000000004</v>
      </c>
      <c r="T4" s="2" cm="1">
        <f t="array" ref="T4">SUM(SUMIFS(Datos!T$2:T$33,Datos!$B$2:$B$33,{"INFJ","ISFJ","INTP","ISTP","INFP","ISFP","INTJ","ISTJ"},Datos!$A$2:$A$33,"=T*"))</f>
        <v>0.30620000000000003</v>
      </c>
      <c r="U4" s="2" cm="1">
        <f t="array" ref="U4">SUM(SUMIFS(Datos!U$2:U$33,Datos!$B$2:$B$33,{"INFJ","ISFJ","INTP","ISTP","INFP","ISFP","INTJ","ISTJ"},Datos!$A$2:$A$33,"=T*"))</f>
        <v>0.2949</v>
      </c>
      <c r="V4" s="2" cm="1">
        <f t="array" ref="V4">SUM(SUMIFS(Datos!V$2:V$33,Datos!$B$2:$B$33,{"INFJ","ISFJ","INTP","ISTP","INFP","ISFP","INTJ","ISTJ"},Datos!$A$2:$A$33,"=T*"))</f>
        <v>0.37529999999999997</v>
      </c>
      <c r="W4" s="2" cm="1">
        <f t="array" ref="W4">SUM(SUMIFS(Datos!W$2:W$33,Datos!$B$2:$B$33,{"INFJ","ISFJ","INTP","ISTP","INFP","ISFP","INTJ","ISTJ"},Datos!$A$2:$A$33,"=T*"))</f>
        <v>0.40630000000000005</v>
      </c>
      <c r="X4" s="2" cm="1">
        <f t="array" ref="X4">SUM(SUMIFS(Datos!X$2:X$33,Datos!$B$2:$B$33,{"INFJ","ISFJ","INTP","ISTP","INFP","ISFP","INTJ","ISTJ"},Datos!$A$2:$A$33,"=T*"))</f>
        <v>0.33929999999999999</v>
      </c>
      <c r="Y4" s="2" cm="1">
        <f t="array" ref="Y4">SUM(SUMIFS(Datos!Y$2:Y$33,Datos!$B$2:$B$33,{"INFJ","ISFJ","INTP","ISTP","INFP","ISFP","INTJ","ISTJ"},Datos!$A$2:$A$33,"=T*"))</f>
        <v>0.33890000000000003</v>
      </c>
    </row>
    <row r="5" spans="1:25" x14ac:dyDescent="0.25">
      <c r="A5" t="s">
        <v>80</v>
      </c>
      <c r="C5" s="2" cm="1">
        <f t="array" ref="C5">SUM(SUMIFS(Datos!C$2:C$33,Datos!$B$2:$B$33,{"ENFJ","ESFJ","ENTP","ESTP","ENFP","ESFP","ENTJ","ESTJ"},Datos!$A$2:$A$33,"=T*"))</f>
        <v>0.2046</v>
      </c>
      <c r="D5" s="2" cm="1">
        <f t="array" ref="D5">SUM(SUMIFS(Datos!D$2:D$33,Datos!$B$2:$B$33,{"ENFJ","ESFJ","ENTP","ESTP","ENFP","ESFP","ENTJ","ESTJ"},Datos!$A$2:$A$33,"=T*"))</f>
        <v>0.21429999999999999</v>
      </c>
      <c r="E5" s="2" cm="1">
        <f t="array" ref="E5">SUM(SUMIFS(Datos!E$2:E$33,Datos!$B$2:$B$33,{"ENFJ","ESFJ","ENTP","ESTP","ENFP","ESFP","ENTJ","ESTJ"},Datos!$A$2:$A$33,"=T*"))</f>
        <v>0.24539999999999998</v>
      </c>
      <c r="F5" s="2" cm="1">
        <f t="array" ref="F5">SUM(SUMIFS(Datos!F$2:F$33,Datos!$B$2:$B$33,{"ENFJ","ESFJ","ENTP","ESTP","ENFP","ESFP","ENTJ","ESTJ"},Datos!$A$2:$A$33,"=T*"))</f>
        <v>0.2273</v>
      </c>
      <c r="G5" s="2" cm="1">
        <f t="array" ref="G5">SUM(SUMIFS(Datos!G$2:G$33,Datos!$B$2:$B$33,{"ENFJ","ESFJ","ENTP","ESTP","ENFP","ESFP","ENTJ","ESTJ"},Datos!$A$2:$A$33,"=T*"))</f>
        <v>0.23380000000000004</v>
      </c>
      <c r="H5" s="2" cm="1">
        <f t="array" ref="H5">SUM(SUMIFS(Datos!H$2:H$33,Datos!$B$2:$B$33,{"ENFJ","ESFJ","ENTP","ESTP","ENFP","ESFP","ENTJ","ESTJ"},Datos!$A$2:$A$33,"=T*"))</f>
        <v>0.23910000000000003</v>
      </c>
      <c r="I5" s="2" cm="1">
        <f t="array" ref="I5">SUM(SUMIFS(Datos!I$2:I$33,Datos!$B$2:$B$33,{"ENFJ","ESFJ","ENTP","ESTP","ENFP","ESFP","ENTJ","ESTJ"},Datos!$A$2:$A$33,"=T*"))</f>
        <v>0.25900000000000001</v>
      </c>
      <c r="J5" s="2" cm="1">
        <f t="array" ref="J5">SUM(SUMIFS(Datos!J$2:J$33,Datos!$B$2:$B$33,{"ENFJ","ESFJ","ENTP","ESTP","ENFP","ESFP","ENTJ","ESTJ"},Datos!$A$2:$A$33,"=T*"))</f>
        <v>0.2419</v>
      </c>
      <c r="K5" s="2" cm="1">
        <f t="array" ref="K5">SUM(SUMIFS(Datos!K$2:K$33,Datos!$B$2:$B$33,{"ENFJ","ESFJ","ENTP","ESTP","ENFP","ESFP","ENTJ","ESTJ"},Datos!$A$2:$A$33,"=T*"))</f>
        <v>0.22159999999999999</v>
      </c>
      <c r="L5" s="2" cm="1">
        <f t="array" ref="L5">SUM(SUMIFS(Datos!L$2:L$33,Datos!$B$2:$B$33,{"ENFJ","ESFJ","ENTP","ESTP","ENFP","ESFP","ENTJ","ESTJ"},Datos!$A$2:$A$33,"=T*"))</f>
        <v>0.26150000000000001</v>
      </c>
      <c r="M5" s="2" cm="1">
        <f t="array" ref="M5">SUM(SUMIFS(Datos!M$2:M$33,Datos!$B$2:$B$33,{"ENFJ","ESFJ","ENTP","ESTP","ENFP","ESFP","ENTJ","ESTJ"},Datos!$A$2:$A$33,"=T*"))</f>
        <v>0.21890000000000001</v>
      </c>
      <c r="N5" s="2" cm="1">
        <f t="array" ref="N5">SUM(SUMIFS(Datos!N$2:N$33,Datos!$B$2:$B$33,{"ENFJ","ESFJ","ENTP","ESTP","ENFP","ESFP","ENTJ","ESTJ"},Datos!$A$2:$A$33,"=T*"))</f>
        <v>0.23179999999999998</v>
      </c>
      <c r="O5" s="2" cm="1">
        <f t="array" ref="O5">SUM(SUMIFS(Datos!O$2:O$33,Datos!$B$2:$B$33,{"ENFJ","ESFJ","ENTP","ESTP","ENFP","ESFP","ENTJ","ESTJ"},Datos!$A$2:$A$33,"=T*"))</f>
        <v>0.25600000000000001</v>
      </c>
      <c r="P5" s="2" cm="1">
        <f t="array" ref="P5">SUM(SUMIFS(Datos!P$2:P$33,Datos!$B$2:$B$33,{"ENFJ","ESFJ","ENTP","ESTP","ENFP","ESFP","ENTJ","ESTJ"},Datos!$A$2:$A$33,"=T*"))</f>
        <v>0.2109</v>
      </c>
      <c r="Q5" s="2" cm="1">
        <f t="array" ref="Q5">SUM(SUMIFS(Datos!Q$2:Q$33,Datos!$B$2:$B$33,{"ENFJ","ESFJ","ENTP","ESTP","ENFP","ESFP","ENTJ","ESTJ"},Datos!$A$2:$A$33,"=T*"))</f>
        <v>0.2056</v>
      </c>
      <c r="R5" s="2" cm="1">
        <f t="array" ref="R5">SUM(SUMIFS(Datos!R$2:R$33,Datos!$B$2:$B$33,{"ENFJ","ESFJ","ENTP","ESTP","ENFP","ESFP","ENTJ","ESTJ"},Datos!$A$2:$A$33,"=T*"))</f>
        <v>0.21470000000000003</v>
      </c>
      <c r="S5" s="2" cm="1">
        <f t="array" ref="S5">SUM(SUMIFS(Datos!S$2:S$33,Datos!$B$2:$B$33,{"ENFJ","ESFJ","ENTP","ESTP","ENFP","ESFP","ENTJ","ESTJ"},Datos!$A$2:$A$33,"=T*"))</f>
        <v>0.2359</v>
      </c>
      <c r="T5" s="2" cm="1">
        <f t="array" ref="T5">SUM(SUMIFS(Datos!T$2:T$33,Datos!$B$2:$B$33,{"ENFJ","ESFJ","ENTP","ESTP","ENFP","ESFP","ENTJ","ESTJ"},Datos!$A$2:$A$33,"=T*"))</f>
        <v>0.22949999999999995</v>
      </c>
      <c r="U5" s="2" cm="1">
        <f t="array" ref="U5">SUM(SUMIFS(Datos!U$2:U$33,Datos!$B$2:$B$33,{"ENFJ","ESFJ","ENTP","ESTP","ENFP","ESFP","ENTJ","ESTJ"},Datos!$A$2:$A$33,"=T*"))</f>
        <v>0.27639999999999998</v>
      </c>
      <c r="V5" s="2" cm="1">
        <f t="array" ref="V5">SUM(SUMIFS(Datos!V$2:V$33,Datos!$B$2:$B$33,{"ENFJ","ESFJ","ENTP","ESTP","ENFP","ESFP","ENTJ","ESTJ"},Datos!$A$2:$A$33,"=T*"))</f>
        <v>0.254</v>
      </c>
      <c r="W5" s="2" cm="1">
        <f t="array" ref="W5">SUM(SUMIFS(Datos!W$2:W$33,Datos!$B$2:$B$33,{"ENFJ","ESFJ","ENTP","ESTP","ENFP","ESFP","ENTJ","ESTJ"},Datos!$A$2:$A$33,"=T*"))</f>
        <v>0.2089</v>
      </c>
      <c r="X5" s="2" cm="1">
        <f t="array" ref="X5">SUM(SUMIFS(Datos!X$2:X$33,Datos!$B$2:$B$33,{"ENFJ","ESFJ","ENTP","ESTP","ENFP","ESFP","ENTJ","ESTJ"},Datos!$A$2:$A$33,"=T*"))</f>
        <v>0.2283</v>
      </c>
      <c r="Y5" s="2" cm="1">
        <f t="array" ref="Y5">SUM(SUMIFS(Datos!Y$2:Y$33,Datos!$B$2:$B$33,{"ENFJ","ESFJ","ENTP","ESTP","ENFP","ESFP","ENTJ","ESTJ"},Datos!$A$2:$A$33,"=T*"))</f>
        <v>0.19939999999999999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MBTI</vt:lpstr>
      <vt:lpstr>Fe_Ti-Fi-Te</vt:lpstr>
      <vt:lpstr>Roles</vt:lpstr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Orce</dc:creator>
  <cp:lastModifiedBy>Alan Orce</cp:lastModifiedBy>
  <dcterms:created xsi:type="dcterms:W3CDTF">2022-03-21T16:46:55Z</dcterms:created>
  <dcterms:modified xsi:type="dcterms:W3CDTF">2022-03-21T23:34:47Z</dcterms:modified>
</cp:coreProperties>
</file>