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lana\Downloads\"/>
    </mc:Choice>
  </mc:AlternateContent>
  <xr:revisionPtr revIDLastSave="0" documentId="8_{BA60ABAC-3E2E-4479-BF42-83EBEFDF7010}" xr6:coauthVersionLast="47" xr6:coauthVersionMax="47" xr10:uidLastSave="{00000000-0000-0000-0000-000000000000}"/>
  <bookViews>
    <workbookView xWindow="-108" yWindow="-108" windowWidth="23256" windowHeight="12456" firstSheet="7" activeTab="11" xr2:uid="{00000000-000D-0000-FFFF-FFFF00000000}"/>
  </bookViews>
  <sheets>
    <sheet name="amazon" sheetId="1" r:id="rId1"/>
    <sheet name="PIVOT TABLE1" sheetId="3" r:id="rId2"/>
    <sheet name="PIVOT TABLE2" sheetId="5" r:id="rId3"/>
    <sheet name="PIVOT TABLE3" sheetId="6" r:id="rId4"/>
    <sheet name="PIVOT TABLE4" sheetId="7" r:id="rId5"/>
    <sheet name="PIVOT TABLE5" sheetId="8" r:id="rId6"/>
    <sheet name="PIVOT TABLE6" sheetId="9" r:id="rId7"/>
    <sheet name="PIVOT TABLE7" sheetId="10" r:id="rId8"/>
    <sheet name="PIVOT TABLE8" sheetId="11" r:id="rId9"/>
    <sheet name="PIVOT TABLE9" sheetId="12" r:id="rId10"/>
    <sheet name="PIVOT TABLE10" sheetId="13" r:id="rId11"/>
    <sheet name="DASHBOARD" sheetId="4" r:id="rId12"/>
  </sheets>
  <definedNames>
    <definedName name="Slicer_Main_Category">#N/A</definedName>
  </definedNames>
  <calcPr calcId="191029"/>
  <pivotCaches>
    <pivotCache cacheId="24"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52" i="1" l="1"/>
  <c r="P1352" i="1"/>
  <c r="O1352" i="1"/>
  <c r="N1352" i="1"/>
  <c r="L1352" i="1"/>
  <c r="J1352" i="1"/>
  <c r="H1352" i="1"/>
  <c r="E1352" i="1"/>
  <c r="D1352" i="1"/>
  <c r="N1351" i="1"/>
  <c r="L1351" i="1"/>
  <c r="Q1351" i="1" s="1"/>
  <c r="J1351" i="1"/>
  <c r="H1351" i="1"/>
  <c r="E1351" i="1"/>
  <c r="D1351" i="1"/>
  <c r="Q1350" i="1"/>
  <c r="N1350" i="1"/>
  <c r="L1350" i="1"/>
  <c r="J1350" i="1"/>
  <c r="H1350" i="1"/>
  <c r="E1350" i="1"/>
  <c r="D1350" i="1"/>
  <c r="Q1349" i="1"/>
  <c r="P1349" i="1"/>
  <c r="O1349" i="1"/>
  <c r="N1349" i="1"/>
  <c r="L1349" i="1"/>
  <c r="J1349" i="1"/>
  <c r="H1349" i="1"/>
  <c r="E1349" i="1"/>
  <c r="D1349" i="1"/>
  <c r="O1348" i="1"/>
  <c r="N1348" i="1"/>
  <c r="L1348" i="1"/>
  <c r="Q1348" i="1" s="1"/>
  <c r="J1348" i="1"/>
  <c r="H1348" i="1"/>
  <c r="E1348" i="1"/>
  <c r="D1348" i="1"/>
  <c r="Q1347" i="1"/>
  <c r="P1347" i="1"/>
  <c r="O1347" i="1"/>
  <c r="N1347" i="1"/>
  <c r="L1347" i="1"/>
  <c r="J1347" i="1"/>
  <c r="H1347" i="1"/>
  <c r="E1347" i="1"/>
  <c r="D1347" i="1"/>
  <c r="P1346" i="1"/>
  <c r="N1346" i="1"/>
  <c r="O1346" i="1" s="1"/>
  <c r="L1346" i="1"/>
  <c r="Q1346" i="1" s="1"/>
  <c r="J1346" i="1"/>
  <c r="H1346" i="1"/>
  <c r="E1346" i="1"/>
  <c r="D1346" i="1"/>
  <c r="N1345" i="1"/>
  <c r="L1345" i="1"/>
  <c r="Q1345" i="1" s="1"/>
  <c r="J1345" i="1"/>
  <c r="H1345" i="1"/>
  <c r="E1345" i="1"/>
  <c r="D1345" i="1"/>
  <c r="Q1344" i="1"/>
  <c r="P1344" i="1"/>
  <c r="O1344" i="1"/>
  <c r="N1344" i="1"/>
  <c r="L1344" i="1"/>
  <c r="J1344" i="1"/>
  <c r="H1344" i="1"/>
  <c r="E1344" i="1"/>
  <c r="D1344" i="1"/>
  <c r="N1343" i="1"/>
  <c r="L1343" i="1"/>
  <c r="Q1343" i="1" s="1"/>
  <c r="J1343" i="1"/>
  <c r="H1343" i="1"/>
  <c r="E1343" i="1"/>
  <c r="D1343" i="1"/>
  <c r="Q1342" i="1"/>
  <c r="O1342" i="1"/>
  <c r="N1342" i="1"/>
  <c r="L1342" i="1"/>
  <c r="J1342" i="1"/>
  <c r="H1342" i="1"/>
  <c r="E1342" i="1"/>
  <c r="D1342" i="1"/>
  <c r="Q1341" i="1"/>
  <c r="P1341" i="1"/>
  <c r="O1341" i="1"/>
  <c r="N1341" i="1"/>
  <c r="L1341" i="1"/>
  <c r="J1341" i="1"/>
  <c r="H1341" i="1"/>
  <c r="E1341" i="1"/>
  <c r="D1341" i="1"/>
  <c r="O1340" i="1"/>
  <c r="N1340" i="1"/>
  <c r="L1340" i="1"/>
  <c r="Q1340" i="1" s="1"/>
  <c r="J1340" i="1"/>
  <c r="H1340" i="1"/>
  <c r="E1340" i="1"/>
  <c r="D1340" i="1"/>
  <c r="Q1339" i="1"/>
  <c r="P1339" i="1"/>
  <c r="O1339" i="1"/>
  <c r="N1339" i="1"/>
  <c r="L1339" i="1"/>
  <c r="J1339" i="1"/>
  <c r="H1339" i="1"/>
  <c r="E1339" i="1"/>
  <c r="D1339" i="1"/>
  <c r="P1338" i="1"/>
  <c r="N1338" i="1"/>
  <c r="O1338" i="1" s="1"/>
  <c r="L1338" i="1"/>
  <c r="Q1338" i="1" s="1"/>
  <c r="J1338" i="1"/>
  <c r="H1338" i="1"/>
  <c r="E1338" i="1"/>
  <c r="D1338" i="1"/>
  <c r="N1337" i="1"/>
  <c r="L1337" i="1"/>
  <c r="Q1337" i="1" s="1"/>
  <c r="J1337" i="1"/>
  <c r="H1337" i="1"/>
  <c r="E1337" i="1"/>
  <c r="D1337" i="1"/>
  <c r="Q1336" i="1"/>
  <c r="P1336" i="1"/>
  <c r="O1336" i="1"/>
  <c r="N1336" i="1"/>
  <c r="L1336" i="1"/>
  <c r="J1336" i="1"/>
  <c r="H1336" i="1"/>
  <c r="E1336" i="1"/>
  <c r="D1336" i="1"/>
  <c r="N1335" i="1"/>
  <c r="L1335" i="1"/>
  <c r="Q1335" i="1" s="1"/>
  <c r="J1335" i="1"/>
  <c r="H1335" i="1"/>
  <c r="E1335" i="1"/>
  <c r="D1335" i="1"/>
  <c r="Q1334" i="1"/>
  <c r="O1334" i="1"/>
  <c r="N1334" i="1"/>
  <c r="L1334" i="1"/>
  <c r="J1334" i="1"/>
  <c r="H1334" i="1"/>
  <c r="E1334" i="1"/>
  <c r="D1334" i="1"/>
  <c r="Q1333" i="1"/>
  <c r="P1333" i="1"/>
  <c r="O1333" i="1"/>
  <c r="N1333" i="1"/>
  <c r="L1333" i="1"/>
  <c r="J1333" i="1"/>
  <c r="H1333" i="1"/>
  <c r="E1333" i="1"/>
  <c r="D1333" i="1"/>
  <c r="N1332" i="1"/>
  <c r="L1332" i="1"/>
  <c r="Q1332" i="1" s="1"/>
  <c r="J1332" i="1"/>
  <c r="H1332" i="1"/>
  <c r="E1332" i="1"/>
  <c r="D1332" i="1"/>
  <c r="N1331" i="1"/>
  <c r="L1331" i="1"/>
  <c r="Q1331" i="1" s="1"/>
  <c r="J1331" i="1"/>
  <c r="H1331" i="1"/>
  <c r="E1331" i="1"/>
  <c r="D1331" i="1"/>
  <c r="P1330" i="1"/>
  <c r="N1330" i="1"/>
  <c r="O1330" i="1" s="1"/>
  <c r="L1330" i="1"/>
  <c r="Q1330" i="1" s="1"/>
  <c r="J1330" i="1"/>
  <c r="H1330" i="1"/>
  <c r="E1330" i="1"/>
  <c r="D1330" i="1"/>
  <c r="O1329" i="1"/>
  <c r="N1329" i="1"/>
  <c r="L1329" i="1"/>
  <c r="Q1329" i="1" s="1"/>
  <c r="J1329" i="1"/>
  <c r="H1329" i="1"/>
  <c r="E1329" i="1"/>
  <c r="D1329" i="1"/>
  <c r="Q1328" i="1"/>
  <c r="N1328" i="1"/>
  <c r="P1328" i="1" s="1"/>
  <c r="L1328" i="1"/>
  <c r="J1328" i="1"/>
  <c r="H1328" i="1"/>
  <c r="E1328" i="1"/>
  <c r="D1328" i="1"/>
  <c r="N1327" i="1"/>
  <c r="L1327" i="1"/>
  <c r="Q1327" i="1" s="1"/>
  <c r="J1327" i="1"/>
  <c r="H1327" i="1"/>
  <c r="E1327" i="1"/>
  <c r="D1327" i="1"/>
  <c r="N1326" i="1"/>
  <c r="L1326" i="1"/>
  <c r="Q1326" i="1" s="1"/>
  <c r="J1326" i="1"/>
  <c r="H1326" i="1"/>
  <c r="E1326" i="1"/>
  <c r="D1326" i="1"/>
  <c r="Q1325" i="1"/>
  <c r="P1325" i="1"/>
  <c r="O1325" i="1"/>
  <c r="N1325" i="1"/>
  <c r="L1325" i="1"/>
  <c r="J1325" i="1"/>
  <c r="H1325" i="1"/>
  <c r="E1325" i="1"/>
  <c r="D1325" i="1"/>
  <c r="O1324" i="1"/>
  <c r="N1324" i="1"/>
  <c r="P1324" i="1" s="1"/>
  <c r="L1324" i="1"/>
  <c r="Q1324" i="1" s="1"/>
  <c r="J1324" i="1"/>
  <c r="H1324" i="1"/>
  <c r="E1324" i="1"/>
  <c r="D1324" i="1"/>
  <c r="Q1323" i="1"/>
  <c r="N1323" i="1"/>
  <c r="P1323" i="1" s="1"/>
  <c r="L1323" i="1"/>
  <c r="J1323" i="1"/>
  <c r="H1323" i="1"/>
  <c r="E1323" i="1"/>
  <c r="D1323" i="1"/>
  <c r="P1322" i="1"/>
  <c r="N1322" i="1"/>
  <c r="O1322" i="1" s="1"/>
  <c r="L1322" i="1"/>
  <c r="Q1322" i="1" s="1"/>
  <c r="J1322" i="1"/>
  <c r="H1322" i="1"/>
  <c r="E1322" i="1"/>
  <c r="D1322" i="1"/>
  <c r="O1321" i="1"/>
  <c r="N1321" i="1"/>
  <c r="L1321" i="1"/>
  <c r="Q1321" i="1" s="1"/>
  <c r="J1321" i="1"/>
  <c r="H1321" i="1"/>
  <c r="E1321" i="1"/>
  <c r="D1321" i="1"/>
  <c r="Q1320" i="1"/>
  <c r="P1320" i="1"/>
  <c r="O1320" i="1"/>
  <c r="N1320" i="1"/>
  <c r="L1320" i="1"/>
  <c r="J1320" i="1"/>
  <c r="H1320" i="1"/>
  <c r="E1320" i="1"/>
  <c r="D1320" i="1"/>
  <c r="N1319" i="1"/>
  <c r="L1319" i="1"/>
  <c r="Q1319" i="1" s="1"/>
  <c r="J1319" i="1"/>
  <c r="H1319" i="1"/>
  <c r="E1319" i="1"/>
  <c r="D1319" i="1"/>
  <c r="Q1318" i="1"/>
  <c r="N1318" i="1"/>
  <c r="L1318" i="1"/>
  <c r="J1318" i="1"/>
  <c r="H1318" i="1"/>
  <c r="E1318" i="1"/>
  <c r="D1318" i="1"/>
  <c r="Q1317" i="1"/>
  <c r="P1317" i="1"/>
  <c r="O1317" i="1"/>
  <c r="N1317" i="1"/>
  <c r="L1317" i="1"/>
  <c r="J1317" i="1"/>
  <c r="H1317" i="1"/>
  <c r="E1317" i="1"/>
  <c r="D1317" i="1"/>
  <c r="N1316" i="1"/>
  <c r="L1316" i="1"/>
  <c r="Q1316" i="1" s="1"/>
  <c r="J1316" i="1"/>
  <c r="H1316" i="1"/>
  <c r="E1316" i="1"/>
  <c r="D1316" i="1"/>
  <c r="Q1315" i="1"/>
  <c r="P1315" i="1"/>
  <c r="O1315" i="1"/>
  <c r="N1315" i="1"/>
  <c r="L1315" i="1"/>
  <c r="J1315" i="1"/>
  <c r="H1315" i="1"/>
  <c r="E1315" i="1"/>
  <c r="D1315" i="1"/>
  <c r="P1314" i="1"/>
  <c r="N1314" i="1"/>
  <c r="O1314" i="1" s="1"/>
  <c r="L1314" i="1"/>
  <c r="Q1314" i="1" s="1"/>
  <c r="J1314" i="1"/>
  <c r="H1314" i="1"/>
  <c r="E1314" i="1"/>
  <c r="D1314" i="1"/>
  <c r="O1313" i="1"/>
  <c r="N1313" i="1"/>
  <c r="L1313" i="1"/>
  <c r="Q1313" i="1" s="1"/>
  <c r="J1313" i="1"/>
  <c r="H1313" i="1"/>
  <c r="E1313" i="1"/>
  <c r="D1313" i="1"/>
  <c r="Q1312" i="1"/>
  <c r="P1312" i="1"/>
  <c r="O1312" i="1"/>
  <c r="N1312" i="1"/>
  <c r="L1312" i="1"/>
  <c r="J1312" i="1"/>
  <c r="H1312" i="1"/>
  <c r="E1312" i="1"/>
  <c r="D1312" i="1"/>
  <c r="Q1311" i="1"/>
  <c r="N1311" i="1"/>
  <c r="L1311" i="1"/>
  <c r="J1311" i="1"/>
  <c r="H1311" i="1"/>
  <c r="E1311" i="1"/>
  <c r="D1311" i="1"/>
  <c r="Q1310" i="1"/>
  <c r="P1310" i="1"/>
  <c r="O1310" i="1"/>
  <c r="N1310" i="1"/>
  <c r="L1310" i="1"/>
  <c r="J1310" i="1"/>
  <c r="H1310" i="1"/>
  <c r="E1310" i="1"/>
  <c r="D1310" i="1"/>
  <c r="Q1309" i="1"/>
  <c r="P1309" i="1"/>
  <c r="O1309" i="1"/>
  <c r="N1309" i="1"/>
  <c r="L1309" i="1"/>
  <c r="J1309" i="1"/>
  <c r="H1309" i="1"/>
  <c r="E1309" i="1"/>
  <c r="D1309" i="1"/>
  <c r="N1308" i="1"/>
  <c r="L1308" i="1"/>
  <c r="Q1308" i="1" s="1"/>
  <c r="J1308" i="1"/>
  <c r="H1308" i="1"/>
  <c r="E1308" i="1"/>
  <c r="D1308" i="1"/>
  <c r="P1307" i="1"/>
  <c r="O1307" i="1"/>
  <c r="N1307" i="1"/>
  <c r="L1307" i="1"/>
  <c r="Q1307" i="1" s="1"/>
  <c r="J1307" i="1"/>
  <c r="H1307" i="1"/>
  <c r="E1307" i="1"/>
  <c r="D1307" i="1"/>
  <c r="Q1306" i="1"/>
  <c r="P1306" i="1"/>
  <c r="N1306" i="1"/>
  <c r="O1306" i="1" s="1"/>
  <c r="L1306" i="1"/>
  <c r="J1306" i="1"/>
  <c r="H1306" i="1"/>
  <c r="E1306" i="1"/>
  <c r="D1306" i="1"/>
  <c r="P1305" i="1"/>
  <c r="O1305" i="1"/>
  <c r="N1305" i="1"/>
  <c r="L1305" i="1"/>
  <c r="Q1305" i="1" s="1"/>
  <c r="J1305" i="1"/>
  <c r="H1305" i="1"/>
  <c r="E1305" i="1"/>
  <c r="D1305" i="1"/>
  <c r="Q1304" i="1"/>
  <c r="N1304" i="1"/>
  <c r="L1304" i="1"/>
  <c r="J1304" i="1"/>
  <c r="H1304" i="1"/>
  <c r="E1304" i="1"/>
  <c r="D1304" i="1"/>
  <c r="N1303" i="1"/>
  <c r="L1303" i="1"/>
  <c r="Q1303" i="1" s="1"/>
  <c r="J1303" i="1"/>
  <c r="H1303" i="1"/>
  <c r="E1303" i="1"/>
  <c r="D1303" i="1"/>
  <c r="N1302" i="1"/>
  <c r="L1302" i="1"/>
  <c r="Q1302" i="1" s="1"/>
  <c r="J1302" i="1"/>
  <c r="H1302" i="1"/>
  <c r="E1302" i="1"/>
  <c r="D1302" i="1"/>
  <c r="Q1301" i="1"/>
  <c r="P1301" i="1"/>
  <c r="O1301" i="1"/>
  <c r="N1301" i="1"/>
  <c r="L1301" i="1"/>
  <c r="J1301" i="1"/>
  <c r="H1301" i="1"/>
  <c r="E1301" i="1"/>
  <c r="D1301" i="1"/>
  <c r="N1300" i="1"/>
  <c r="P1300" i="1" s="1"/>
  <c r="L1300" i="1"/>
  <c r="Q1300" i="1" s="1"/>
  <c r="J1300" i="1"/>
  <c r="H1300" i="1"/>
  <c r="E1300" i="1"/>
  <c r="D1300" i="1"/>
  <c r="N1299" i="1"/>
  <c r="L1299" i="1"/>
  <c r="Q1299" i="1" s="1"/>
  <c r="J1299" i="1"/>
  <c r="H1299" i="1"/>
  <c r="E1299" i="1"/>
  <c r="D1299" i="1"/>
  <c r="P1298" i="1"/>
  <c r="N1298" i="1"/>
  <c r="O1298" i="1" s="1"/>
  <c r="L1298" i="1"/>
  <c r="Q1298" i="1" s="1"/>
  <c r="J1298" i="1"/>
  <c r="H1298" i="1"/>
  <c r="E1298" i="1"/>
  <c r="D1298" i="1"/>
  <c r="N1297" i="1"/>
  <c r="L1297" i="1"/>
  <c r="Q1297" i="1" s="1"/>
  <c r="J1297" i="1"/>
  <c r="H1297" i="1"/>
  <c r="E1297" i="1"/>
  <c r="D1297" i="1"/>
  <c r="Q1296" i="1"/>
  <c r="N1296" i="1"/>
  <c r="P1296" i="1" s="1"/>
  <c r="L1296" i="1"/>
  <c r="J1296" i="1"/>
  <c r="H1296" i="1"/>
  <c r="E1296" i="1"/>
  <c r="D1296" i="1"/>
  <c r="N1295" i="1"/>
  <c r="L1295" i="1"/>
  <c r="Q1295" i="1" s="1"/>
  <c r="J1295" i="1"/>
  <c r="H1295" i="1"/>
  <c r="E1295" i="1"/>
  <c r="D1295" i="1"/>
  <c r="N1294" i="1"/>
  <c r="L1294" i="1"/>
  <c r="Q1294" i="1" s="1"/>
  <c r="J1294" i="1"/>
  <c r="H1294" i="1"/>
  <c r="E1294" i="1"/>
  <c r="D1294" i="1"/>
  <c r="Q1293" i="1"/>
  <c r="P1293" i="1"/>
  <c r="O1293" i="1"/>
  <c r="N1293" i="1"/>
  <c r="L1293" i="1"/>
  <c r="J1293" i="1"/>
  <c r="H1293" i="1"/>
  <c r="E1293" i="1"/>
  <c r="D1293" i="1"/>
  <c r="O1292" i="1"/>
  <c r="N1292" i="1"/>
  <c r="P1292" i="1" s="1"/>
  <c r="L1292" i="1"/>
  <c r="Q1292" i="1" s="1"/>
  <c r="J1292" i="1"/>
  <c r="H1292" i="1"/>
  <c r="E1292" i="1"/>
  <c r="D1292" i="1"/>
  <c r="Q1291" i="1"/>
  <c r="N1291" i="1"/>
  <c r="P1291" i="1" s="1"/>
  <c r="L1291" i="1"/>
  <c r="J1291" i="1"/>
  <c r="H1291" i="1"/>
  <c r="E1291" i="1"/>
  <c r="D1291" i="1"/>
  <c r="P1290" i="1"/>
  <c r="N1290" i="1"/>
  <c r="O1290" i="1" s="1"/>
  <c r="L1290" i="1"/>
  <c r="Q1290" i="1" s="1"/>
  <c r="J1290" i="1"/>
  <c r="H1290" i="1"/>
  <c r="E1290" i="1"/>
  <c r="D1290" i="1"/>
  <c r="N1289" i="1"/>
  <c r="L1289" i="1"/>
  <c r="Q1289" i="1" s="1"/>
  <c r="J1289" i="1"/>
  <c r="H1289" i="1"/>
  <c r="E1289" i="1"/>
  <c r="D1289" i="1"/>
  <c r="Q1288" i="1"/>
  <c r="P1288" i="1"/>
  <c r="O1288" i="1"/>
  <c r="N1288" i="1"/>
  <c r="L1288" i="1"/>
  <c r="J1288" i="1"/>
  <c r="H1288" i="1"/>
  <c r="E1288" i="1"/>
  <c r="D1288" i="1"/>
  <c r="N1287" i="1"/>
  <c r="L1287" i="1"/>
  <c r="Q1287" i="1" s="1"/>
  <c r="J1287" i="1"/>
  <c r="H1287" i="1"/>
  <c r="E1287" i="1"/>
  <c r="D1287" i="1"/>
  <c r="Q1286" i="1"/>
  <c r="N1286" i="1"/>
  <c r="L1286" i="1"/>
  <c r="J1286" i="1"/>
  <c r="H1286" i="1"/>
  <c r="E1286" i="1"/>
  <c r="D1286" i="1"/>
  <c r="Q1285" i="1"/>
  <c r="P1285" i="1"/>
  <c r="O1285" i="1"/>
  <c r="N1285" i="1"/>
  <c r="L1285" i="1"/>
  <c r="J1285" i="1"/>
  <c r="H1285" i="1"/>
  <c r="E1285" i="1"/>
  <c r="D1285" i="1"/>
  <c r="N1284" i="1"/>
  <c r="L1284" i="1"/>
  <c r="Q1284" i="1" s="1"/>
  <c r="J1284" i="1"/>
  <c r="H1284" i="1"/>
  <c r="E1284" i="1"/>
  <c r="D1284" i="1"/>
  <c r="Q1283" i="1"/>
  <c r="P1283" i="1"/>
  <c r="O1283" i="1"/>
  <c r="N1283" i="1"/>
  <c r="L1283" i="1"/>
  <c r="J1283" i="1"/>
  <c r="H1283" i="1"/>
  <c r="E1283" i="1"/>
  <c r="D1283" i="1"/>
  <c r="P1282" i="1"/>
  <c r="N1282" i="1"/>
  <c r="O1282" i="1" s="1"/>
  <c r="L1282" i="1"/>
  <c r="Q1282" i="1" s="1"/>
  <c r="J1282" i="1"/>
  <c r="H1282" i="1"/>
  <c r="E1282" i="1"/>
  <c r="D1282" i="1"/>
  <c r="N1281" i="1"/>
  <c r="L1281" i="1"/>
  <c r="Q1281" i="1" s="1"/>
  <c r="J1281" i="1"/>
  <c r="H1281" i="1"/>
  <c r="E1281" i="1"/>
  <c r="D1281" i="1"/>
  <c r="Q1280" i="1"/>
  <c r="N1280" i="1"/>
  <c r="L1280" i="1"/>
  <c r="J1280" i="1"/>
  <c r="H1280" i="1"/>
  <c r="E1280" i="1"/>
  <c r="D1280" i="1"/>
  <c r="Q1279" i="1"/>
  <c r="N1279" i="1"/>
  <c r="L1279" i="1"/>
  <c r="J1279" i="1"/>
  <c r="H1279" i="1"/>
  <c r="E1279" i="1"/>
  <c r="D1279" i="1"/>
  <c r="Q1278" i="1"/>
  <c r="P1278" i="1"/>
  <c r="O1278" i="1"/>
  <c r="N1278" i="1"/>
  <c r="L1278" i="1"/>
  <c r="J1278" i="1"/>
  <c r="H1278" i="1"/>
  <c r="E1278" i="1"/>
  <c r="D1278" i="1"/>
  <c r="Q1277" i="1"/>
  <c r="P1277" i="1"/>
  <c r="O1277" i="1"/>
  <c r="N1277" i="1"/>
  <c r="L1277" i="1"/>
  <c r="J1277" i="1"/>
  <c r="H1277" i="1"/>
  <c r="E1277" i="1"/>
  <c r="D1277" i="1"/>
  <c r="N1276" i="1"/>
  <c r="L1276" i="1"/>
  <c r="Q1276" i="1" s="1"/>
  <c r="J1276" i="1"/>
  <c r="H1276" i="1"/>
  <c r="E1276" i="1"/>
  <c r="D1276" i="1"/>
  <c r="P1275" i="1"/>
  <c r="O1275" i="1"/>
  <c r="N1275" i="1"/>
  <c r="L1275" i="1"/>
  <c r="Q1275" i="1" s="1"/>
  <c r="J1275" i="1"/>
  <c r="H1275" i="1"/>
  <c r="E1275" i="1"/>
  <c r="D1275" i="1"/>
  <c r="Q1274" i="1"/>
  <c r="P1274" i="1"/>
  <c r="N1274" i="1"/>
  <c r="O1274" i="1" s="1"/>
  <c r="L1274" i="1"/>
  <c r="J1274" i="1"/>
  <c r="H1274" i="1"/>
  <c r="E1274" i="1"/>
  <c r="D1274" i="1"/>
  <c r="P1273" i="1"/>
  <c r="O1273" i="1"/>
  <c r="N1273" i="1"/>
  <c r="L1273" i="1"/>
  <c r="Q1273" i="1" s="1"/>
  <c r="J1273" i="1"/>
  <c r="H1273" i="1"/>
  <c r="E1273" i="1"/>
  <c r="D1273" i="1"/>
  <c r="Q1272" i="1"/>
  <c r="N1272" i="1"/>
  <c r="L1272" i="1"/>
  <c r="J1272" i="1"/>
  <c r="H1272" i="1"/>
  <c r="E1272" i="1"/>
  <c r="D1272" i="1"/>
  <c r="N1271" i="1"/>
  <c r="L1271" i="1"/>
  <c r="Q1271" i="1" s="1"/>
  <c r="J1271" i="1"/>
  <c r="H1271" i="1"/>
  <c r="E1271" i="1"/>
  <c r="D1271" i="1"/>
  <c r="P1270" i="1"/>
  <c r="O1270" i="1"/>
  <c r="N1270" i="1"/>
  <c r="L1270" i="1"/>
  <c r="Q1270" i="1" s="1"/>
  <c r="J1270" i="1"/>
  <c r="H1270" i="1"/>
  <c r="E1270" i="1"/>
  <c r="D1270" i="1"/>
  <c r="Q1269" i="1"/>
  <c r="P1269" i="1"/>
  <c r="O1269" i="1"/>
  <c r="N1269" i="1"/>
  <c r="L1269" i="1"/>
  <c r="J1269" i="1"/>
  <c r="H1269" i="1"/>
  <c r="E1269" i="1"/>
  <c r="D1269" i="1"/>
  <c r="N1268" i="1"/>
  <c r="P1268" i="1" s="1"/>
  <c r="L1268" i="1"/>
  <c r="Q1268" i="1" s="1"/>
  <c r="J1268" i="1"/>
  <c r="H1268" i="1"/>
  <c r="E1268" i="1"/>
  <c r="D1268" i="1"/>
  <c r="N1267" i="1"/>
  <c r="L1267" i="1"/>
  <c r="Q1267" i="1" s="1"/>
  <c r="J1267" i="1"/>
  <c r="H1267" i="1"/>
  <c r="E1267" i="1"/>
  <c r="D1267" i="1"/>
  <c r="P1266" i="1"/>
  <c r="N1266" i="1"/>
  <c r="O1266" i="1" s="1"/>
  <c r="L1266" i="1"/>
  <c r="Q1266" i="1" s="1"/>
  <c r="J1266" i="1"/>
  <c r="H1266" i="1"/>
  <c r="E1266" i="1"/>
  <c r="D1266" i="1"/>
  <c r="N1265" i="1"/>
  <c r="L1265" i="1"/>
  <c r="Q1265" i="1" s="1"/>
  <c r="J1265" i="1"/>
  <c r="H1265" i="1"/>
  <c r="E1265" i="1"/>
  <c r="D1265" i="1"/>
  <c r="Q1264" i="1"/>
  <c r="N1264" i="1"/>
  <c r="P1264" i="1" s="1"/>
  <c r="L1264" i="1"/>
  <c r="J1264" i="1"/>
  <c r="H1264" i="1"/>
  <c r="E1264" i="1"/>
  <c r="D1264" i="1"/>
  <c r="N1263" i="1"/>
  <c r="L1263" i="1"/>
  <c r="Q1263" i="1" s="1"/>
  <c r="J1263" i="1"/>
  <c r="H1263" i="1"/>
  <c r="E1263" i="1"/>
  <c r="D1263" i="1"/>
  <c r="N1262" i="1"/>
  <c r="L1262" i="1"/>
  <c r="Q1262" i="1" s="1"/>
  <c r="J1262" i="1"/>
  <c r="H1262" i="1"/>
  <c r="E1262" i="1"/>
  <c r="D1262" i="1"/>
  <c r="Q1261" i="1"/>
  <c r="P1261" i="1"/>
  <c r="O1261" i="1"/>
  <c r="N1261" i="1"/>
  <c r="L1261" i="1"/>
  <c r="J1261" i="1"/>
  <c r="H1261" i="1"/>
  <c r="E1261" i="1"/>
  <c r="D1261" i="1"/>
  <c r="O1260" i="1"/>
  <c r="N1260" i="1"/>
  <c r="P1260" i="1" s="1"/>
  <c r="L1260" i="1"/>
  <c r="Q1260" i="1" s="1"/>
  <c r="J1260" i="1"/>
  <c r="H1260" i="1"/>
  <c r="E1260" i="1"/>
  <c r="D1260" i="1"/>
  <c r="Q1259" i="1"/>
  <c r="N1259" i="1"/>
  <c r="P1259" i="1" s="1"/>
  <c r="L1259" i="1"/>
  <c r="J1259" i="1"/>
  <c r="H1259" i="1"/>
  <c r="E1259" i="1"/>
  <c r="D1259" i="1"/>
  <c r="P1258" i="1"/>
  <c r="N1258" i="1"/>
  <c r="O1258" i="1" s="1"/>
  <c r="L1258" i="1"/>
  <c r="Q1258" i="1" s="1"/>
  <c r="J1258" i="1"/>
  <c r="H1258" i="1"/>
  <c r="E1258" i="1"/>
  <c r="D1258" i="1"/>
  <c r="O1257" i="1"/>
  <c r="N1257" i="1"/>
  <c r="L1257" i="1"/>
  <c r="Q1257" i="1" s="1"/>
  <c r="J1257" i="1"/>
  <c r="H1257" i="1"/>
  <c r="E1257" i="1"/>
  <c r="D1257" i="1"/>
  <c r="Q1256" i="1"/>
  <c r="P1256" i="1"/>
  <c r="O1256" i="1"/>
  <c r="N1256" i="1"/>
  <c r="L1256" i="1"/>
  <c r="J1256" i="1"/>
  <c r="H1256" i="1"/>
  <c r="E1256" i="1"/>
  <c r="D1256" i="1"/>
  <c r="N1255" i="1"/>
  <c r="L1255" i="1"/>
  <c r="Q1255" i="1" s="1"/>
  <c r="J1255" i="1"/>
  <c r="H1255" i="1"/>
  <c r="E1255" i="1"/>
  <c r="D1255" i="1"/>
  <c r="Q1254" i="1"/>
  <c r="N1254" i="1"/>
  <c r="L1254" i="1"/>
  <c r="J1254" i="1"/>
  <c r="H1254" i="1"/>
  <c r="E1254" i="1"/>
  <c r="D1254" i="1"/>
  <c r="Q1253" i="1"/>
  <c r="P1253" i="1"/>
  <c r="O1253" i="1"/>
  <c r="N1253" i="1"/>
  <c r="L1253" i="1"/>
  <c r="J1253" i="1"/>
  <c r="H1253" i="1"/>
  <c r="E1253" i="1"/>
  <c r="D1253" i="1"/>
  <c r="O1252" i="1"/>
  <c r="N1252" i="1"/>
  <c r="P1252" i="1" s="1"/>
  <c r="L1252" i="1"/>
  <c r="Q1252" i="1" s="1"/>
  <c r="J1252" i="1"/>
  <c r="H1252" i="1"/>
  <c r="E1252" i="1"/>
  <c r="D1252" i="1"/>
  <c r="Q1251" i="1"/>
  <c r="P1251" i="1"/>
  <c r="O1251" i="1"/>
  <c r="N1251" i="1"/>
  <c r="L1251" i="1"/>
  <c r="J1251" i="1"/>
  <c r="H1251" i="1"/>
  <c r="E1251" i="1"/>
  <c r="D1251" i="1"/>
  <c r="P1250" i="1"/>
  <c r="N1250" i="1"/>
  <c r="O1250" i="1" s="1"/>
  <c r="L1250" i="1"/>
  <c r="Q1250" i="1" s="1"/>
  <c r="J1250" i="1"/>
  <c r="H1250" i="1"/>
  <c r="E1250" i="1"/>
  <c r="D1250" i="1"/>
  <c r="N1249" i="1"/>
  <c r="L1249" i="1"/>
  <c r="Q1249" i="1" s="1"/>
  <c r="J1249" i="1"/>
  <c r="H1249" i="1"/>
  <c r="E1249" i="1"/>
  <c r="D1249" i="1"/>
  <c r="Q1248" i="1"/>
  <c r="N1248" i="1"/>
  <c r="L1248" i="1"/>
  <c r="J1248" i="1"/>
  <c r="H1248" i="1"/>
  <c r="E1248" i="1"/>
  <c r="D1248" i="1"/>
  <c r="Q1247" i="1"/>
  <c r="N1247" i="1"/>
  <c r="L1247" i="1"/>
  <c r="J1247" i="1"/>
  <c r="H1247" i="1"/>
  <c r="E1247" i="1"/>
  <c r="D1247" i="1"/>
  <c r="Q1246" i="1"/>
  <c r="P1246" i="1"/>
  <c r="O1246" i="1"/>
  <c r="N1246" i="1"/>
  <c r="L1246" i="1"/>
  <c r="J1246" i="1"/>
  <c r="H1246" i="1"/>
  <c r="E1246" i="1"/>
  <c r="D1246" i="1"/>
  <c r="Q1245" i="1"/>
  <c r="N1245" i="1"/>
  <c r="P1245" i="1" s="1"/>
  <c r="L1245" i="1"/>
  <c r="J1245" i="1"/>
  <c r="H1245" i="1"/>
  <c r="E1245" i="1"/>
  <c r="D1245" i="1"/>
  <c r="O1244" i="1"/>
  <c r="N1244" i="1"/>
  <c r="L1244" i="1"/>
  <c r="Q1244" i="1" s="1"/>
  <c r="J1244" i="1"/>
  <c r="H1244" i="1"/>
  <c r="E1244" i="1"/>
  <c r="D1244" i="1"/>
  <c r="Q1243" i="1"/>
  <c r="P1243" i="1"/>
  <c r="O1243" i="1"/>
  <c r="N1243" i="1"/>
  <c r="L1243" i="1"/>
  <c r="J1243" i="1"/>
  <c r="H1243" i="1"/>
  <c r="E1243" i="1"/>
  <c r="D1243" i="1"/>
  <c r="Q1242" i="1"/>
  <c r="P1242" i="1"/>
  <c r="O1242" i="1"/>
  <c r="N1242" i="1"/>
  <c r="L1242" i="1"/>
  <c r="J1242" i="1"/>
  <c r="H1242" i="1"/>
  <c r="E1242" i="1"/>
  <c r="D1242" i="1"/>
  <c r="N1241" i="1"/>
  <c r="L1241" i="1"/>
  <c r="Q1241" i="1" s="1"/>
  <c r="J1241" i="1"/>
  <c r="H1241" i="1"/>
  <c r="E1241" i="1"/>
  <c r="D1241" i="1"/>
  <c r="Q1240" i="1"/>
  <c r="P1240" i="1"/>
  <c r="N1240" i="1"/>
  <c r="L1240" i="1"/>
  <c r="J1240" i="1"/>
  <c r="H1240" i="1"/>
  <c r="E1240" i="1"/>
  <c r="D1240" i="1"/>
  <c r="Q1239" i="1"/>
  <c r="P1239" i="1"/>
  <c r="N1239" i="1"/>
  <c r="O1239" i="1" s="1"/>
  <c r="L1239" i="1"/>
  <c r="J1239" i="1"/>
  <c r="H1239" i="1"/>
  <c r="E1239" i="1"/>
  <c r="D1239" i="1"/>
  <c r="N1238" i="1"/>
  <c r="L1238" i="1"/>
  <c r="Q1238" i="1" s="1"/>
  <c r="J1238" i="1"/>
  <c r="H1238" i="1"/>
  <c r="E1238" i="1"/>
  <c r="D1238" i="1"/>
  <c r="Q1237" i="1"/>
  <c r="N1237" i="1"/>
  <c r="L1237" i="1"/>
  <c r="J1237" i="1"/>
  <c r="H1237" i="1"/>
  <c r="E1237" i="1"/>
  <c r="D1237" i="1"/>
  <c r="Q1236" i="1"/>
  <c r="O1236" i="1"/>
  <c r="N1236" i="1"/>
  <c r="P1236" i="1" s="1"/>
  <c r="L1236" i="1"/>
  <c r="J1236" i="1"/>
  <c r="H1236" i="1"/>
  <c r="E1236" i="1"/>
  <c r="D1236" i="1"/>
  <c r="Q1235" i="1"/>
  <c r="N1235" i="1"/>
  <c r="P1235" i="1" s="1"/>
  <c r="L1235" i="1"/>
  <c r="J1235" i="1"/>
  <c r="H1235" i="1"/>
  <c r="E1235" i="1"/>
  <c r="D1235" i="1"/>
  <c r="P1234" i="1"/>
  <c r="O1234" i="1"/>
  <c r="N1234" i="1"/>
  <c r="L1234" i="1"/>
  <c r="Q1234" i="1" s="1"/>
  <c r="J1234" i="1"/>
  <c r="H1234" i="1"/>
  <c r="E1234" i="1"/>
  <c r="D1234" i="1"/>
  <c r="P1233" i="1"/>
  <c r="O1233" i="1"/>
  <c r="N1233" i="1"/>
  <c r="L1233" i="1"/>
  <c r="Q1233" i="1" s="1"/>
  <c r="J1233" i="1"/>
  <c r="H1233" i="1"/>
  <c r="E1233" i="1"/>
  <c r="D1233" i="1"/>
  <c r="Q1232" i="1"/>
  <c r="N1232" i="1"/>
  <c r="P1232" i="1" s="1"/>
  <c r="L1232" i="1"/>
  <c r="J1232" i="1"/>
  <c r="H1232" i="1"/>
  <c r="E1232" i="1"/>
  <c r="D1232" i="1"/>
  <c r="N1231" i="1"/>
  <c r="L1231" i="1"/>
  <c r="Q1231" i="1" s="1"/>
  <c r="J1231" i="1"/>
  <c r="H1231" i="1"/>
  <c r="E1231" i="1"/>
  <c r="D1231" i="1"/>
  <c r="P1230" i="1"/>
  <c r="O1230" i="1"/>
  <c r="N1230" i="1"/>
  <c r="L1230" i="1"/>
  <c r="Q1230" i="1" s="1"/>
  <c r="J1230" i="1"/>
  <c r="H1230" i="1"/>
  <c r="E1230" i="1"/>
  <c r="D1230" i="1"/>
  <c r="Q1229" i="1"/>
  <c r="P1229" i="1"/>
  <c r="O1229" i="1"/>
  <c r="N1229" i="1"/>
  <c r="L1229" i="1"/>
  <c r="J1229" i="1"/>
  <c r="H1229" i="1"/>
  <c r="E1229" i="1"/>
  <c r="D1229" i="1"/>
  <c r="N1228" i="1"/>
  <c r="P1228" i="1" s="1"/>
  <c r="L1228" i="1"/>
  <c r="Q1228" i="1" s="1"/>
  <c r="J1228" i="1"/>
  <c r="H1228" i="1"/>
  <c r="E1228" i="1"/>
  <c r="D1228" i="1"/>
  <c r="O1227" i="1"/>
  <c r="N1227" i="1"/>
  <c r="L1227" i="1"/>
  <c r="Q1227" i="1" s="1"/>
  <c r="J1227" i="1"/>
  <c r="H1227" i="1"/>
  <c r="E1227" i="1"/>
  <c r="D1227" i="1"/>
  <c r="Q1226" i="1"/>
  <c r="P1226" i="1"/>
  <c r="O1226" i="1"/>
  <c r="N1226" i="1"/>
  <c r="L1226" i="1"/>
  <c r="J1226" i="1"/>
  <c r="H1226" i="1"/>
  <c r="E1226" i="1"/>
  <c r="D1226" i="1"/>
  <c r="N1225" i="1"/>
  <c r="P1225" i="1" s="1"/>
  <c r="L1225" i="1"/>
  <c r="Q1225" i="1" s="1"/>
  <c r="J1225" i="1"/>
  <c r="H1225" i="1"/>
  <c r="E1225" i="1"/>
  <c r="D1225" i="1"/>
  <c r="N1224" i="1"/>
  <c r="L1224" i="1"/>
  <c r="Q1224" i="1" s="1"/>
  <c r="J1224" i="1"/>
  <c r="H1224" i="1"/>
  <c r="E1224" i="1"/>
  <c r="D1224" i="1"/>
  <c r="Q1223" i="1"/>
  <c r="P1223" i="1"/>
  <c r="N1223" i="1"/>
  <c r="O1223" i="1" s="1"/>
  <c r="L1223" i="1"/>
  <c r="J1223" i="1"/>
  <c r="H1223" i="1"/>
  <c r="E1223" i="1"/>
  <c r="D1223" i="1"/>
  <c r="Q1222" i="1"/>
  <c r="P1222" i="1"/>
  <c r="O1222" i="1"/>
  <c r="N1222" i="1"/>
  <c r="L1222" i="1"/>
  <c r="J1222" i="1"/>
  <c r="H1222" i="1"/>
  <c r="E1222" i="1"/>
  <c r="D1222" i="1"/>
  <c r="Q1221" i="1"/>
  <c r="N1221" i="1"/>
  <c r="L1221" i="1"/>
  <c r="J1221" i="1"/>
  <c r="H1221" i="1"/>
  <c r="E1221" i="1"/>
  <c r="D1221" i="1"/>
  <c r="O1220" i="1"/>
  <c r="N1220" i="1"/>
  <c r="L1220" i="1"/>
  <c r="Q1220" i="1" s="1"/>
  <c r="J1220" i="1"/>
  <c r="H1220" i="1"/>
  <c r="E1220" i="1"/>
  <c r="D1220" i="1"/>
  <c r="Q1219" i="1"/>
  <c r="P1219" i="1"/>
  <c r="O1219" i="1"/>
  <c r="N1219" i="1"/>
  <c r="L1219" i="1"/>
  <c r="J1219" i="1"/>
  <c r="H1219" i="1"/>
  <c r="E1219" i="1"/>
  <c r="D1219" i="1"/>
  <c r="P1218" i="1"/>
  <c r="O1218" i="1"/>
  <c r="N1218" i="1"/>
  <c r="L1218" i="1"/>
  <c r="Q1218" i="1" s="1"/>
  <c r="J1218" i="1"/>
  <c r="H1218" i="1"/>
  <c r="E1218" i="1"/>
  <c r="D1218" i="1"/>
  <c r="O1217" i="1"/>
  <c r="N1217" i="1"/>
  <c r="L1217" i="1"/>
  <c r="Q1217" i="1" s="1"/>
  <c r="J1217" i="1"/>
  <c r="H1217" i="1"/>
  <c r="E1217" i="1"/>
  <c r="D1217" i="1"/>
  <c r="Q1216" i="1"/>
  <c r="P1216" i="1"/>
  <c r="O1216" i="1"/>
  <c r="N1216" i="1"/>
  <c r="L1216" i="1"/>
  <c r="J1216" i="1"/>
  <c r="H1216" i="1"/>
  <c r="E1216" i="1"/>
  <c r="D1216" i="1"/>
  <c r="N1215" i="1"/>
  <c r="P1215" i="1" s="1"/>
  <c r="L1215" i="1"/>
  <c r="Q1215" i="1" s="1"/>
  <c r="J1215" i="1"/>
  <c r="H1215" i="1"/>
  <c r="E1215" i="1"/>
  <c r="D1215" i="1"/>
  <c r="N1214" i="1"/>
  <c r="L1214" i="1"/>
  <c r="Q1214" i="1" s="1"/>
  <c r="J1214" i="1"/>
  <c r="H1214" i="1"/>
  <c r="E1214" i="1"/>
  <c r="D1214" i="1"/>
  <c r="Q1213" i="1"/>
  <c r="P1213" i="1"/>
  <c r="O1213" i="1"/>
  <c r="N1213" i="1"/>
  <c r="L1213" i="1"/>
  <c r="J1213" i="1"/>
  <c r="H1213" i="1"/>
  <c r="E1213" i="1"/>
  <c r="D1213" i="1"/>
  <c r="N1212" i="1"/>
  <c r="L1212" i="1"/>
  <c r="Q1212" i="1" s="1"/>
  <c r="J1212" i="1"/>
  <c r="H1212" i="1"/>
  <c r="E1212" i="1"/>
  <c r="D1212" i="1"/>
  <c r="Q1211" i="1"/>
  <c r="P1211" i="1"/>
  <c r="O1211" i="1"/>
  <c r="N1211" i="1"/>
  <c r="L1211" i="1"/>
  <c r="J1211" i="1"/>
  <c r="H1211" i="1"/>
  <c r="E1211" i="1"/>
  <c r="D1211" i="1"/>
  <c r="Q1210" i="1"/>
  <c r="N1210" i="1"/>
  <c r="P1210" i="1" s="1"/>
  <c r="L1210" i="1"/>
  <c r="J1210" i="1"/>
  <c r="H1210" i="1"/>
  <c r="E1210" i="1"/>
  <c r="D1210" i="1"/>
  <c r="O1209" i="1"/>
  <c r="N1209" i="1"/>
  <c r="L1209" i="1"/>
  <c r="Q1209" i="1" s="1"/>
  <c r="J1209" i="1"/>
  <c r="H1209" i="1"/>
  <c r="E1209" i="1"/>
  <c r="D1209" i="1"/>
  <c r="Q1208" i="1"/>
  <c r="P1208" i="1"/>
  <c r="O1208" i="1"/>
  <c r="N1208" i="1"/>
  <c r="L1208" i="1"/>
  <c r="J1208" i="1"/>
  <c r="H1208" i="1"/>
  <c r="E1208" i="1"/>
  <c r="D1208" i="1"/>
  <c r="N1207" i="1"/>
  <c r="P1207" i="1" s="1"/>
  <c r="L1207" i="1"/>
  <c r="Q1207" i="1" s="1"/>
  <c r="J1207" i="1"/>
  <c r="H1207" i="1"/>
  <c r="E1207" i="1"/>
  <c r="D1207" i="1"/>
  <c r="O1206" i="1"/>
  <c r="N1206" i="1"/>
  <c r="L1206" i="1"/>
  <c r="Q1206" i="1" s="1"/>
  <c r="J1206" i="1"/>
  <c r="H1206" i="1"/>
  <c r="E1206" i="1"/>
  <c r="D1206" i="1"/>
  <c r="Q1205" i="1"/>
  <c r="P1205" i="1"/>
  <c r="O1205" i="1"/>
  <c r="N1205" i="1"/>
  <c r="L1205" i="1"/>
  <c r="J1205" i="1"/>
  <c r="H1205" i="1"/>
  <c r="E1205" i="1"/>
  <c r="D1205" i="1"/>
  <c r="N1204" i="1"/>
  <c r="L1204" i="1"/>
  <c r="Q1204" i="1" s="1"/>
  <c r="J1204" i="1"/>
  <c r="H1204" i="1"/>
  <c r="E1204" i="1"/>
  <c r="D1204" i="1"/>
  <c r="Q1203" i="1"/>
  <c r="N1203" i="1"/>
  <c r="L1203" i="1"/>
  <c r="J1203" i="1"/>
  <c r="H1203" i="1"/>
  <c r="E1203" i="1"/>
  <c r="D1203" i="1"/>
  <c r="Q1202" i="1"/>
  <c r="N1202" i="1"/>
  <c r="P1202" i="1" s="1"/>
  <c r="L1202" i="1"/>
  <c r="J1202" i="1"/>
  <c r="H1202" i="1"/>
  <c r="E1202" i="1"/>
  <c r="D1202" i="1"/>
  <c r="O1201" i="1"/>
  <c r="N1201" i="1"/>
  <c r="L1201" i="1"/>
  <c r="Q1201" i="1" s="1"/>
  <c r="J1201" i="1"/>
  <c r="H1201" i="1"/>
  <c r="E1201" i="1"/>
  <c r="D1201" i="1"/>
  <c r="Q1200" i="1"/>
  <c r="P1200" i="1"/>
  <c r="O1200" i="1"/>
  <c r="N1200" i="1"/>
  <c r="L1200" i="1"/>
  <c r="J1200" i="1"/>
  <c r="H1200" i="1"/>
  <c r="E1200" i="1"/>
  <c r="D1200" i="1"/>
  <c r="N1199" i="1"/>
  <c r="P1199" i="1" s="1"/>
  <c r="L1199" i="1"/>
  <c r="Q1199" i="1" s="1"/>
  <c r="J1199" i="1"/>
  <c r="H1199" i="1"/>
  <c r="E1199" i="1"/>
  <c r="D1199" i="1"/>
  <c r="N1198" i="1"/>
  <c r="L1198" i="1"/>
  <c r="Q1198" i="1" s="1"/>
  <c r="J1198" i="1"/>
  <c r="H1198" i="1"/>
  <c r="E1198" i="1"/>
  <c r="D1198" i="1"/>
  <c r="Q1197" i="1"/>
  <c r="P1197" i="1"/>
  <c r="O1197" i="1"/>
  <c r="N1197" i="1"/>
  <c r="L1197" i="1"/>
  <c r="J1197" i="1"/>
  <c r="H1197" i="1"/>
  <c r="E1197" i="1"/>
  <c r="D1197" i="1"/>
  <c r="N1196" i="1"/>
  <c r="L1196" i="1"/>
  <c r="Q1196" i="1" s="1"/>
  <c r="J1196" i="1"/>
  <c r="H1196" i="1"/>
  <c r="E1196" i="1"/>
  <c r="D1196" i="1"/>
  <c r="Q1195" i="1"/>
  <c r="O1195" i="1"/>
  <c r="N1195" i="1"/>
  <c r="L1195" i="1"/>
  <c r="J1195" i="1"/>
  <c r="H1195" i="1"/>
  <c r="E1195" i="1"/>
  <c r="D1195" i="1"/>
  <c r="Q1194" i="1"/>
  <c r="N1194" i="1"/>
  <c r="P1194" i="1" s="1"/>
  <c r="L1194" i="1"/>
  <c r="J1194" i="1"/>
  <c r="H1194" i="1"/>
  <c r="E1194" i="1"/>
  <c r="D1194" i="1"/>
  <c r="O1193" i="1"/>
  <c r="N1193" i="1"/>
  <c r="L1193" i="1"/>
  <c r="Q1193" i="1" s="1"/>
  <c r="J1193" i="1"/>
  <c r="H1193" i="1"/>
  <c r="E1193" i="1"/>
  <c r="D1193" i="1"/>
  <c r="Q1192" i="1"/>
  <c r="P1192" i="1"/>
  <c r="O1192" i="1"/>
  <c r="N1192" i="1"/>
  <c r="L1192" i="1"/>
  <c r="J1192" i="1"/>
  <c r="H1192" i="1"/>
  <c r="E1192" i="1"/>
  <c r="D1192" i="1"/>
  <c r="N1191" i="1"/>
  <c r="L1191" i="1"/>
  <c r="Q1191" i="1" s="1"/>
  <c r="J1191" i="1"/>
  <c r="H1191" i="1"/>
  <c r="E1191" i="1"/>
  <c r="D1191" i="1"/>
  <c r="Q1190" i="1"/>
  <c r="N1190" i="1"/>
  <c r="L1190" i="1"/>
  <c r="J1190" i="1"/>
  <c r="H1190" i="1"/>
  <c r="E1190" i="1"/>
  <c r="D1190" i="1"/>
  <c r="Q1189" i="1"/>
  <c r="P1189" i="1"/>
  <c r="O1189" i="1"/>
  <c r="N1189" i="1"/>
  <c r="L1189" i="1"/>
  <c r="J1189" i="1"/>
  <c r="H1189" i="1"/>
  <c r="E1189" i="1"/>
  <c r="D1189" i="1"/>
  <c r="N1188" i="1"/>
  <c r="L1188" i="1"/>
  <c r="Q1188" i="1" s="1"/>
  <c r="J1188" i="1"/>
  <c r="H1188" i="1"/>
  <c r="E1188" i="1"/>
  <c r="D1188" i="1"/>
  <c r="Q1187" i="1"/>
  <c r="N1187" i="1"/>
  <c r="L1187" i="1"/>
  <c r="J1187" i="1"/>
  <c r="H1187" i="1"/>
  <c r="E1187" i="1"/>
  <c r="D1187" i="1"/>
  <c r="Q1186" i="1"/>
  <c r="N1186" i="1"/>
  <c r="L1186" i="1"/>
  <c r="J1186" i="1"/>
  <c r="H1186" i="1"/>
  <c r="E1186" i="1"/>
  <c r="D1186" i="1"/>
  <c r="P1185" i="1"/>
  <c r="O1185" i="1"/>
  <c r="N1185" i="1"/>
  <c r="L1185" i="1"/>
  <c r="Q1185" i="1" s="1"/>
  <c r="J1185" i="1"/>
  <c r="H1185" i="1"/>
  <c r="E1185" i="1"/>
  <c r="D1185" i="1"/>
  <c r="Q1184" i="1"/>
  <c r="P1184" i="1"/>
  <c r="O1184" i="1"/>
  <c r="N1184" i="1"/>
  <c r="L1184" i="1"/>
  <c r="J1184" i="1"/>
  <c r="H1184" i="1"/>
  <c r="E1184" i="1"/>
  <c r="D1184" i="1"/>
  <c r="O1183" i="1"/>
  <c r="N1183" i="1"/>
  <c r="L1183" i="1"/>
  <c r="Q1183" i="1" s="1"/>
  <c r="J1183" i="1"/>
  <c r="H1183" i="1"/>
  <c r="E1183" i="1"/>
  <c r="D1183" i="1"/>
  <c r="Q1182" i="1"/>
  <c r="N1182" i="1"/>
  <c r="L1182" i="1"/>
  <c r="J1182" i="1"/>
  <c r="H1182" i="1"/>
  <c r="E1182" i="1"/>
  <c r="D1182" i="1"/>
  <c r="Q1181" i="1"/>
  <c r="P1181" i="1"/>
  <c r="O1181" i="1"/>
  <c r="N1181" i="1"/>
  <c r="L1181" i="1"/>
  <c r="J1181" i="1"/>
  <c r="H1181" i="1"/>
  <c r="E1181" i="1"/>
  <c r="D1181" i="1"/>
  <c r="P1180" i="1"/>
  <c r="O1180" i="1"/>
  <c r="N1180" i="1"/>
  <c r="L1180" i="1"/>
  <c r="Q1180" i="1" s="1"/>
  <c r="J1180" i="1"/>
  <c r="H1180" i="1"/>
  <c r="E1180" i="1"/>
  <c r="D1180" i="1"/>
  <c r="Q1179" i="1"/>
  <c r="P1179" i="1"/>
  <c r="O1179" i="1"/>
  <c r="N1179" i="1"/>
  <c r="L1179" i="1"/>
  <c r="J1179" i="1"/>
  <c r="H1179" i="1"/>
  <c r="E1179" i="1"/>
  <c r="D1179" i="1"/>
  <c r="N1178" i="1"/>
  <c r="L1178" i="1"/>
  <c r="Q1178" i="1" s="1"/>
  <c r="J1178" i="1"/>
  <c r="H1178" i="1"/>
  <c r="E1178" i="1"/>
  <c r="D1178" i="1"/>
  <c r="Q1177" i="1"/>
  <c r="N1177" i="1"/>
  <c r="L1177" i="1"/>
  <c r="J1177" i="1"/>
  <c r="H1177" i="1"/>
  <c r="E1177" i="1"/>
  <c r="D1177" i="1"/>
  <c r="Q1176" i="1"/>
  <c r="P1176" i="1"/>
  <c r="O1176" i="1"/>
  <c r="N1176" i="1"/>
  <c r="L1176" i="1"/>
  <c r="J1176" i="1"/>
  <c r="H1176" i="1"/>
  <c r="E1176" i="1"/>
  <c r="D1176" i="1"/>
  <c r="N1175" i="1"/>
  <c r="L1175" i="1"/>
  <c r="Q1175" i="1" s="1"/>
  <c r="J1175" i="1"/>
  <c r="H1175" i="1"/>
  <c r="E1175" i="1"/>
  <c r="D1175" i="1"/>
  <c r="O1174" i="1"/>
  <c r="N1174" i="1"/>
  <c r="L1174" i="1"/>
  <c r="Q1174" i="1" s="1"/>
  <c r="J1174" i="1"/>
  <c r="H1174" i="1"/>
  <c r="E1174" i="1"/>
  <c r="D1174" i="1"/>
  <c r="Q1173" i="1"/>
  <c r="P1173" i="1"/>
  <c r="N1173" i="1"/>
  <c r="O1173" i="1" s="1"/>
  <c r="L1173" i="1"/>
  <c r="J1173" i="1"/>
  <c r="H1173" i="1"/>
  <c r="E1173" i="1"/>
  <c r="D1173" i="1"/>
  <c r="Q1172" i="1"/>
  <c r="O1172" i="1"/>
  <c r="N1172" i="1"/>
  <c r="L1172" i="1"/>
  <c r="J1172" i="1"/>
  <c r="H1172" i="1"/>
  <c r="E1172" i="1"/>
  <c r="D1172" i="1"/>
  <c r="Q1171" i="1"/>
  <c r="N1171" i="1"/>
  <c r="L1171" i="1"/>
  <c r="J1171" i="1"/>
  <c r="H1171" i="1"/>
  <c r="E1171" i="1"/>
  <c r="D1171" i="1"/>
  <c r="Q1170" i="1"/>
  <c r="P1170" i="1"/>
  <c r="O1170" i="1"/>
  <c r="N1170" i="1"/>
  <c r="L1170" i="1"/>
  <c r="J1170" i="1"/>
  <c r="H1170" i="1"/>
  <c r="E1170" i="1"/>
  <c r="D1170" i="1"/>
  <c r="P1169" i="1"/>
  <c r="N1169" i="1"/>
  <c r="O1169" i="1" s="1"/>
  <c r="L1169" i="1"/>
  <c r="Q1169" i="1" s="1"/>
  <c r="J1169" i="1"/>
  <c r="H1169" i="1"/>
  <c r="E1169" i="1"/>
  <c r="D1169" i="1"/>
  <c r="P1168" i="1"/>
  <c r="O1168" i="1"/>
  <c r="N1168" i="1"/>
  <c r="L1168" i="1"/>
  <c r="Q1168" i="1" s="1"/>
  <c r="J1168" i="1"/>
  <c r="H1168" i="1"/>
  <c r="E1168" i="1"/>
  <c r="D1168" i="1"/>
  <c r="N1167" i="1"/>
  <c r="L1167" i="1"/>
  <c r="Q1167" i="1" s="1"/>
  <c r="J1167" i="1"/>
  <c r="H1167" i="1"/>
  <c r="E1167" i="1"/>
  <c r="D1167" i="1"/>
  <c r="N1166" i="1"/>
  <c r="L1166" i="1"/>
  <c r="Q1166" i="1" s="1"/>
  <c r="J1166" i="1"/>
  <c r="H1166" i="1"/>
  <c r="E1166" i="1"/>
  <c r="D1166" i="1"/>
  <c r="Q1165" i="1"/>
  <c r="P1165" i="1"/>
  <c r="N1165" i="1"/>
  <c r="O1165" i="1" s="1"/>
  <c r="L1165" i="1"/>
  <c r="J1165" i="1"/>
  <c r="H1165" i="1"/>
  <c r="E1165" i="1"/>
  <c r="D1165" i="1"/>
  <c r="Q1164" i="1"/>
  <c r="O1164" i="1"/>
  <c r="N1164" i="1"/>
  <c r="L1164" i="1"/>
  <c r="J1164" i="1"/>
  <c r="H1164" i="1"/>
  <c r="E1164" i="1"/>
  <c r="D1164" i="1"/>
  <c r="Q1163" i="1"/>
  <c r="N1163" i="1"/>
  <c r="P1163" i="1" s="1"/>
  <c r="L1163" i="1"/>
  <c r="J1163" i="1"/>
  <c r="H1163" i="1"/>
  <c r="E1163" i="1"/>
  <c r="D1163" i="1"/>
  <c r="P1162" i="1"/>
  <c r="O1162" i="1"/>
  <c r="N1162" i="1"/>
  <c r="L1162" i="1"/>
  <c r="Q1162" i="1" s="1"/>
  <c r="J1162" i="1"/>
  <c r="H1162" i="1"/>
  <c r="E1162" i="1"/>
  <c r="D1162" i="1"/>
  <c r="N1161" i="1"/>
  <c r="L1161" i="1"/>
  <c r="Q1161" i="1" s="1"/>
  <c r="J1161" i="1"/>
  <c r="H1161" i="1"/>
  <c r="E1161" i="1"/>
  <c r="D1161" i="1"/>
  <c r="Q1160" i="1"/>
  <c r="P1160" i="1"/>
  <c r="O1160" i="1"/>
  <c r="N1160" i="1"/>
  <c r="L1160" i="1"/>
  <c r="J1160" i="1"/>
  <c r="H1160" i="1"/>
  <c r="E1160" i="1"/>
  <c r="D1160" i="1"/>
  <c r="N1159" i="1"/>
  <c r="O1159" i="1" s="1"/>
  <c r="L1159" i="1"/>
  <c r="Q1159" i="1" s="1"/>
  <c r="J1159" i="1"/>
  <c r="H1159" i="1"/>
  <c r="E1159" i="1"/>
  <c r="D1159" i="1"/>
  <c r="N1158" i="1"/>
  <c r="L1158" i="1"/>
  <c r="Q1158" i="1" s="1"/>
  <c r="J1158" i="1"/>
  <c r="H1158" i="1"/>
  <c r="E1158" i="1"/>
  <c r="D1158" i="1"/>
  <c r="Q1157" i="1"/>
  <c r="P1157" i="1"/>
  <c r="N1157" i="1"/>
  <c r="O1157" i="1" s="1"/>
  <c r="L1157" i="1"/>
  <c r="J1157" i="1"/>
  <c r="H1157" i="1"/>
  <c r="E1157" i="1"/>
  <c r="D1157" i="1"/>
  <c r="Q1156" i="1"/>
  <c r="O1156" i="1"/>
  <c r="N1156" i="1"/>
  <c r="P1156" i="1" s="1"/>
  <c r="L1156" i="1"/>
  <c r="J1156" i="1"/>
  <c r="H1156" i="1"/>
  <c r="E1156" i="1"/>
  <c r="D1156" i="1"/>
  <c r="N1155" i="1"/>
  <c r="L1155" i="1"/>
  <c r="Q1155" i="1" s="1"/>
  <c r="J1155" i="1"/>
  <c r="H1155" i="1"/>
  <c r="E1155" i="1"/>
  <c r="D1155" i="1"/>
  <c r="P1154" i="1"/>
  <c r="O1154" i="1"/>
  <c r="N1154" i="1"/>
  <c r="L1154" i="1"/>
  <c r="Q1154" i="1" s="1"/>
  <c r="J1154" i="1"/>
  <c r="H1154" i="1"/>
  <c r="E1154" i="1"/>
  <c r="D1154" i="1"/>
  <c r="P1153" i="1"/>
  <c r="O1153" i="1"/>
  <c r="N1153" i="1"/>
  <c r="L1153" i="1"/>
  <c r="Q1153" i="1" s="1"/>
  <c r="J1153" i="1"/>
  <c r="H1153" i="1"/>
  <c r="E1153" i="1"/>
  <c r="D1153" i="1"/>
  <c r="N1152" i="1"/>
  <c r="L1152" i="1"/>
  <c r="Q1152" i="1" s="1"/>
  <c r="J1152" i="1"/>
  <c r="H1152" i="1"/>
  <c r="E1152" i="1"/>
  <c r="D1152" i="1"/>
  <c r="N1151" i="1"/>
  <c r="L1151" i="1"/>
  <c r="Q1151" i="1" s="1"/>
  <c r="J1151" i="1"/>
  <c r="H1151" i="1"/>
  <c r="E1151" i="1"/>
  <c r="D1151" i="1"/>
  <c r="Q1150" i="1"/>
  <c r="O1150" i="1"/>
  <c r="N1150" i="1"/>
  <c r="L1150" i="1"/>
  <c r="J1150" i="1"/>
  <c r="H1150" i="1"/>
  <c r="E1150" i="1"/>
  <c r="D1150" i="1"/>
  <c r="Q1149" i="1"/>
  <c r="N1149" i="1"/>
  <c r="P1149" i="1" s="1"/>
  <c r="L1149" i="1"/>
  <c r="J1149" i="1"/>
  <c r="H1149" i="1"/>
  <c r="E1149" i="1"/>
  <c r="D1149" i="1"/>
  <c r="O1148" i="1"/>
  <c r="N1148" i="1"/>
  <c r="L1148" i="1"/>
  <c r="Q1148" i="1" s="1"/>
  <c r="J1148" i="1"/>
  <c r="H1148" i="1"/>
  <c r="E1148" i="1"/>
  <c r="D1148" i="1"/>
  <c r="Q1147" i="1"/>
  <c r="P1147" i="1"/>
  <c r="O1147" i="1"/>
  <c r="N1147" i="1"/>
  <c r="L1147" i="1"/>
  <c r="J1147" i="1"/>
  <c r="H1147" i="1"/>
  <c r="E1147" i="1"/>
  <c r="D1147" i="1"/>
  <c r="Q1146" i="1"/>
  <c r="P1146" i="1"/>
  <c r="O1146" i="1"/>
  <c r="N1146" i="1"/>
  <c r="L1146" i="1"/>
  <c r="J1146" i="1"/>
  <c r="H1146" i="1"/>
  <c r="E1146" i="1"/>
  <c r="D1146" i="1"/>
  <c r="N1145" i="1"/>
  <c r="L1145" i="1"/>
  <c r="Q1145" i="1" s="1"/>
  <c r="J1145" i="1"/>
  <c r="H1145" i="1"/>
  <c r="E1145" i="1"/>
  <c r="D1145" i="1"/>
  <c r="N1144" i="1"/>
  <c r="L1144" i="1"/>
  <c r="Q1144" i="1" s="1"/>
  <c r="J1144" i="1"/>
  <c r="H1144" i="1"/>
  <c r="E1144" i="1"/>
  <c r="D1144" i="1"/>
  <c r="Q1143" i="1"/>
  <c r="P1143" i="1"/>
  <c r="N1143" i="1"/>
  <c r="O1143" i="1" s="1"/>
  <c r="L1143" i="1"/>
  <c r="J1143" i="1"/>
  <c r="H1143" i="1"/>
  <c r="E1143" i="1"/>
  <c r="D1143" i="1"/>
  <c r="N1142" i="1"/>
  <c r="L1142" i="1"/>
  <c r="Q1142" i="1" s="1"/>
  <c r="J1142" i="1"/>
  <c r="H1142" i="1"/>
  <c r="E1142" i="1"/>
  <c r="D1142" i="1"/>
  <c r="Q1141" i="1"/>
  <c r="O1141" i="1"/>
  <c r="N1141" i="1"/>
  <c r="L1141" i="1"/>
  <c r="J1141" i="1"/>
  <c r="H1141" i="1"/>
  <c r="E1141" i="1"/>
  <c r="D1141" i="1"/>
  <c r="Q1140" i="1"/>
  <c r="O1140" i="1"/>
  <c r="N1140" i="1"/>
  <c r="P1140" i="1" s="1"/>
  <c r="L1140" i="1"/>
  <c r="J1140" i="1"/>
  <c r="H1140" i="1"/>
  <c r="E1140" i="1"/>
  <c r="D1140" i="1"/>
  <c r="Q1139" i="1"/>
  <c r="P1139" i="1"/>
  <c r="O1139" i="1"/>
  <c r="N1139" i="1"/>
  <c r="L1139" i="1"/>
  <c r="J1139" i="1"/>
  <c r="H1139" i="1"/>
  <c r="E1139" i="1"/>
  <c r="D1139" i="1"/>
  <c r="P1138" i="1"/>
  <c r="O1138" i="1"/>
  <c r="N1138" i="1"/>
  <c r="L1138" i="1"/>
  <c r="Q1138" i="1" s="1"/>
  <c r="J1138" i="1"/>
  <c r="H1138" i="1"/>
  <c r="E1138" i="1"/>
  <c r="D1138" i="1"/>
  <c r="O1137" i="1"/>
  <c r="N1137" i="1"/>
  <c r="L1137" i="1"/>
  <c r="Q1137" i="1" s="1"/>
  <c r="J1137" i="1"/>
  <c r="H1137" i="1"/>
  <c r="E1137" i="1"/>
  <c r="D1137" i="1"/>
  <c r="Q1136" i="1"/>
  <c r="P1136" i="1"/>
  <c r="O1136" i="1"/>
  <c r="N1136" i="1"/>
  <c r="L1136" i="1"/>
  <c r="J1136" i="1"/>
  <c r="H1136" i="1"/>
  <c r="E1136" i="1"/>
  <c r="D1136" i="1"/>
  <c r="N1135" i="1"/>
  <c r="L1135" i="1"/>
  <c r="Q1135" i="1" s="1"/>
  <c r="J1135" i="1"/>
  <c r="H1135" i="1"/>
  <c r="E1135" i="1"/>
  <c r="D1135" i="1"/>
  <c r="O1134" i="1"/>
  <c r="N1134" i="1"/>
  <c r="L1134" i="1"/>
  <c r="Q1134" i="1" s="1"/>
  <c r="J1134" i="1"/>
  <c r="H1134" i="1"/>
  <c r="E1134" i="1"/>
  <c r="D1134" i="1"/>
  <c r="Q1133" i="1"/>
  <c r="P1133" i="1"/>
  <c r="O1133" i="1"/>
  <c r="N1133" i="1"/>
  <c r="L1133" i="1"/>
  <c r="J1133" i="1"/>
  <c r="H1133" i="1"/>
  <c r="E1133" i="1"/>
  <c r="D1133" i="1"/>
  <c r="N1132" i="1"/>
  <c r="P1132" i="1" s="1"/>
  <c r="L1132" i="1"/>
  <c r="Q1132" i="1" s="1"/>
  <c r="J1132" i="1"/>
  <c r="H1132" i="1"/>
  <c r="E1132" i="1"/>
  <c r="D1132" i="1"/>
  <c r="O1131" i="1"/>
  <c r="N1131" i="1"/>
  <c r="L1131" i="1"/>
  <c r="Q1131" i="1" s="1"/>
  <c r="J1131" i="1"/>
  <c r="H1131" i="1"/>
  <c r="E1131" i="1"/>
  <c r="D1131" i="1"/>
  <c r="Q1130" i="1"/>
  <c r="P1130" i="1"/>
  <c r="O1130" i="1"/>
  <c r="N1130" i="1"/>
  <c r="L1130" i="1"/>
  <c r="J1130" i="1"/>
  <c r="H1130" i="1"/>
  <c r="E1130" i="1"/>
  <c r="D1130" i="1"/>
  <c r="P1129" i="1"/>
  <c r="O1129" i="1"/>
  <c r="N1129" i="1"/>
  <c r="L1129" i="1"/>
  <c r="Q1129" i="1" s="1"/>
  <c r="J1129" i="1"/>
  <c r="H1129" i="1"/>
  <c r="E1129" i="1"/>
  <c r="D1129" i="1"/>
  <c r="N1128" i="1"/>
  <c r="L1128" i="1"/>
  <c r="Q1128" i="1" s="1"/>
  <c r="J1128" i="1"/>
  <c r="H1128" i="1"/>
  <c r="E1128" i="1"/>
  <c r="D1128" i="1"/>
  <c r="Q1127" i="1"/>
  <c r="P1127" i="1"/>
  <c r="N1127" i="1"/>
  <c r="O1127" i="1" s="1"/>
  <c r="L1127" i="1"/>
  <c r="J1127" i="1"/>
  <c r="H1127" i="1"/>
  <c r="E1127" i="1"/>
  <c r="D1127" i="1"/>
  <c r="N1126" i="1"/>
  <c r="L1126" i="1"/>
  <c r="Q1126" i="1" s="1"/>
  <c r="J1126" i="1"/>
  <c r="H1126" i="1"/>
  <c r="E1126" i="1"/>
  <c r="D1126" i="1"/>
  <c r="N1125" i="1"/>
  <c r="L1125" i="1"/>
  <c r="Q1125" i="1" s="1"/>
  <c r="J1125" i="1"/>
  <c r="H1125" i="1"/>
  <c r="E1125" i="1"/>
  <c r="D1125" i="1"/>
  <c r="Q1124" i="1"/>
  <c r="P1124" i="1"/>
  <c r="O1124" i="1"/>
  <c r="N1124" i="1"/>
  <c r="L1124" i="1"/>
  <c r="J1124" i="1"/>
  <c r="H1124" i="1"/>
  <c r="E1124" i="1"/>
  <c r="D1124" i="1"/>
  <c r="O1123" i="1"/>
  <c r="N1123" i="1"/>
  <c r="P1123" i="1" s="1"/>
  <c r="L1123" i="1"/>
  <c r="Q1123" i="1" s="1"/>
  <c r="J1123" i="1"/>
  <c r="H1123" i="1"/>
  <c r="E1123" i="1"/>
  <c r="D1123" i="1"/>
  <c r="Q1122" i="1"/>
  <c r="P1122" i="1"/>
  <c r="N1122" i="1"/>
  <c r="O1122" i="1" s="1"/>
  <c r="L1122" i="1"/>
  <c r="J1122" i="1"/>
  <c r="H1122" i="1"/>
  <c r="E1122" i="1"/>
  <c r="D1122" i="1"/>
  <c r="P1121" i="1"/>
  <c r="O1121" i="1"/>
  <c r="N1121" i="1"/>
  <c r="L1121" i="1"/>
  <c r="Q1121" i="1" s="1"/>
  <c r="J1121" i="1"/>
  <c r="H1121" i="1"/>
  <c r="E1121" i="1"/>
  <c r="D1121" i="1"/>
  <c r="N1120" i="1"/>
  <c r="L1120" i="1"/>
  <c r="Q1120" i="1" s="1"/>
  <c r="J1120" i="1"/>
  <c r="H1120" i="1"/>
  <c r="E1120" i="1"/>
  <c r="D1120" i="1"/>
  <c r="Q1119" i="1"/>
  <c r="P1119" i="1"/>
  <c r="O1119" i="1"/>
  <c r="N1119" i="1"/>
  <c r="L1119" i="1"/>
  <c r="J1119" i="1"/>
  <c r="H1119" i="1"/>
  <c r="E1119" i="1"/>
  <c r="D1119" i="1"/>
  <c r="N1118" i="1"/>
  <c r="L1118" i="1"/>
  <c r="Q1118" i="1" s="1"/>
  <c r="J1118" i="1"/>
  <c r="H1118" i="1"/>
  <c r="E1118" i="1"/>
  <c r="D1118" i="1"/>
  <c r="N1117" i="1"/>
  <c r="L1117" i="1"/>
  <c r="Q1117" i="1" s="1"/>
  <c r="J1117" i="1"/>
  <c r="H1117" i="1"/>
  <c r="E1117" i="1"/>
  <c r="D1117" i="1"/>
  <c r="Q1116" i="1"/>
  <c r="P1116" i="1"/>
  <c r="O1116" i="1"/>
  <c r="N1116" i="1"/>
  <c r="L1116" i="1"/>
  <c r="J1116" i="1"/>
  <c r="H1116" i="1"/>
  <c r="E1116" i="1"/>
  <c r="D1116" i="1"/>
  <c r="N1115" i="1"/>
  <c r="L1115" i="1"/>
  <c r="Q1115" i="1" s="1"/>
  <c r="J1115" i="1"/>
  <c r="H1115" i="1"/>
  <c r="E1115" i="1"/>
  <c r="D1115" i="1"/>
  <c r="Q1114" i="1"/>
  <c r="P1114" i="1"/>
  <c r="O1114" i="1"/>
  <c r="N1114" i="1"/>
  <c r="L1114" i="1"/>
  <c r="J1114" i="1"/>
  <c r="H1114" i="1"/>
  <c r="E1114" i="1"/>
  <c r="D1114" i="1"/>
  <c r="P1113" i="1"/>
  <c r="O1113" i="1"/>
  <c r="N1113" i="1"/>
  <c r="L1113" i="1"/>
  <c r="Q1113" i="1" s="1"/>
  <c r="J1113" i="1"/>
  <c r="H1113" i="1"/>
  <c r="E1113" i="1"/>
  <c r="D1113" i="1"/>
  <c r="O1112" i="1"/>
  <c r="N1112" i="1"/>
  <c r="L1112" i="1"/>
  <c r="Q1112" i="1" s="1"/>
  <c r="J1112" i="1"/>
  <c r="H1112" i="1"/>
  <c r="E1112" i="1"/>
  <c r="D1112" i="1"/>
  <c r="Q1111" i="1"/>
  <c r="O1111" i="1"/>
  <c r="N1111" i="1"/>
  <c r="L1111" i="1"/>
  <c r="J1111" i="1"/>
  <c r="H1111" i="1"/>
  <c r="E1111" i="1"/>
  <c r="D1111" i="1"/>
  <c r="Q1110" i="1"/>
  <c r="N1110" i="1"/>
  <c r="L1110" i="1"/>
  <c r="J1110" i="1"/>
  <c r="H1110" i="1"/>
  <c r="E1110" i="1"/>
  <c r="D1110" i="1"/>
  <c r="Q1109" i="1"/>
  <c r="P1109" i="1"/>
  <c r="N1109" i="1"/>
  <c r="L1109" i="1"/>
  <c r="J1109" i="1"/>
  <c r="H1109" i="1"/>
  <c r="E1109" i="1"/>
  <c r="D1109" i="1"/>
  <c r="Q1108" i="1"/>
  <c r="P1108" i="1"/>
  <c r="O1108" i="1"/>
  <c r="N1108" i="1"/>
  <c r="L1108" i="1"/>
  <c r="J1108" i="1"/>
  <c r="H1108" i="1"/>
  <c r="E1108" i="1"/>
  <c r="D1108" i="1"/>
  <c r="N1107" i="1"/>
  <c r="L1107" i="1"/>
  <c r="Q1107" i="1" s="1"/>
  <c r="J1107" i="1"/>
  <c r="H1107" i="1"/>
  <c r="E1107" i="1"/>
  <c r="D1107" i="1"/>
  <c r="Q1106" i="1"/>
  <c r="N1106" i="1"/>
  <c r="L1106" i="1"/>
  <c r="J1106" i="1"/>
  <c r="H1106" i="1"/>
  <c r="E1106" i="1"/>
  <c r="D1106" i="1"/>
  <c r="P1105" i="1"/>
  <c r="O1105" i="1"/>
  <c r="N1105" i="1"/>
  <c r="L1105" i="1"/>
  <c r="Q1105" i="1" s="1"/>
  <c r="J1105" i="1"/>
  <c r="H1105" i="1"/>
  <c r="E1105" i="1"/>
  <c r="D1105" i="1"/>
  <c r="N1104" i="1"/>
  <c r="L1104" i="1"/>
  <c r="Q1104" i="1" s="1"/>
  <c r="J1104" i="1"/>
  <c r="H1104" i="1"/>
  <c r="E1104" i="1"/>
  <c r="D1104" i="1"/>
  <c r="Q1103" i="1"/>
  <c r="O1103" i="1"/>
  <c r="N1103" i="1"/>
  <c r="L1103" i="1"/>
  <c r="J1103" i="1"/>
  <c r="H1103" i="1"/>
  <c r="E1103" i="1"/>
  <c r="D1103" i="1"/>
  <c r="Q1102" i="1"/>
  <c r="N1102" i="1"/>
  <c r="L1102" i="1"/>
  <c r="J1102" i="1"/>
  <c r="H1102" i="1"/>
  <c r="E1102" i="1"/>
  <c r="D1102" i="1"/>
  <c r="Q1101" i="1"/>
  <c r="P1101" i="1"/>
  <c r="O1101" i="1"/>
  <c r="N1101" i="1"/>
  <c r="L1101" i="1"/>
  <c r="J1101" i="1"/>
  <c r="H1101" i="1"/>
  <c r="E1101" i="1"/>
  <c r="D1101" i="1"/>
  <c r="Q1100" i="1"/>
  <c r="P1100" i="1"/>
  <c r="O1100" i="1"/>
  <c r="N1100" i="1"/>
  <c r="L1100" i="1"/>
  <c r="J1100" i="1"/>
  <c r="H1100" i="1"/>
  <c r="E1100" i="1"/>
  <c r="D1100" i="1"/>
  <c r="O1099" i="1"/>
  <c r="N1099" i="1"/>
  <c r="P1099" i="1" s="1"/>
  <c r="L1099" i="1"/>
  <c r="Q1099" i="1" s="1"/>
  <c r="J1099" i="1"/>
  <c r="H1099" i="1"/>
  <c r="E1099" i="1"/>
  <c r="D1099" i="1"/>
  <c r="Q1098" i="1"/>
  <c r="N1098" i="1"/>
  <c r="L1098" i="1"/>
  <c r="J1098" i="1"/>
  <c r="H1098" i="1"/>
  <c r="E1098" i="1"/>
  <c r="D1098" i="1"/>
  <c r="Q1097" i="1"/>
  <c r="P1097" i="1"/>
  <c r="O1097" i="1"/>
  <c r="N1097" i="1"/>
  <c r="L1097" i="1"/>
  <c r="J1097" i="1"/>
  <c r="H1097" i="1"/>
  <c r="E1097" i="1"/>
  <c r="D1097" i="1"/>
  <c r="N1096" i="1"/>
  <c r="L1096" i="1"/>
  <c r="Q1096" i="1" s="1"/>
  <c r="J1096" i="1"/>
  <c r="H1096" i="1"/>
  <c r="E1096" i="1"/>
  <c r="D1096" i="1"/>
  <c r="Q1095" i="1"/>
  <c r="P1095" i="1"/>
  <c r="N1095" i="1"/>
  <c r="L1095" i="1"/>
  <c r="J1095" i="1"/>
  <c r="H1095" i="1"/>
  <c r="E1095" i="1"/>
  <c r="D1095" i="1"/>
  <c r="Q1094" i="1"/>
  <c r="N1094" i="1"/>
  <c r="L1094" i="1"/>
  <c r="J1094" i="1"/>
  <c r="H1094" i="1"/>
  <c r="E1094" i="1"/>
  <c r="D1094" i="1"/>
  <c r="Q1093" i="1"/>
  <c r="P1093" i="1"/>
  <c r="O1093" i="1"/>
  <c r="N1093" i="1"/>
  <c r="L1093" i="1"/>
  <c r="J1093" i="1"/>
  <c r="H1093" i="1"/>
  <c r="E1093" i="1"/>
  <c r="D1093" i="1"/>
  <c r="Q1092" i="1"/>
  <c r="P1092" i="1"/>
  <c r="O1092" i="1"/>
  <c r="N1092" i="1"/>
  <c r="L1092" i="1"/>
  <c r="J1092" i="1"/>
  <c r="H1092" i="1"/>
  <c r="E1092" i="1"/>
  <c r="D1092" i="1"/>
  <c r="N1091" i="1"/>
  <c r="L1091" i="1"/>
  <c r="Q1091" i="1" s="1"/>
  <c r="J1091" i="1"/>
  <c r="H1091" i="1"/>
  <c r="E1091" i="1"/>
  <c r="D1091" i="1"/>
  <c r="P1090" i="1"/>
  <c r="N1090" i="1"/>
  <c r="L1090" i="1"/>
  <c r="Q1090" i="1" s="1"/>
  <c r="J1090" i="1"/>
  <c r="H1090" i="1"/>
  <c r="E1090" i="1"/>
  <c r="D1090" i="1"/>
  <c r="Q1089" i="1"/>
  <c r="P1089" i="1"/>
  <c r="O1089" i="1"/>
  <c r="N1089" i="1"/>
  <c r="L1089" i="1"/>
  <c r="J1089" i="1"/>
  <c r="H1089" i="1"/>
  <c r="E1089" i="1"/>
  <c r="D1089" i="1"/>
  <c r="P1088" i="1"/>
  <c r="N1088" i="1"/>
  <c r="L1088" i="1"/>
  <c r="Q1088" i="1" s="1"/>
  <c r="J1088" i="1"/>
  <c r="H1088" i="1"/>
  <c r="E1088" i="1"/>
  <c r="D1088" i="1"/>
  <c r="Q1087" i="1"/>
  <c r="O1087" i="1"/>
  <c r="N1087" i="1"/>
  <c r="L1087" i="1"/>
  <c r="J1087" i="1"/>
  <c r="H1087" i="1"/>
  <c r="E1087" i="1"/>
  <c r="D1087" i="1"/>
  <c r="N1086" i="1"/>
  <c r="L1086" i="1"/>
  <c r="Q1086" i="1" s="1"/>
  <c r="J1086" i="1"/>
  <c r="H1086" i="1"/>
  <c r="E1086" i="1"/>
  <c r="D1086" i="1"/>
  <c r="N1085" i="1"/>
  <c r="L1085" i="1"/>
  <c r="Q1085" i="1" s="1"/>
  <c r="J1085" i="1"/>
  <c r="H1085" i="1"/>
  <c r="E1085" i="1"/>
  <c r="D1085" i="1"/>
  <c r="Q1084" i="1"/>
  <c r="P1084" i="1"/>
  <c r="O1084" i="1"/>
  <c r="N1084" i="1"/>
  <c r="L1084" i="1"/>
  <c r="J1084" i="1"/>
  <c r="H1084" i="1"/>
  <c r="E1084" i="1"/>
  <c r="D1084" i="1"/>
  <c r="O1083" i="1"/>
  <c r="N1083" i="1"/>
  <c r="P1083" i="1" s="1"/>
  <c r="L1083" i="1"/>
  <c r="Q1083" i="1" s="1"/>
  <c r="J1083" i="1"/>
  <c r="H1083" i="1"/>
  <c r="E1083" i="1"/>
  <c r="D1083" i="1"/>
  <c r="O1082" i="1"/>
  <c r="N1082" i="1"/>
  <c r="L1082" i="1"/>
  <c r="Q1082" i="1" s="1"/>
  <c r="J1082" i="1"/>
  <c r="H1082" i="1"/>
  <c r="E1082" i="1"/>
  <c r="D1082" i="1"/>
  <c r="Q1081" i="1"/>
  <c r="P1081" i="1"/>
  <c r="O1081" i="1"/>
  <c r="N1081" i="1"/>
  <c r="L1081" i="1"/>
  <c r="J1081" i="1"/>
  <c r="H1081" i="1"/>
  <c r="E1081" i="1"/>
  <c r="D1081" i="1"/>
  <c r="P1080" i="1"/>
  <c r="O1080" i="1"/>
  <c r="N1080" i="1"/>
  <c r="L1080" i="1"/>
  <c r="Q1080" i="1" s="1"/>
  <c r="J1080" i="1"/>
  <c r="H1080" i="1"/>
  <c r="E1080" i="1"/>
  <c r="D1080" i="1"/>
  <c r="Q1079" i="1"/>
  <c r="N1079" i="1"/>
  <c r="L1079" i="1"/>
  <c r="J1079" i="1"/>
  <c r="H1079" i="1"/>
  <c r="E1079" i="1"/>
  <c r="D1079" i="1"/>
  <c r="Q1078" i="1"/>
  <c r="N1078" i="1"/>
  <c r="L1078" i="1"/>
  <c r="J1078" i="1"/>
  <c r="H1078" i="1"/>
  <c r="E1078" i="1"/>
  <c r="D1078" i="1"/>
  <c r="N1077" i="1"/>
  <c r="L1077" i="1"/>
  <c r="Q1077" i="1" s="1"/>
  <c r="J1077" i="1"/>
  <c r="H1077" i="1"/>
  <c r="E1077" i="1"/>
  <c r="D1077" i="1"/>
  <c r="Q1076" i="1"/>
  <c r="P1076" i="1"/>
  <c r="O1076" i="1"/>
  <c r="N1076" i="1"/>
  <c r="L1076" i="1"/>
  <c r="J1076" i="1"/>
  <c r="H1076" i="1"/>
  <c r="E1076" i="1"/>
  <c r="D1076" i="1"/>
  <c r="N1075" i="1"/>
  <c r="P1075" i="1" s="1"/>
  <c r="L1075" i="1"/>
  <c r="Q1075" i="1" s="1"/>
  <c r="J1075" i="1"/>
  <c r="H1075" i="1"/>
  <c r="E1075" i="1"/>
  <c r="D1075" i="1"/>
  <c r="N1074" i="1"/>
  <c r="L1074" i="1"/>
  <c r="Q1074" i="1" s="1"/>
  <c r="J1074" i="1"/>
  <c r="H1074" i="1"/>
  <c r="E1074" i="1"/>
  <c r="D1074" i="1"/>
  <c r="Q1073" i="1"/>
  <c r="P1073" i="1"/>
  <c r="O1073" i="1"/>
  <c r="N1073" i="1"/>
  <c r="L1073" i="1"/>
  <c r="J1073" i="1"/>
  <c r="H1073" i="1"/>
  <c r="E1073" i="1"/>
  <c r="D1073" i="1"/>
  <c r="P1072" i="1"/>
  <c r="O1072" i="1"/>
  <c r="N1072" i="1"/>
  <c r="L1072" i="1"/>
  <c r="Q1072" i="1" s="1"/>
  <c r="J1072" i="1"/>
  <c r="H1072" i="1"/>
  <c r="E1072" i="1"/>
  <c r="D1072" i="1"/>
  <c r="Q1071" i="1"/>
  <c r="N1071" i="1"/>
  <c r="P1071" i="1" s="1"/>
  <c r="L1071" i="1"/>
  <c r="J1071" i="1"/>
  <c r="H1071" i="1"/>
  <c r="E1071" i="1"/>
  <c r="D1071" i="1"/>
  <c r="N1070" i="1"/>
  <c r="L1070" i="1"/>
  <c r="Q1070" i="1" s="1"/>
  <c r="J1070" i="1"/>
  <c r="H1070" i="1"/>
  <c r="E1070" i="1"/>
  <c r="D1070" i="1"/>
  <c r="O1069" i="1"/>
  <c r="N1069" i="1"/>
  <c r="L1069" i="1"/>
  <c r="Q1069" i="1" s="1"/>
  <c r="J1069" i="1"/>
  <c r="H1069" i="1"/>
  <c r="E1069" i="1"/>
  <c r="D1069" i="1"/>
  <c r="Q1068" i="1"/>
  <c r="P1068" i="1"/>
  <c r="O1068" i="1"/>
  <c r="N1068" i="1"/>
  <c r="L1068" i="1"/>
  <c r="J1068" i="1"/>
  <c r="H1068" i="1"/>
  <c r="E1068" i="1"/>
  <c r="D1068" i="1"/>
  <c r="O1067" i="1"/>
  <c r="N1067" i="1"/>
  <c r="P1067" i="1" s="1"/>
  <c r="L1067" i="1"/>
  <c r="Q1067" i="1" s="1"/>
  <c r="J1067" i="1"/>
  <c r="H1067" i="1"/>
  <c r="E1067" i="1"/>
  <c r="D1067" i="1"/>
  <c r="Q1066" i="1"/>
  <c r="N1066" i="1"/>
  <c r="P1066" i="1" s="1"/>
  <c r="L1066" i="1"/>
  <c r="J1066" i="1"/>
  <c r="H1066" i="1"/>
  <c r="E1066" i="1"/>
  <c r="D1066" i="1"/>
  <c r="P1065" i="1"/>
  <c r="O1065" i="1"/>
  <c r="N1065" i="1"/>
  <c r="L1065" i="1"/>
  <c r="Q1065" i="1" s="1"/>
  <c r="J1065" i="1"/>
  <c r="H1065" i="1"/>
  <c r="E1065" i="1"/>
  <c r="D1065" i="1"/>
  <c r="O1064" i="1"/>
  <c r="N1064" i="1"/>
  <c r="L1064" i="1"/>
  <c r="Q1064" i="1" s="1"/>
  <c r="J1064" i="1"/>
  <c r="H1064" i="1"/>
  <c r="E1064" i="1"/>
  <c r="D1064" i="1"/>
  <c r="Q1063" i="1"/>
  <c r="P1063" i="1"/>
  <c r="N1063" i="1"/>
  <c r="O1063" i="1" s="1"/>
  <c r="L1063" i="1"/>
  <c r="J1063" i="1"/>
  <c r="H1063" i="1"/>
  <c r="E1063" i="1"/>
  <c r="D1063" i="1"/>
  <c r="N1062" i="1"/>
  <c r="L1062" i="1"/>
  <c r="Q1062" i="1" s="1"/>
  <c r="J1062" i="1"/>
  <c r="H1062" i="1"/>
  <c r="E1062" i="1"/>
  <c r="D1062" i="1"/>
  <c r="N1061" i="1"/>
  <c r="L1061" i="1"/>
  <c r="Q1061" i="1" s="1"/>
  <c r="J1061" i="1"/>
  <c r="H1061" i="1"/>
  <c r="E1061" i="1"/>
  <c r="D1061" i="1"/>
  <c r="Q1060" i="1"/>
  <c r="P1060" i="1"/>
  <c r="O1060" i="1"/>
  <c r="N1060" i="1"/>
  <c r="L1060" i="1"/>
  <c r="J1060" i="1"/>
  <c r="H1060" i="1"/>
  <c r="E1060" i="1"/>
  <c r="D1060" i="1"/>
  <c r="O1059" i="1"/>
  <c r="N1059" i="1"/>
  <c r="P1059" i="1" s="1"/>
  <c r="L1059" i="1"/>
  <c r="Q1059" i="1" s="1"/>
  <c r="J1059" i="1"/>
  <c r="H1059" i="1"/>
  <c r="E1059" i="1"/>
  <c r="D1059" i="1"/>
  <c r="Q1058" i="1"/>
  <c r="P1058" i="1"/>
  <c r="O1058" i="1"/>
  <c r="N1058" i="1"/>
  <c r="L1058" i="1"/>
  <c r="J1058" i="1"/>
  <c r="H1058" i="1"/>
  <c r="E1058" i="1"/>
  <c r="D1058" i="1"/>
  <c r="P1057" i="1"/>
  <c r="O1057" i="1"/>
  <c r="N1057" i="1"/>
  <c r="L1057" i="1"/>
  <c r="Q1057" i="1" s="1"/>
  <c r="J1057" i="1"/>
  <c r="H1057" i="1"/>
  <c r="E1057" i="1"/>
  <c r="D1057" i="1"/>
  <c r="N1056" i="1"/>
  <c r="L1056" i="1"/>
  <c r="Q1056" i="1" s="1"/>
  <c r="J1056" i="1"/>
  <c r="H1056" i="1"/>
  <c r="E1056" i="1"/>
  <c r="D1056" i="1"/>
  <c r="Q1055" i="1"/>
  <c r="P1055" i="1"/>
  <c r="O1055" i="1"/>
  <c r="N1055" i="1"/>
  <c r="L1055" i="1"/>
  <c r="J1055" i="1"/>
  <c r="H1055" i="1"/>
  <c r="E1055" i="1"/>
  <c r="D1055" i="1"/>
  <c r="Q1054" i="1"/>
  <c r="N1054" i="1"/>
  <c r="L1054" i="1"/>
  <c r="J1054" i="1"/>
  <c r="H1054" i="1"/>
  <c r="E1054" i="1"/>
  <c r="D1054" i="1"/>
  <c r="P1053" i="1"/>
  <c r="N1053" i="1"/>
  <c r="L1053" i="1"/>
  <c r="Q1053" i="1" s="1"/>
  <c r="J1053" i="1"/>
  <c r="H1053" i="1"/>
  <c r="E1053" i="1"/>
  <c r="D1053" i="1"/>
  <c r="Q1052" i="1"/>
  <c r="P1052" i="1"/>
  <c r="O1052" i="1"/>
  <c r="N1052" i="1"/>
  <c r="L1052" i="1"/>
  <c r="J1052" i="1"/>
  <c r="H1052" i="1"/>
  <c r="E1052" i="1"/>
  <c r="D1052" i="1"/>
  <c r="O1051" i="1"/>
  <c r="N1051" i="1"/>
  <c r="P1051" i="1" s="1"/>
  <c r="L1051" i="1"/>
  <c r="Q1051" i="1" s="1"/>
  <c r="J1051" i="1"/>
  <c r="H1051" i="1"/>
  <c r="E1051" i="1"/>
  <c r="D1051" i="1"/>
  <c r="Q1050" i="1"/>
  <c r="P1050" i="1"/>
  <c r="O1050" i="1"/>
  <c r="N1050" i="1"/>
  <c r="L1050" i="1"/>
  <c r="J1050" i="1"/>
  <c r="H1050" i="1"/>
  <c r="E1050" i="1"/>
  <c r="D1050" i="1"/>
  <c r="P1049" i="1"/>
  <c r="O1049" i="1"/>
  <c r="N1049" i="1"/>
  <c r="L1049" i="1"/>
  <c r="Q1049" i="1" s="1"/>
  <c r="J1049" i="1"/>
  <c r="H1049" i="1"/>
  <c r="E1049" i="1"/>
  <c r="D1049" i="1"/>
  <c r="N1048" i="1"/>
  <c r="L1048" i="1"/>
  <c r="Q1048" i="1" s="1"/>
  <c r="J1048" i="1"/>
  <c r="H1048" i="1"/>
  <c r="E1048" i="1"/>
  <c r="D1048" i="1"/>
  <c r="Q1047" i="1"/>
  <c r="O1047" i="1"/>
  <c r="N1047" i="1"/>
  <c r="L1047" i="1"/>
  <c r="J1047" i="1"/>
  <c r="H1047" i="1"/>
  <c r="E1047" i="1"/>
  <c r="D1047" i="1"/>
  <c r="Q1046" i="1"/>
  <c r="N1046" i="1"/>
  <c r="L1046" i="1"/>
  <c r="J1046" i="1"/>
  <c r="H1046" i="1"/>
  <c r="E1046" i="1"/>
  <c r="D1046" i="1"/>
  <c r="P1045" i="1"/>
  <c r="N1045" i="1"/>
  <c r="L1045" i="1"/>
  <c r="Q1045" i="1" s="1"/>
  <c r="J1045" i="1"/>
  <c r="H1045" i="1"/>
  <c r="E1045" i="1"/>
  <c r="D1045" i="1"/>
  <c r="Q1044" i="1"/>
  <c r="N1044" i="1"/>
  <c r="L1044" i="1"/>
  <c r="J1044" i="1"/>
  <c r="H1044" i="1"/>
  <c r="E1044" i="1"/>
  <c r="D1044" i="1"/>
  <c r="Q1043" i="1"/>
  <c r="O1043" i="1"/>
  <c r="N1043" i="1"/>
  <c r="P1043" i="1" s="1"/>
  <c r="L1043" i="1"/>
  <c r="J1043" i="1"/>
  <c r="H1043" i="1"/>
  <c r="E1043" i="1"/>
  <c r="D1043" i="1"/>
  <c r="Q1042" i="1"/>
  <c r="P1042" i="1"/>
  <c r="N1042" i="1"/>
  <c r="O1042" i="1" s="1"/>
  <c r="L1042" i="1"/>
  <c r="J1042" i="1"/>
  <c r="H1042" i="1"/>
  <c r="E1042" i="1"/>
  <c r="D1042" i="1"/>
  <c r="P1041" i="1"/>
  <c r="O1041" i="1"/>
  <c r="N1041" i="1"/>
  <c r="L1041" i="1"/>
  <c r="Q1041" i="1" s="1"/>
  <c r="J1041" i="1"/>
  <c r="H1041" i="1"/>
  <c r="E1041" i="1"/>
  <c r="D1041" i="1"/>
  <c r="O1040" i="1"/>
  <c r="N1040" i="1"/>
  <c r="L1040" i="1"/>
  <c r="Q1040" i="1" s="1"/>
  <c r="J1040" i="1"/>
  <c r="H1040" i="1"/>
  <c r="E1040" i="1"/>
  <c r="D1040" i="1"/>
  <c r="Q1039" i="1"/>
  <c r="P1039" i="1"/>
  <c r="O1039" i="1"/>
  <c r="N1039" i="1"/>
  <c r="L1039" i="1"/>
  <c r="J1039" i="1"/>
  <c r="H1039" i="1"/>
  <c r="E1039" i="1"/>
  <c r="D1039" i="1"/>
  <c r="N1038" i="1"/>
  <c r="L1038" i="1"/>
  <c r="Q1038" i="1" s="1"/>
  <c r="J1038" i="1"/>
  <c r="H1038" i="1"/>
  <c r="E1038" i="1"/>
  <c r="D1038" i="1"/>
  <c r="O1037" i="1"/>
  <c r="N1037" i="1"/>
  <c r="L1037" i="1"/>
  <c r="Q1037" i="1" s="1"/>
  <c r="J1037" i="1"/>
  <c r="H1037" i="1"/>
  <c r="E1037" i="1"/>
  <c r="D1037" i="1"/>
  <c r="Q1036" i="1"/>
  <c r="P1036" i="1"/>
  <c r="O1036" i="1"/>
  <c r="N1036" i="1"/>
  <c r="L1036" i="1"/>
  <c r="J1036" i="1"/>
  <c r="H1036" i="1"/>
  <c r="E1036" i="1"/>
  <c r="D1036" i="1"/>
  <c r="N1035" i="1"/>
  <c r="P1035" i="1" s="1"/>
  <c r="L1035" i="1"/>
  <c r="Q1035" i="1" s="1"/>
  <c r="J1035" i="1"/>
  <c r="H1035" i="1"/>
  <c r="E1035" i="1"/>
  <c r="D1035" i="1"/>
  <c r="O1034" i="1"/>
  <c r="N1034" i="1"/>
  <c r="L1034" i="1"/>
  <c r="Q1034" i="1" s="1"/>
  <c r="J1034" i="1"/>
  <c r="H1034" i="1"/>
  <c r="E1034" i="1"/>
  <c r="D1034" i="1"/>
  <c r="Q1033" i="1"/>
  <c r="P1033" i="1"/>
  <c r="O1033" i="1"/>
  <c r="N1033" i="1"/>
  <c r="L1033" i="1"/>
  <c r="J1033" i="1"/>
  <c r="H1033" i="1"/>
  <c r="E1033" i="1"/>
  <c r="D1033" i="1"/>
  <c r="P1032" i="1"/>
  <c r="O1032" i="1"/>
  <c r="N1032" i="1"/>
  <c r="L1032" i="1"/>
  <c r="Q1032" i="1" s="1"/>
  <c r="J1032" i="1"/>
  <c r="H1032" i="1"/>
  <c r="E1032" i="1"/>
  <c r="D1032" i="1"/>
  <c r="O1031" i="1"/>
  <c r="N1031" i="1"/>
  <c r="L1031" i="1"/>
  <c r="Q1031" i="1" s="1"/>
  <c r="J1031" i="1"/>
  <c r="H1031" i="1"/>
  <c r="E1031" i="1"/>
  <c r="D1031" i="1"/>
  <c r="Q1030" i="1"/>
  <c r="N1030" i="1"/>
  <c r="L1030" i="1"/>
  <c r="J1030" i="1"/>
  <c r="H1030" i="1"/>
  <c r="E1030" i="1"/>
  <c r="D1030" i="1"/>
  <c r="Q1029" i="1"/>
  <c r="P1029" i="1"/>
  <c r="O1029" i="1"/>
  <c r="N1029" i="1"/>
  <c r="L1029" i="1"/>
  <c r="J1029" i="1"/>
  <c r="H1029" i="1"/>
  <c r="E1029" i="1"/>
  <c r="D1029" i="1"/>
  <c r="Q1028" i="1"/>
  <c r="N1028" i="1"/>
  <c r="L1028" i="1"/>
  <c r="J1028" i="1"/>
  <c r="H1028" i="1"/>
  <c r="E1028" i="1"/>
  <c r="D1028" i="1"/>
  <c r="Q1027" i="1"/>
  <c r="O1027" i="1"/>
  <c r="N1027" i="1"/>
  <c r="L1027" i="1"/>
  <c r="J1027" i="1"/>
  <c r="H1027" i="1"/>
  <c r="E1027" i="1"/>
  <c r="D1027" i="1"/>
  <c r="Q1026" i="1"/>
  <c r="P1026" i="1"/>
  <c r="N1026" i="1"/>
  <c r="O1026" i="1" s="1"/>
  <c r="L1026" i="1"/>
  <c r="J1026" i="1"/>
  <c r="H1026" i="1"/>
  <c r="E1026" i="1"/>
  <c r="D1026" i="1"/>
  <c r="P1025" i="1"/>
  <c r="O1025" i="1"/>
  <c r="N1025" i="1"/>
  <c r="L1025" i="1"/>
  <c r="Q1025" i="1" s="1"/>
  <c r="J1025" i="1"/>
  <c r="H1025" i="1"/>
  <c r="E1025" i="1"/>
  <c r="D1025" i="1"/>
  <c r="O1024" i="1"/>
  <c r="N1024" i="1"/>
  <c r="L1024" i="1"/>
  <c r="Q1024" i="1" s="1"/>
  <c r="J1024" i="1"/>
  <c r="H1024" i="1"/>
  <c r="E1024" i="1"/>
  <c r="D1024" i="1"/>
  <c r="Q1023" i="1"/>
  <c r="N1023" i="1"/>
  <c r="L1023" i="1"/>
  <c r="J1023" i="1"/>
  <c r="H1023" i="1"/>
  <c r="E1023" i="1"/>
  <c r="D1023" i="1"/>
  <c r="Q1022" i="1"/>
  <c r="P1022" i="1"/>
  <c r="N1022" i="1"/>
  <c r="O1022" i="1" s="1"/>
  <c r="L1022" i="1"/>
  <c r="J1022" i="1"/>
  <c r="H1022" i="1"/>
  <c r="E1022" i="1"/>
  <c r="D1022" i="1"/>
  <c r="N1021" i="1"/>
  <c r="L1021" i="1"/>
  <c r="Q1021" i="1" s="1"/>
  <c r="J1021" i="1"/>
  <c r="H1021" i="1"/>
  <c r="E1021" i="1"/>
  <c r="D1021" i="1"/>
  <c r="Q1020" i="1"/>
  <c r="P1020" i="1"/>
  <c r="O1020" i="1"/>
  <c r="N1020" i="1"/>
  <c r="L1020" i="1"/>
  <c r="J1020" i="1"/>
  <c r="H1020" i="1"/>
  <c r="E1020" i="1"/>
  <c r="D1020" i="1"/>
  <c r="Q1019" i="1"/>
  <c r="O1019" i="1"/>
  <c r="N1019" i="1"/>
  <c r="P1019" i="1" s="1"/>
  <c r="L1019" i="1"/>
  <c r="J1019" i="1"/>
  <c r="H1019" i="1"/>
  <c r="E1019" i="1"/>
  <c r="D1019" i="1"/>
  <c r="P1018" i="1"/>
  <c r="N1018" i="1"/>
  <c r="O1018" i="1" s="1"/>
  <c r="L1018" i="1"/>
  <c r="Q1018" i="1" s="1"/>
  <c r="J1018" i="1"/>
  <c r="H1018" i="1"/>
  <c r="E1018" i="1"/>
  <c r="D1018" i="1"/>
  <c r="P1017" i="1"/>
  <c r="O1017" i="1"/>
  <c r="N1017" i="1"/>
  <c r="L1017" i="1"/>
  <c r="Q1017" i="1" s="1"/>
  <c r="J1017" i="1"/>
  <c r="H1017" i="1"/>
  <c r="E1017" i="1"/>
  <c r="D1017" i="1"/>
  <c r="P1016" i="1"/>
  <c r="N1016" i="1"/>
  <c r="L1016" i="1"/>
  <c r="Q1016" i="1" s="1"/>
  <c r="J1016" i="1"/>
  <c r="H1016" i="1"/>
  <c r="E1016" i="1"/>
  <c r="D1016" i="1"/>
  <c r="Q1015" i="1"/>
  <c r="P1015" i="1"/>
  <c r="N1015" i="1"/>
  <c r="O1015" i="1" s="1"/>
  <c r="L1015" i="1"/>
  <c r="J1015" i="1"/>
  <c r="H1015" i="1"/>
  <c r="E1015" i="1"/>
  <c r="D1015" i="1"/>
  <c r="P1014" i="1"/>
  <c r="N1014" i="1"/>
  <c r="L1014" i="1"/>
  <c r="Q1014" i="1" s="1"/>
  <c r="J1014" i="1"/>
  <c r="H1014" i="1"/>
  <c r="E1014" i="1"/>
  <c r="D1014" i="1"/>
  <c r="Q1013" i="1"/>
  <c r="N1013" i="1"/>
  <c r="L1013" i="1"/>
  <c r="J1013" i="1"/>
  <c r="H1013" i="1"/>
  <c r="E1013" i="1"/>
  <c r="D1013" i="1"/>
  <c r="Q1012" i="1"/>
  <c r="P1012" i="1"/>
  <c r="O1012" i="1"/>
  <c r="N1012" i="1"/>
  <c r="L1012" i="1"/>
  <c r="J1012" i="1"/>
  <c r="H1012" i="1"/>
  <c r="E1012" i="1"/>
  <c r="D1012" i="1"/>
  <c r="N1011" i="1"/>
  <c r="L1011" i="1"/>
  <c r="Q1011" i="1" s="1"/>
  <c r="J1011" i="1"/>
  <c r="H1011" i="1"/>
  <c r="E1011" i="1"/>
  <c r="D1011" i="1"/>
  <c r="Q1010" i="1"/>
  <c r="O1010" i="1"/>
  <c r="N1010" i="1"/>
  <c r="L1010" i="1"/>
  <c r="J1010" i="1"/>
  <c r="H1010" i="1"/>
  <c r="E1010" i="1"/>
  <c r="D1010" i="1"/>
  <c r="Q1009" i="1"/>
  <c r="P1009" i="1"/>
  <c r="O1009" i="1"/>
  <c r="N1009" i="1"/>
  <c r="L1009" i="1"/>
  <c r="J1009" i="1"/>
  <c r="H1009" i="1"/>
  <c r="E1009" i="1"/>
  <c r="D1009" i="1"/>
  <c r="P1008" i="1"/>
  <c r="O1008" i="1"/>
  <c r="N1008" i="1"/>
  <c r="L1008" i="1"/>
  <c r="Q1008" i="1" s="1"/>
  <c r="J1008" i="1"/>
  <c r="H1008" i="1"/>
  <c r="E1008" i="1"/>
  <c r="D1008" i="1"/>
  <c r="Q1007" i="1"/>
  <c r="P1007" i="1"/>
  <c r="O1007" i="1"/>
  <c r="N1007" i="1"/>
  <c r="L1007" i="1"/>
  <c r="J1007" i="1"/>
  <c r="H1007" i="1"/>
  <c r="E1007" i="1"/>
  <c r="D1007" i="1"/>
  <c r="N1006" i="1"/>
  <c r="L1006" i="1"/>
  <c r="Q1006" i="1" s="1"/>
  <c r="J1006" i="1"/>
  <c r="H1006" i="1"/>
  <c r="E1006" i="1"/>
  <c r="D1006" i="1"/>
  <c r="N1005" i="1"/>
  <c r="L1005" i="1"/>
  <c r="Q1005" i="1" s="1"/>
  <c r="J1005" i="1"/>
  <c r="H1005" i="1"/>
  <c r="E1005" i="1"/>
  <c r="D1005" i="1"/>
  <c r="Q1004" i="1"/>
  <c r="P1004" i="1"/>
  <c r="O1004" i="1"/>
  <c r="N1004" i="1"/>
  <c r="L1004" i="1"/>
  <c r="J1004" i="1"/>
  <c r="H1004" i="1"/>
  <c r="E1004" i="1"/>
  <c r="D1004" i="1"/>
  <c r="N1003" i="1"/>
  <c r="L1003" i="1"/>
  <c r="Q1003" i="1" s="1"/>
  <c r="J1003" i="1"/>
  <c r="H1003" i="1"/>
  <c r="E1003" i="1"/>
  <c r="D1003" i="1"/>
  <c r="Q1002" i="1"/>
  <c r="P1002" i="1"/>
  <c r="O1002" i="1"/>
  <c r="N1002" i="1"/>
  <c r="L1002" i="1"/>
  <c r="J1002" i="1"/>
  <c r="H1002" i="1"/>
  <c r="E1002" i="1"/>
  <c r="D1002" i="1"/>
  <c r="P1001" i="1"/>
  <c r="O1001" i="1"/>
  <c r="N1001" i="1"/>
  <c r="L1001" i="1"/>
  <c r="Q1001" i="1" s="1"/>
  <c r="J1001" i="1"/>
  <c r="H1001" i="1"/>
  <c r="E1001" i="1"/>
  <c r="D1001" i="1"/>
  <c r="N1000" i="1"/>
  <c r="L1000" i="1"/>
  <c r="Q1000" i="1" s="1"/>
  <c r="J1000" i="1"/>
  <c r="H1000" i="1"/>
  <c r="E1000" i="1"/>
  <c r="D1000" i="1"/>
  <c r="Q999" i="1"/>
  <c r="P999" i="1"/>
  <c r="O999" i="1"/>
  <c r="N999" i="1"/>
  <c r="L999" i="1"/>
  <c r="J999" i="1"/>
  <c r="H999" i="1"/>
  <c r="E999" i="1"/>
  <c r="D999" i="1"/>
  <c r="Q998" i="1"/>
  <c r="N998" i="1"/>
  <c r="L998" i="1"/>
  <c r="J998" i="1"/>
  <c r="H998" i="1"/>
  <c r="E998" i="1"/>
  <c r="D998" i="1"/>
  <c r="Q997" i="1"/>
  <c r="P997" i="1"/>
  <c r="O997" i="1"/>
  <c r="N997" i="1"/>
  <c r="L997" i="1"/>
  <c r="J997" i="1"/>
  <c r="H997" i="1"/>
  <c r="E997" i="1"/>
  <c r="D997" i="1"/>
  <c r="Q996" i="1"/>
  <c r="P996" i="1"/>
  <c r="O996" i="1"/>
  <c r="N996" i="1"/>
  <c r="L996" i="1"/>
  <c r="J996" i="1"/>
  <c r="H996" i="1"/>
  <c r="E996" i="1"/>
  <c r="D996" i="1"/>
  <c r="O995" i="1"/>
  <c r="N995" i="1"/>
  <c r="P995" i="1" s="1"/>
  <c r="L995" i="1"/>
  <c r="Q995" i="1" s="1"/>
  <c r="J995" i="1"/>
  <c r="H995" i="1"/>
  <c r="E995" i="1"/>
  <c r="D995" i="1"/>
  <c r="O994" i="1"/>
  <c r="N994" i="1"/>
  <c r="L994" i="1"/>
  <c r="Q994" i="1" s="1"/>
  <c r="J994" i="1"/>
  <c r="H994" i="1"/>
  <c r="E994" i="1"/>
  <c r="D994" i="1"/>
  <c r="Q993" i="1"/>
  <c r="P993" i="1"/>
  <c r="N993" i="1"/>
  <c r="O993" i="1" s="1"/>
  <c r="L993" i="1"/>
  <c r="J993" i="1"/>
  <c r="H993" i="1"/>
  <c r="E993" i="1"/>
  <c r="D993" i="1"/>
  <c r="P992" i="1"/>
  <c r="O992" i="1"/>
  <c r="N992" i="1"/>
  <c r="L992" i="1"/>
  <c r="Q992" i="1" s="1"/>
  <c r="J992" i="1"/>
  <c r="H992" i="1"/>
  <c r="E992" i="1"/>
  <c r="D992" i="1"/>
  <c r="Q991" i="1"/>
  <c r="O991" i="1"/>
  <c r="N991" i="1"/>
  <c r="L991" i="1"/>
  <c r="J991" i="1"/>
  <c r="H991" i="1"/>
  <c r="E991" i="1"/>
  <c r="D991" i="1"/>
  <c r="N990" i="1"/>
  <c r="L990" i="1"/>
  <c r="Q990" i="1" s="1"/>
  <c r="J990" i="1"/>
  <c r="H990" i="1"/>
  <c r="E990" i="1"/>
  <c r="D990" i="1"/>
  <c r="N989" i="1"/>
  <c r="L989" i="1"/>
  <c r="Q989" i="1" s="1"/>
  <c r="J989" i="1"/>
  <c r="H989" i="1"/>
  <c r="E989" i="1"/>
  <c r="D989" i="1"/>
  <c r="Q988" i="1"/>
  <c r="P988" i="1"/>
  <c r="O988" i="1"/>
  <c r="N988" i="1"/>
  <c r="L988" i="1"/>
  <c r="J988" i="1"/>
  <c r="H988" i="1"/>
  <c r="E988" i="1"/>
  <c r="D988" i="1"/>
  <c r="O987" i="1"/>
  <c r="N987" i="1"/>
  <c r="P987" i="1" s="1"/>
  <c r="L987" i="1"/>
  <c r="Q987" i="1" s="1"/>
  <c r="J987" i="1"/>
  <c r="H987" i="1"/>
  <c r="E987" i="1"/>
  <c r="D987" i="1"/>
  <c r="O986" i="1"/>
  <c r="N986" i="1"/>
  <c r="L986" i="1"/>
  <c r="Q986" i="1" s="1"/>
  <c r="J986" i="1"/>
  <c r="H986" i="1"/>
  <c r="E986" i="1"/>
  <c r="D986" i="1"/>
  <c r="P985" i="1"/>
  <c r="N985" i="1"/>
  <c r="O985" i="1" s="1"/>
  <c r="L985" i="1"/>
  <c r="Q985" i="1" s="1"/>
  <c r="J985" i="1"/>
  <c r="H985" i="1"/>
  <c r="E985" i="1"/>
  <c r="D985" i="1"/>
  <c r="N984" i="1"/>
  <c r="L984" i="1"/>
  <c r="Q984" i="1" s="1"/>
  <c r="J984" i="1"/>
  <c r="H984" i="1"/>
  <c r="E984" i="1"/>
  <c r="D984" i="1"/>
  <c r="Q983" i="1"/>
  <c r="P983" i="1"/>
  <c r="O983" i="1"/>
  <c r="N983" i="1"/>
  <c r="L983" i="1"/>
  <c r="J983" i="1"/>
  <c r="H983" i="1"/>
  <c r="E983" i="1"/>
  <c r="D983" i="1"/>
  <c r="N982" i="1"/>
  <c r="L982" i="1"/>
  <c r="Q982" i="1" s="1"/>
  <c r="J982" i="1"/>
  <c r="H982" i="1"/>
  <c r="E982" i="1"/>
  <c r="D982" i="1"/>
  <c r="O981" i="1"/>
  <c r="N981" i="1"/>
  <c r="L981" i="1"/>
  <c r="Q981" i="1" s="1"/>
  <c r="J981" i="1"/>
  <c r="H981" i="1"/>
  <c r="E981" i="1"/>
  <c r="D981" i="1"/>
  <c r="Q980" i="1"/>
  <c r="P980" i="1"/>
  <c r="O980" i="1"/>
  <c r="N980" i="1"/>
  <c r="L980" i="1"/>
  <c r="J980" i="1"/>
  <c r="H980" i="1"/>
  <c r="E980" i="1"/>
  <c r="D980" i="1"/>
  <c r="O979" i="1"/>
  <c r="N979" i="1"/>
  <c r="P979" i="1" s="1"/>
  <c r="L979" i="1"/>
  <c r="Q979" i="1" s="1"/>
  <c r="J979" i="1"/>
  <c r="H979" i="1"/>
  <c r="E979" i="1"/>
  <c r="D979" i="1"/>
  <c r="P978" i="1"/>
  <c r="O978" i="1"/>
  <c r="N978" i="1"/>
  <c r="L978" i="1"/>
  <c r="Q978" i="1" s="1"/>
  <c r="J978" i="1"/>
  <c r="H978" i="1"/>
  <c r="E978" i="1"/>
  <c r="D978" i="1"/>
  <c r="P977" i="1"/>
  <c r="N977" i="1"/>
  <c r="O977" i="1" s="1"/>
  <c r="L977" i="1"/>
  <c r="Q977" i="1" s="1"/>
  <c r="J977" i="1"/>
  <c r="H977" i="1"/>
  <c r="E977" i="1"/>
  <c r="D977" i="1"/>
  <c r="P976" i="1"/>
  <c r="N976" i="1"/>
  <c r="L976" i="1"/>
  <c r="Q976" i="1" s="1"/>
  <c r="J976" i="1"/>
  <c r="H976" i="1"/>
  <c r="E976" i="1"/>
  <c r="D976" i="1"/>
  <c r="Q975" i="1"/>
  <c r="P975" i="1"/>
  <c r="O975" i="1"/>
  <c r="N975" i="1"/>
  <c r="L975" i="1"/>
  <c r="J975" i="1"/>
  <c r="H975" i="1"/>
  <c r="E975" i="1"/>
  <c r="D975" i="1"/>
  <c r="Q974" i="1"/>
  <c r="N974" i="1"/>
  <c r="L974" i="1"/>
  <c r="J974" i="1"/>
  <c r="H974" i="1"/>
  <c r="E974" i="1"/>
  <c r="D974" i="1"/>
  <c r="P973" i="1"/>
  <c r="O973" i="1"/>
  <c r="N973" i="1"/>
  <c r="L973" i="1"/>
  <c r="Q973" i="1" s="1"/>
  <c r="J973" i="1"/>
  <c r="H973" i="1"/>
  <c r="E973" i="1"/>
  <c r="D973" i="1"/>
  <c r="Q972" i="1"/>
  <c r="P972" i="1"/>
  <c r="O972" i="1"/>
  <c r="N972" i="1"/>
  <c r="L972" i="1"/>
  <c r="J972" i="1"/>
  <c r="H972" i="1"/>
  <c r="E972" i="1"/>
  <c r="D972" i="1"/>
  <c r="O971" i="1"/>
  <c r="N971" i="1"/>
  <c r="L971" i="1"/>
  <c r="Q971" i="1" s="1"/>
  <c r="J971" i="1"/>
  <c r="H971" i="1"/>
  <c r="E971" i="1"/>
  <c r="D971" i="1"/>
  <c r="Q970" i="1"/>
  <c r="P970" i="1"/>
  <c r="O970" i="1"/>
  <c r="N970" i="1"/>
  <c r="L970" i="1"/>
  <c r="J970" i="1"/>
  <c r="H970" i="1"/>
  <c r="E970" i="1"/>
  <c r="D970" i="1"/>
  <c r="P969" i="1"/>
  <c r="N969" i="1"/>
  <c r="O969" i="1" s="1"/>
  <c r="L969" i="1"/>
  <c r="Q969" i="1" s="1"/>
  <c r="J969" i="1"/>
  <c r="H969" i="1"/>
  <c r="E969" i="1"/>
  <c r="D969" i="1"/>
  <c r="N968" i="1"/>
  <c r="L968" i="1"/>
  <c r="Q968" i="1" s="1"/>
  <c r="J968" i="1"/>
  <c r="H968" i="1"/>
  <c r="E968" i="1"/>
  <c r="D968" i="1"/>
  <c r="Q967" i="1"/>
  <c r="O967" i="1"/>
  <c r="N967" i="1"/>
  <c r="L967" i="1"/>
  <c r="J967" i="1"/>
  <c r="H967" i="1"/>
  <c r="E967" i="1"/>
  <c r="D967" i="1"/>
  <c r="Q966" i="1"/>
  <c r="N966" i="1"/>
  <c r="L966" i="1"/>
  <c r="J966" i="1"/>
  <c r="H966" i="1"/>
  <c r="E966" i="1"/>
  <c r="D966" i="1"/>
  <c r="Q965" i="1"/>
  <c r="P965" i="1"/>
  <c r="O965" i="1"/>
  <c r="N965" i="1"/>
  <c r="L965" i="1"/>
  <c r="J965" i="1"/>
  <c r="H965" i="1"/>
  <c r="E965" i="1"/>
  <c r="D965" i="1"/>
  <c r="Q964" i="1"/>
  <c r="P964" i="1"/>
  <c r="O964" i="1"/>
  <c r="N964" i="1"/>
  <c r="L964" i="1"/>
  <c r="J964" i="1"/>
  <c r="H964" i="1"/>
  <c r="E964" i="1"/>
  <c r="D964" i="1"/>
  <c r="O963" i="1"/>
  <c r="N963" i="1"/>
  <c r="P963" i="1" s="1"/>
  <c r="L963" i="1"/>
  <c r="Q963" i="1" s="1"/>
  <c r="J963" i="1"/>
  <c r="H963" i="1"/>
  <c r="E963" i="1"/>
  <c r="D963" i="1"/>
  <c r="O962" i="1"/>
  <c r="N962" i="1"/>
  <c r="L962" i="1"/>
  <c r="Q962" i="1" s="1"/>
  <c r="J962" i="1"/>
  <c r="H962" i="1"/>
  <c r="E962" i="1"/>
  <c r="D962" i="1"/>
  <c r="Q961" i="1"/>
  <c r="P961" i="1"/>
  <c r="N961" i="1"/>
  <c r="O961" i="1" s="1"/>
  <c r="L961" i="1"/>
  <c r="J961" i="1"/>
  <c r="H961" i="1"/>
  <c r="E961" i="1"/>
  <c r="D961" i="1"/>
  <c r="P960" i="1"/>
  <c r="O960" i="1"/>
  <c r="N960" i="1"/>
  <c r="L960" i="1"/>
  <c r="Q960" i="1" s="1"/>
  <c r="J960" i="1"/>
  <c r="H960" i="1"/>
  <c r="E960" i="1"/>
  <c r="D960" i="1"/>
  <c r="Q959" i="1"/>
  <c r="O959" i="1"/>
  <c r="N959" i="1"/>
  <c r="L959" i="1"/>
  <c r="J959" i="1"/>
  <c r="H959" i="1"/>
  <c r="E959" i="1"/>
  <c r="D959" i="1"/>
  <c r="N958" i="1"/>
  <c r="L958" i="1"/>
  <c r="Q958" i="1" s="1"/>
  <c r="J958" i="1"/>
  <c r="H958" i="1"/>
  <c r="E958" i="1"/>
  <c r="D958" i="1"/>
  <c r="O957" i="1"/>
  <c r="N957" i="1"/>
  <c r="L957" i="1"/>
  <c r="Q957" i="1" s="1"/>
  <c r="J957" i="1"/>
  <c r="H957" i="1"/>
  <c r="E957" i="1"/>
  <c r="D957" i="1"/>
  <c r="Q956" i="1"/>
  <c r="P956" i="1"/>
  <c r="O956" i="1"/>
  <c r="N956" i="1"/>
  <c r="L956" i="1"/>
  <c r="J956" i="1"/>
  <c r="H956" i="1"/>
  <c r="E956" i="1"/>
  <c r="D956" i="1"/>
  <c r="N955" i="1"/>
  <c r="P955" i="1" s="1"/>
  <c r="L955" i="1"/>
  <c r="Q955" i="1" s="1"/>
  <c r="J955" i="1"/>
  <c r="H955" i="1"/>
  <c r="E955" i="1"/>
  <c r="D955" i="1"/>
  <c r="O954" i="1"/>
  <c r="N954" i="1"/>
  <c r="L954" i="1"/>
  <c r="Q954" i="1" s="1"/>
  <c r="J954" i="1"/>
  <c r="H954" i="1"/>
  <c r="E954" i="1"/>
  <c r="D954" i="1"/>
  <c r="P953" i="1"/>
  <c r="N953" i="1"/>
  <c r="O953" i="1" s="1"/>
  <c r="L953" i="1"/>
  <c r="Q953" i="1" s="1"/>
  <c r="J953" i="1"/>
  <c r="H953" i="1"/>
  <c r="E953" i="1"/>
  <c r="D953" i="1"/>
  <c r="O952" i="1"/>
  <c r="N952" i="1"/>
  <c r="L952" i="1"/>
  <c r="Q952" i="1" s="1"/>
  <c r="J952" i="1"/>
  <c r="H952" i="1"/>
  <c r="E952" i="1"/>
  <c r="D952" i="1"/>
  <c r="Q951" i="1"/>
  <c r="P951" i="1"/>
  <c r="N951" i="1"/>
  <c r="O951" i="1" s="1"/>
  <c r="L951" i="1"/>
  <c r="J951" i="1"/>
  <c r="H951" i="1"/>
  <c r="E951" i="1"/>
  <c r="D951" i="1"/>
  <c r="N950" i="1"/>
  <c r="L950" i="1"/>
  <c r="Q950" i="1" s="1"/>
  <c r="J950" i="1"/>
  <c r="H950" i="1"/>
  <c r="E950" i="1"/>
  <c r="D950" i="1"/>
  <c r="O949" i="1"/>
  <c r="N949" i="1"/>
  <c r="L949" i="1"/>
  <c r="Q949" i="1" s="1"/>
  <c r="J949" i="1"/>
  <c r="H949" i="1"/>
  <c r="E949" i="1"/>
  <c r="D949" i="1"/>
  <c r="Q948" i="1"/>
  <c r="P948" i="1"/>
  <c r="O948" i="1"/>
  <c r="N948" i="1"/>
  <c r="L948" i="1"/>
  <c r="J948" i="1"/>
  <c r="H948" i="1"/>
  <c r="E948" i="1"/>
  <c r="D948" i="1"/>
  <c r="O947" i="1"/>
  <c r="N947" i="1"/>
  <c r="P947" i="1" s="1"/>
  <c r="L947" i="1"/>
  <c r="Q947" i="1" s="1"/>
  <c r="J947" i="1"/>
  <c r="H947" i="1"/>
  <c r="E947" i="1"/>
  <c r="D947" i="1"/>
  <c r="Q946" i="1"/>
  <c r="P946" i="1"/>
  <c r="N946" i="1"/>
  <c r="O946" i="1" s="1"/>
  <c r="L946" i="1"/>
  <c r="J946" i="1"/>
  <c r="H946" i="1"/>
  <c r="E946" i="1"/>
  <c r="D946" i="1"/>
  <c r="P945" i="1"/>
  <c r="O945" i="1"/>
  <c r="N945" i="1"/>
  <c r="L945" i="1"/>
  <c r="Q945" i="1" s="1"/>
  <c r="J945" i="1"/>
  <c r="H945" i="1"/>
  <c r="E945" i="1"/>
  <c r="D945" i="1"/>
  <c r="N944" i="1"/>
  <c r="L944" i="1"/>
  <c r="Q944" i="1" s="1"/>
  <c r="J944" i="1"/>
  <c r="H944" i="1"/>
  <c r="E944" i="1"/>
  <c r="D944" i="1"/>
  <c r="Q943" i="1"/>
  <c r="P943" i="1"/>
  <c r="O943" i="1"/>
  <c r="N943" i="1"/>
  <c r="L943" i="1"/>
  <c r="J943" i="1"/>
  <c r="H943" i="1"/>
  <c r="E943" i="1"/>
  <c r="D943" i="1"/>
  <c r="N942" i="1"/>
  <c r="L942" i="1"/>
  <c r="Q942" i="1" s="1"/>
  <c r="J942" i="1"/>
  <c r="H942" i="1"/>
  <c r="E942" i="1"/>
  <c r="D942" i="1"/>
  <c r="N941" i="1"/>
  <c r="L941" i="1"/>
  <c r="Q941" i="1" s="1"/>
  <c r="J941" i="1"/>
  <c r="H941" i="1"/>
  <c r="E941" i="1"/>
  <c r="D941" i="1"/>
  <c r="Q940" i="1"/>
  <c r="P940" i="1"/>
  <c r="O940" i="1"/>
  <c r="N940" i="1"/>
  <c r="L940" i="1"/>
  <c r="J940" i="1"/>
  <c r="H940" i="1"/>
  <c r="E940" i="1"/>
  <c r="D940" i="1"/>
  <c r="N939" i="1"/>
  <c r="L939" i="1"/>
  <c r="Q939" i="1" s="1"/>
  <c r="J939" i="1"/>
  <c r="H939" i="1"/>
  <c r="E939" i="1"/>
  <c r="D939" i="1"/>
  <c r="Q938" i="1"/>
  <c r="P938" i="1"/>
  <c r="O938" i="1"/>
  <c r="N938" i="1"/>
  <c r="L938" i="1"/>
  <c r="J938" i="1"/>
  <c r="H938" i="1"/>
  <c r="E938" i="1"/>
  <c r="D938" i="1"/>
  <c r="P937" i="1"/>
  <c r="O937" i="1"/>
  <c r="N937" i="1"/>
  <c r="L937" i="1"/>
  <c r="Q937" i="1" s="1"/>
  <c r="J937" i="1"/>
  <c r="H937" i="1"/>
  <c r="E937" i="1"/>
  <c r="D937" i="1"/>
  <c r="P936" i="1"/>
  <c r="N936" i="1"/>
  <c r="L936" i="1"/>
  <c r="Q936" i="1" s="1"/>
  <c r="J936" i="1"/>
  <c r="H936" i="1"/>
  <c r="E936" i="1"/>
  <c r="D936" i="1"/>
  <c r="Q935" i="1"/>
  <c r="P935" i="1"/>
  <c r="O935" i="1"/>
  <c r="N935" i="1"/>
  <c r="L935" i="1"/>
  <c r="J935" i="1"/>
  <c r="H935" i="1"/>
  <c r="E935" i="1"/>
  <c r="D935" i="1"/>
  <c r="Q934" i="1"/>
  <c r="N934" i="1"/>
  <c r="L934" i="1"/>
  <c r="J934" i="1"/>
  <c r="H934" i="1"/>
  <c r="E934" i="1"/>
  <c r="D934" i="1"/>
  <c r="P933" i="1"/>
  <c r="N933" i="1"/>
  <c r="L933" i="1"/>
  <c r="Q933" i="1" s="1"/>
  <c r="J933" i="1"/>
  <c r="H933" i="1"/>
  <c r="E933" i="1"/>
  <c r="D933" i="1"/>
  <c r="Q932" i="1"/>
  <c r="P932" i="1"/>
  <c r="O932" i="1"/>
  <c r="N932" i="1"/>
  <c r="L932" i="1"/>
  <c r="J932" i="1"/>
  <c r="H932" i="1"/>
  <c r="E932" i="1"/>
  <c r="D932" i="1"/>
  <c r="N931" i="1"/>
  <c r="L931" i="1"/>
  <c r="Q931" i="1" s="1"/>
  <c r="J931" i="1"/>
  <c r="H931" i="1"/>
  <c r="E931" i="1"/>
  <c r="D931" i="1"/>
  <c r="Q930" i="1"/>
  <c r="P930" i="1"/>
  <c r="O930" i="1"/>
  <c r="N930" i="1"/>
  <c r="L930" i="1"/>
  <c r="J930" i="1"/>
  <c r="H930" i="1"/>
  <c r="E930" i="1"/>
  <c r="D930" i="1"/>
  <c r="P929" i="1"/>
  <c r="O929" i="1"/>
  <c r="N929" i="1"/>
  <c r="L929" i="1"/>
  <c r="Q929" i="1" s="1"/>
  <c r="J929" i="1"/>
  <c r="H929" i="1"/>
  <c r="E929" i="1"/>
  <c r="D929" i="1"/>
  <c r="O928" i="1"/>
  <c r="N928" i="1"/>
  <c r="L928" i="1"/>
  <c r="Q928" i="1" s="1"/>
  <c r="J928" i="1"/>
  <c r="H928" i="1"/>
  <c r="E928" i="1"/>
  <c r="D928" i="1"/>
  <c r="Q927" i="1"/>
  <c r="P927" i="1"/>
  <c r="O927" i="1"/>
  <c r="N927" i="1"/>
  <c r="L927" i="1"/>
  <c r="J927" i="1"/>
  <c r="H927" i="1"/>
  <c r="E927" i="1"/>
  <c r="D927" i="1"/>
  <c r="Q926" i="1"/>
  <c r="N926" i="1"/>
  <c r="L926" i="1"/>
  <c r="J926" i="1"/>
  <c r="H926" i="1"/>
  <c r="E926" i="1"/>
  <c r="D926" i="1"/>
  <c r="Q925" i="1"/>
  <c r="P925" i="1"/>
  <c r="O925" i="1"/>
  <c r="N925" i="1"/>
  <c r="L925" i="1"/>
  <c r="J925" i="1"/>
  <c r="H925" i="1"/>
  <c r="E925" i="1"/>
  <c r="D925" i="1"/>
  <c r="Q924" i="1"/>
  <c r="P924" i="1"/>
  <c r="O924" i="1"/>
  <c r="N924" i="1"/>
  <c r="L924" i="1"/>
  <c r="J924" i="1"/>
  <c r="H924" i="1"/>
  <c r="E924" i="1"/>
  <c r="D924" i="1"/>
  <c r="N923" i="1"/>
  <c r="L923" i="1"/>
  <c r="Q923" i="1" s="1"/>
  <c r="J923" i="1"/>
  <c r="H923" i="1"/>
  <c r="E923" i="1"/>
  <c r="D923" i="1"/>
  <c r="Q922" i="1"/>
  <c r="N922" i="1"/>
  <c r="L922" i="1"/>
  <c r="J922" i="1"/>
  <c r="H922" i="1"/>
  <c r="E922" i="1"/>
  <c r="D922" i="1"/>
  <c r="Q921" i="1"/>
  <c r="P921" i="1"/>
  <c r="O921" i="1"/>
  <c r="N921" i="1"/>
  <c r="L921" i="1"/>
  <c r="J921" i="1"/>
  <c r="H921" i="1"/>
  <c r="E921" i="1"/>
  <c r="D921" i="1"/>
  <c r="N920" i="1"/>
  <c r="L920" i="1"/>
  <c r="Q920" i="1" s="1"/>
  <c r="J920" i="1"/>
  <c r="H920" i="1"/>
  <c r="E920" i="1"/>
  <c r="D920" i="1"/>
  <c r="Q919" i="1"/>
  <c r="N919" i="1"/>
  <c r="L919" i="1"/>
  <c r="J919" i="1"/>
  <c r="H919" i="1"/>
  <c r="E919" i="1"/>
  <c r="D919" i="1"/>
  <c r="Q918" i="1"/>
  <c r="N918" i="1"/>
  <c r="L918" i="1"/>
  <c r="J918" i="1"/>
  <c r="H918" i="1"/>
  <c r="E918" i="1"/>
  <c r="D918" i="1"/>
  <c r="Q917" i="1"/>
  <c r="P917" i="1"/>
  <c r="O917" i="1"/>
  <c r="N917" i="1"/>
  <c r="L917" i="1"/>
  <c r="J917" i="1"/>
  <c r="H917" i="1"/>
  <c r="E917" i="1"/>
  <c r="D917" i="1"/>
  <c r="Q916" i="1"/>
  <c r="P916" i="1"/>
  <c r="O916" i="1"/>
  <c r="N916" i="1"/>
  <c r="L916" i="1"/>
  <c r="J916" i="1"/>
  <c r="H916" i="1"/>
  <c r="E916" i="1"/>
  <c r="D916" i="1"/>
  <c r="O915" i="1"/>
  <c r="N915" i="1"/>
  <c r="P915" i="1" s="1"/>
  <c r="L915" i="1"/>
  <c r="Q915" i="1" s="1"/>
  <c r="J915" i="1"/>
  <c r="H915" i="1"/>
  <c r="E915" i="1"/>
  <c r="D915" i="1"/>
  <c r="O914" i="1"/>
  <c r="N914" i="1"/>
  <c r="L914" i="1"/>
  <c r="Q914" i="1" s="1"/>
  <c r="J914" i="1"/>
  <c r="H914" i="1"/>
  <c r="E914" i="1"/>
  <c r="D914" i="1"/>
  <c r="Q913" i="1"/>
  <c r="P913" i="1"/>
  <c r="O913" i="1"/>
  <c r="N913" i="1"/>
  <c r="L913" i="1"/>
  <c r="J913" i="1"/>
  <c r="H913" i="1"/>
  <c r="E913" i="1"/>
  <c r="D913" i="1"/>
  <c r="P912" i="1"/>
  <c r="N912" i="1"/>
  <c r="L912" i="1"/>
  <c r="Q912" i="1" s="1"/>
  <c r="J912" i="1"/>
  <c r="H912" i="1"/>
  <c r="E912" i="1"/>
  <c r="D912" i="1"/>
  <c r="Q911" i="1"/>
  <c r="N911" i="1"/>
  <c r="L911" i="1"/>
  <c r="J911" i="1"/>
  <c r="H911" i="1"/>
  <c r="E911" i="1"/>
  <c r="D911" i="1"/>
  <c r="N910" i="1"/>
  <c r="L910" i="1"/>
  <c r="Q910" i="1" s="1"/>
  <c r="J910" i="1"/>
  <c r="H910" i="1"/>
  <c r="E910" i="1"/>
  <c r="D910" i="1"/>
  <c r="Q909" i="1"/>
  <c r="N909" i="1"/>
  <c r="L909" i="1"/>
  <c r="J909" i="1"/>
  <c r="H909" i="1"/>
  <c r="E909" i="1"/>
  <c r="D909" i="1"/>
  <c r="Q908" i="1"/>
  <c r="P908" i="1"/>
  <c r="O908" i="1"/>
  <c r="N908" i="1"/>
  <c r="L908" i="1"/>
  <c r="J908" i="1"/>
  <c r="H908" i="1"/>
  <c r="E908" i="1"/>
  <c r="D908" i="1"/>
  <c r="N907" i="1"/>
  <c r="L907" i="1"/>
  <c r="Q907" i="1" s="1"/>
  <c r="J907" i="1"/>
  <c r="H907" i="1"/>
  <c r="E907" i="1"/>
  <c r="D907" i="1"/>
  <c r="P906" i="1"/>
  <c r="O906" i="1"/>
  <c r="N906" i="1"/>
  <c r="L906" i="1"/>
  <c r="Q906" i="1" s="1"/>
  <c r="J906" i="1"/>
  <c r="H906" i="1"/>
  <c r="E906" i="1"/>
  <c r="D906" i="1"/>
  <c r="Q905" i="1"/>
  <c r="P905" i="1"/>
  <c r="O905" i="1"/>
  <c r="N905" i="1"/>
  <c r="L905" i="1"/>
  <c r="J905" i="1"/>
  <c r="H905" i="1"/>
  <c r="E905" i="1"/>
  <c r="D905" i="1"/>
  <c r="P904" i="1"/>
  <c r="O904" i="1"/>
  <c r="N904" i="1"/>
  <c r="L904" i="1"/>
  <c r="Q904" i="1" s="1"/>
  <c r="J904" i="1"/>
  <c r="H904" i="1"/>
  <c r="E904" i="1"/>
  <c r="D904" i="1"/>
  <c r="Q903" i="1"/>
  <c r="N903" i="1"/>
  <c r="L903" i="1"/>
  <c r="J903" i="1"/>
  <c r="H903" i="1"/>
  <c r="E903" i="1"/>
  <c r="D903" i="1"/>
  <c r="N902" i="1"/>
  <c r="L902" i="1"/>
  <c r="Q902" i="1" s="1"/>
  <c r="J902" i="1"/>
  <c r="H902" i="1"/>
  <c r="E902" i="1"/>
  <c r="D902" i="1"/>
  <c r="N901" i="1"/>
  <c r="L901" i="1"/>
  <c r="Q901" i="1" s="1"/>
  <c r="J901" i="1"/>
  <c r="H901" i="1"/>
  <c r="E901" i="1"/>
  <c r="D901" i="1"/>
  <c r="Q900" i="1"/>
  <c r="P900" i="1"/>
  <c r="O900" i="1"/>
  <c r="N900" i="1"/>
  <c r="L900" i="1"/>
  <c r="J900" i="1"/>
  <c r="H900" i="1"/>
  <c r="E900" i="1"/>
  <c r="D900" i="1"/>
  <c r="N899" i="1"/>
  <c r="P899" i="1" s="1"/>
  <c r="L899" i="1"/>
  <c r="Q899" i="1" s="1"/>
  <c r="J899" i="1"/>
  <c r="H899" i="1"/>
  <c r="E899" i="1"/>
  <c r="D899" i="1"/>
  <c r="N898" i="1"/>
  <c r="L898" i="1"/>
  <c r="Q898" i="1" s="1"/>
  <c r="J898" i="1"/>
  <c r="H898" i="1"/>
  <c r="E898" i="1"/>
  <c r="D898" i="1"/>
  <c r="Q897" i="1"/>
  <c r="P897" i="1"/>
  <c r="O897" i="1"/>
  <c r="N897" i="1"/>
  <c r="L897" i="1"/>
  <c r="J897" i="1"/>
  <c r="H897" i="1"/>
  <c r="E897" i="1"/>
  <c r="D897" i="1"/>
  <c r="P896" i="1"/>
  <c r="O896" i="1"/>
  <c r="N896" i="1"/>
  <c r="L896" i="1"/>
  <c r="Q896" i="1" s="1"/>
  <c r="J896" i="1"/>
  <c r="H896" i="1"/>
  <c r="E896" i="1"/>
  <c r="D896" i="1"/>
  <c r="Q895" i="1"/>
  <c r="N895" i="1"/>
  <c r="L895" i="1"/>
  <c r="J895" i="1"/>
  <c r="H895" i="1"/>
  <c r="E895" i="1"/>
  <c r="D895" i="1"/>
  <c r="N894" i="1"/>
  <c r="L894" i="1"/>
  <c r="Q894" i="1" s="1"/>
  <c r="J894" i="1"/>
  <c r="H894" i="1"/>
  <c r="E894" i="1"/>
  <c r="D894" i="1"/>
  <c r="P893" i="1"/>
  <c r="O893" i="1"/>
  <c r="N893" i="1"/>
  <c r="L893" i="1"/>
  <c r="Q893" i="1" s="1"/>
  <c r="J893" i="1"/>
  <c r="H893" i="1"/>
  <c r="E893" i="1"/>
  <c r="D893" i="1"/>
  <c r="Q892" i="1"/>
  <c r="P892" i="1"/>
  <c r="O892" i="1"/>
  <c r="N892" i="1"/>
  <c r="L892" i="1"/>
  <c r="J892" i="1"/>
  <c r="H892" i="1"/>
  <c r="E892" i="1"/>
  <c r="D892" i="1"/>
  <c r="O891" i="1"/>
  <c r="N891" i="1"/>
  <c r="P891" i="1" s="1"/>
  <c r="L891" i="1"/>
  <c r="Q891" i="1" s="1"/>
  <c r="J891" i="1"/>
  <c r="H891" i="1"/>
  <c r="E891" i="1"/>
  <c r="D891" i="1"/>
  <c r="N890" i="1"/>
  <c r="L890" i="1"/>
  <c r="Q890" i="1" s="1"/>
  <c r="J890" i="1"/>
  <c r="H890" i="1"/>
  <c r="E890" i="1"/>
  <c r="D890" i="1"/>
  <c r="P889" i="1"/>
  <c r="O889" i="1"/>
  <c r="N889" i="1"/>
  <c r="L889" i="1"/>
  <c r="Q889" i="1" s="1"/>
  <c r="J889" i="1"/>
  <c r="H889" i="1"/>
  <c r="E889" i="1"/>
  <c r="D889" i="1"/>
  <c r="P888" i="1"/>
  <c r="N888" i="1"/>
  <c r="L888" i="1"/>
  <c r="Q888" i="1" s="1"/>
  <c r="J888" i="1"/>
  <c r="H888" i="1"/>
  <c r="E888" i="1"/>
  <c r="D888" i="1"/>
  <c r="Q887" i="1"/>
  <c r="P887" i="1"/>
  <c r="N887" i="1"/>
  <c r="O887" i="1" s="1"/>
  <c r="L887" i="1"/>
  <c r="J887" i="1"/>
  <c r="H887" i="1"/>
  <c r="E887" i="1"/>
  <c r="D887" i="1"/>
  <c r="N886" i="1"/>
  <c r="L886" i="1"/>
  <c r="Q886" i="1" s="1"/>
  <c r="J886" i="1"/>
  <c r="H886" i="1"/>
  <c r="E886" i="1"/>
  <c r="D886" i="1"/>
  <c r="O885" i="1"/>
  <c r="N885" i="1"/>
  <c r="L885" i="1"/>
  <c r="Q885" i="1" s="1"/>
  <c r="J885" i="1"/>
  <c r="H885" i="1"/>
  <c r="E885" i="1"/>
  <c r="D885" i="1"/>
  <c r="Q884" i="1"/>
  <c r="P884" i="1"/>
  <c r="O884" i="1"/>
  <c r="N884" i="1"/>
  <c r="L884" i="1"/>
  <c r="J884" i="1"/>
  <c r="H884" i="1"/>
  <c r="E884" i="1"/>
  <c r="D884" i="1"/>
  <c r="O883" i="1"/>
  <c r="N883" i="1"/>
  <c r="P883" i="1" s="1"/>
  <c r="L883" i="1"/>
  <c r="Q883" i="1" s="1"/>
  <c r="J883" i="1"/>
  <c r="H883" i="1"/>
  <c r="E883" i="1"/>
  <c r="D883" i="1"/>
  <c r="P882" i="1"/>
  <c r="N882" i="1"/>
  <c r="O882" i="1" s="1"/>
  <c r="L882" i="1"/>
  <c r="Q882" i="1" s="1"/>
  <c r="J882" i="1"/>
  <c r="H882" i="1"/>
  <c r="E882" i="1"/>
  <c r="D882" i="1"/>
  <c r="P881" i="1"/>
  <c r="O881" i="1"/>
  <c r="N881" i="1"/>
  <c r="L881" i="1"/>
  <c r="Q881" i="1" s="1"/>
  <c r="J881" i="1"/>
  <c r="H881" i="1"/>
  <c r="E881" i="1"/>
  <c r="D881" i="1"/>
  <c r="N880" i="1"/>
  <c r="L880" i="1"/>
  <c r="Q880" i="1" s="1"/>
  <c r="J880" i="1"/>
  <c r="H880" i="1"/>
  <c r="E880" i="1"/>
  <c r="D880" i="1"/>
  <c r="Q879" i="1"/>
  <c r="P879" i="1"/>
  <c r="O879" i="1"/>
  <c r="N879" i="1"/>
  <c r="L879" i="1"/>
  <c r="J879" i="1"/>
  <c r="H879" i="1"/>
  <c r="E879" i="1"/>
  <c r="D879" i="1"/>
  <c r="N878" i="1"/>
  <c r="L878" i="1"/>
  <c r="Q878" i="1" s="1"/>
  <c r="J878" i="1"/>
  <c r="H878" i="1"/>
  <c r="E878" i="1"/>
  <c r="D878" i="1"/>
  <c r="N877" i="1"/>
  <c r="L877" i="1"/>
  <c r="Q877" i="1" s="1"/>
  <c r="J877" i="1"/>
  <c r="H877" i="1"/>
  <c r="E877" i="1"/>
  <c r="D877" i="1"/>
  <c r="Q876" i="1"/>
  <c r="P876" i="1"/>
  <c r="O876" i="1"/>
  <c r="N876" i="1"/>
  <c r="L876" i="1"/>
  <c r="J876" i="1"/>
  <c r="H876" i="1"/>
  <c r="E876" i="1"/>
  <c r="D876" i="1"/>
  <c r="N875" i="1"/>
  <c r="L875" i="1"/>
  <c r="Q875" i="1" s="1"/>
  <c r="J875" i="1"/>
  <c r="H875" i="1"/>
  <c r="E875" i="1"/>
  <c r="D875" i="1"/>
  <c r="Q874" i="1"/>
  <c r="P874" i="1"/>
  <c r="O874" i="1"/>
  <c r="N874" i="1"/>
  <c r="L874" i="1"/>
  <c r="J874" i="1"/>
  <c r="H874" i="1"/>
  <c r="E874" i="1"/>
  <c r="D874" i="1"/>
  <c r="P873" i="1"/>
  <c r="O873" i="1"/>
  <c r="N873" i="1"/>
  <c r="L873" i="1"/>
  <c r="Q873" i="1" s="1"/>
  <c r="J873" i="1"/>
  <c r="H873" i="1"/>
  <c r="E873" i="1"/>
  <c r="D873" i="1"/>
  <c r="P872" i="1"/>
  <c r="O872" i="1"/>
  <c r="N872" i="1"/>
  <c r="L872" i="1"/>
  <c r="Q872" i="1" s="1"/>
  <c r="J872" i="1"/>
  <c r="H872" i="1"/>
  <c r="E872" i="1"/>
  <c r="D872" i="1"/>
  <c r="Q871" i="1"/>
  <c r="P871" i="1"/>
  <c r="O871" i="1"/>
  <c r="N871" i="1"/>
  <c r="L871" i="1"/>
  <c r="J871" i="1"/>
  <c r="H871" i="1"/>
  <c r="E871" i="1"/>
  <c r="D871" i="1"/>
  <c r="Q870" i="1"/>
  <c r="N870" i="1"/>
  <c r="L870" i="1"/>
  <c r="J870" i="1"/>
  <c r="H870" i="1"/>
  <c r="E870" i="1"/>
  <c r="D870" i="1"/>
  <c r="P869" i="1"/>
  <c r="N869" i="1"/>
  <c r="L869" i="1"/>
  <c r="Q869" i="1" s="1"/>
  <c r="J869" i="1"/>
  <c r="H869" i="1"/>
  <c r="E869" i="1"/>
  <c r="D869" i="1"/>
  <c r="Q868" i="1"/>
  <c r="P868" i="1"/>
  <c r="O868" i="1"/>
  <c r="N868" i="1"/>
  <c r="L868" i="1"/>
  <c r="J868" i="1"/>
  <c r="H868" i="1"/>
  <c r="E868" i="1"/>
  <c r="D868" i="1"/>
  <c r="O867" i="1"/>
  <c r="N867" i="1"/>
  <c r="L867" i="1"/>
  <c r="Q867" i="1" s="1"/>
  <c r="J867" i="1"/>
  <c r="H867" i="1"/>
  <c r="E867" i="1"/>
  <c r="D867" i="1"/>
  <c r="Q866" i="1"/>
  <c r="P866" i="1"/>
  <c r="O866" i="1"/>
  <c r="N866" i="1"/>
  <c r="L866" i="1"/>
  <c r="J866" i="1"/>
  <c r="H866" i="1"/>
  <c r="E866" i="1"/>
  <c r="D866" i="1"/>
  <c r="P865" i="1"/>
  <c r="O865" i="1"/>
  <c r="N865" i="1"/>
  <c r="L865" i="1"/>
  <c r="Q865" i="1" s="1"/>
  <c r="J865" i="1"/>
  <c r="H865" i="1"/>
  <c r="E865" i="1"/>
  <c r="D865" i="1"/>
  <c r="N864" i="1"/>
  <c r="L864" i="1"/>
  <c r="Q864" i="1" s="1"/>
  <c r="J864" i="1"/>
  <c r="H864" i="1"/>
  <c r="E864" i="1"/>
  <c r="D864" i="1"/>
  <c r="Q863" i="1"/>
  <c r="N863" i="1"/>
  <c r="P863" i="1" s="1"/>
  <c r="L863" i="1"/>
  <c r="J863" i="1"/>
  <c r="H863" i="1"/>
  <c r="E863" i="1"/>
  <c r="D863" i="1"/>
  <c r="Q862" i="1"/>
  <c r="N862" i="1"/>
  <c r="L862" i="1"/>
  <c r="J862" i="1"/>
  <c r="H862" i="1"/>
  <c r="E862" i="1"/>
  <c r="D862" i="1"/>
  <c r="Q861" i="1"/>
  <c r="P861" i="1"/>
  <c r="O861" i="1"/>
  <c r="N861" i="1"/>
  <c r="L861" i="1"/>
  <c r="J861" i="1"/>
  <c r="H861" i="1"/>
  <c r="E861" i="1"/>
  <c r="D861" i="1"/>
  <c r="Q860" i="1"/>
  <c r="O860" i="1"/>
  <c r="N860" i="1"/>
  <c r="L860" i="1"/>
  <c r="J860" i="1"/>
  <c r="H860" i="1"/>
  <c r="E860" i="1"/>
  <c r="D860" i="1"/>
  <c r="Q859" i="1"/>
  <c r="O859" i="1"/>
  <c r="N859" i="1"/>
  <c r="L859" i="1"/>
  <c r="J859" i="1"/>
  <c r="H859" i="1"/>
  <c r="E859" i="1"/>
  <c r="D859" i="1"/>
  <c r="Q858" i="1"/>
  <c r="P858" i="1"/>
  <c r="O858" i="1"/>
  <c r="N858" i="1"/>
  <c r="L858" i="1"/>
  <c r="J858" i="1"/>
  <c r="H858" i="1"/>
  <c r="E858" i="1"/>
  <c r="D858" i="1"/>
  <c r="N857" i="1"/>
  <c r="L857" i="1"/>
  <c r="Q857" i="1" s="1"/>
  <c r="J857" i="1"/>
  <c r="H857" i="1"/>
  <c r="E857" i="1"/>
  <c r="D857" i="1"/>
  <c r="Q856" i="1"/>
  <c r="P856" i="1"/>
  <c r="O856" i="1"/>
  <c r="N856" i="1"/>
  <c r="L856" i="1"/>
  <c r="J856" i="1"/>
  <c r="H856" i="1"/>
  <c r="E856" i="1"/>
  <c r="D856" i="1"/>
  <c r="Q855" i="1"/>
  <c r="P855" i="1"/>
  <c r="O855" i="1"/>
  <c r="N855" i="1"/>
  <c r="L855" i="1"/>
  <c r="J855" i="1"/>
  <c r="H855" i="1"/>
  <c r="E855" i="1"/>
  <c r="D855" i="1"/>
  <c r="N854" i="1"/>
  <c r="L854" i="1"/>
  <c r="Q854" i="1" s="1"/>
  <c r="J854" i="1"/>
  <c r="H854" i="1"/>
  <c r="E854" i="1"/>
  <c r="D854" i="1"/>
  <c r="Q853" i="1"/>
  <c r="N853" i="1"/>
  <c r="L853" i="1"/>
  <c r="J853" i="1"/>
  <c r="H853" i="1"/>
  <c r="E853" i="1"/>
  <c r="D853" i="1"/>
  <c r="Q852" i="1"/>
  <c r="P852" i="1"/>
  <c r="N852" i="1"/>
  <c r="O852" i="1" s="1"/>
  <c r="L852" i="1"/>
  <c r="J852" i="1"/>
  <c r="H852" i="1"/>
  <c r="E852" i="1"/>
  <c r="D852" i="1"/>
  <c r="P851" i="1"/>
  <c r="N851" i="1"/>
  <c r="L851" i="1"/>
  <c r="Q851" i="1" s="1"/>
  <c r="J851" i="1"/>
  <c r="H851" i="1"/>
  <c r="E851" i="1"/>
  <c r="D851" i="1"/>
  <c r="Q850" i="1"/>
  <c r="P850" i="1"/>
  <c r="O850" i="1"/>
  <c r="N850" i="1"/>
  <c r="L850" i="1"/>
  <c r="J850" i="1"/>
  <c r="H850" i="1"/>
  <c r="E850" i="1"/>
  <c r="D850" i="1"/>
  <c r="N849" i="1"/>
  <c r="L849" i="1"/>
  <c r="Q849" i="1" s="1"/>
  <c r="J849" i="1"/>
  <c r="H849" i="1"/>
  <c r="E849" i="1"/>
  <c r="D849" i="1"/>
  <c r="N848" i="1"/>
  <c r="L848" i="1"/>
  <c r="Q848" i="1" s="1"/>
  <c r="J848" i="1"/>
  <c r="H848" i="1"/>
  <c r="E848" i="1"/>
  <c r="D848" i="1"/>
  <c r="Q847" i="1"/>
  <c r="P847" i="1"/>
  <c r="O847" i="1"/>
  <c r="N847" i="1"/>
  <c r="L847" i="1"/>
  <c r="J847" i="1"/>
  <c r="H847" i="1"/>
  <c r="E847" i="1"/>
  <c r="D847" i="1"/>
  <c r="O846" i="1"/>
  <c r="N846" i="1"/>
  <c r="L846" i="1"/>
  <c r="Q846" i="1" s="1"/>
  <c r="J846" i="1"/>
  <c r="H846" i="1"/>
  <c r="E846" i="1"/>
  <c r="D846" i="1"/>
  <c r="Q845" i="1"/>
  <c r="P845" i="1"/>
  <c r="O845" i="1"/>
  <c r="N845" i="1"/>
  <c r="L845" i="1"/>
  <c r="J845" i="1"/>
  <c r="H845" i="1"/>
  <c r="E845" i="1"/>
  <c r="D845" i="1"/>
  <c r="P844" i="1"/>
  <c r="N844" i="1"/>
  <c r="O844" i="1" s="1"/>
  <c r="L844" i="1"/>
  <c r="Q844" i="1" s="1"/>
  <c r="J844" i="1"/>
  <c r="H844" i="1"/>
  <c r="E844" i="1"/>
  <c r="D844" i="1"/>
  <c r="O843" i="1"/>
  <c r="N843" i="1"/>
  <c r="L843" i="1"/>
  <c r="Q843" i="1" s="1"/>
  <c r="J843" i="1"/>
  <c r="H843" i="1"/>
  <c r="E843" i="1"/>
  <c r="D843" i="1"/>
  <c r="Q842" i="1"/>
  <c r="P842" i="1"/>
  <c r="O842" i="1"/>
  <c r="N842" i="1"/>
  <c r="L842" i="1"/>
  <c r="J842" i="1"/>
  <c r="H842" i="1"/>
  <c r="E842" i="1"/>
  <c r="D842" i="1"/>
  <c r="N841" i="1"/>
  <c r="L841" i="1"/>
  <c r="Q841" i="1" s="1"/>
  <c r="J841" i="1"/>
  <c r="H841" i="1"/>
  <c r="E841" i="1"/>
  <c r="D841" i="1"/>
  <c r="Q840" i="1"/>
  <c r="P840" i="1"/>
  <c r="O840" i="1"/>
  <c r="N840" i="1"/>
  <c r="L840" i="1"/>
  <c r="J840" i="1"/>
  <c r="H840" i="1"/>
  <c r="E840" i="1"/>
  <c r="D840" i="1"/>
  <c r="Q839" i="1"/>
  <c r="P839" i="1"/>
  <c r="O839" i="1"/>
  <c r="N839" i="1"/>
  <c r="L839" i="1"/>
  <c r="J839" i="1"/>
  <c r="H839" i="1"/>
  <c r="E839" i="1"/>
  <c r="D839" i="1"/>
  <c r="N838" i="1"/>
  <c r="L838" i="1"/>
  <c r="Q838" i="1" s="1"/>
  <c r="J838" i="1"/>
  <c r="H838" i="1"/>
  <c r="E838" i="1"/>
  <c r="D838" i="1"/>
  <c r="Q837" i="1"/>
  <c r="N837" i="1"/>
  <c r="L837" i="1"/>
  <c r="J837" i="1"/>
  <c r="H837" i="1"/>
  <c r="E837" i="1"/>
  <c r="D837" i="1"/>
  <c r="Q836" i="1"/>
  <c r="P836" i="1"/>
  <c r="N836" i="1"/>
  <c r="O836" i="1" s="1"/>
  <c r="L836" i="1"/>
  <c r="J836" i="1"/>
  <c r="H836" i="1"/>
  <c r="E836" i="1"/>
  <c r="D836" i="1"/>
  <c r="P835" i="1"/>
  <c r="O835" i="1"/>
  <c r="N835" i="1"/>
  <c r="L835" i="1"/>
  <c r="Q835" i="1" s="1"/>
  <c r="J835" i="1"/>
  <c r="H835" i="1"/>
  <c r="E835" i="1"/>
  <c r="D835" i="1"/>
  <c r="Q834" i="1"/>
  <c r="N834" i="1"/>
  <c r="P834" i="1" s="1"/>
  <c r="L834" i="1"/>
  <c r="J834" i="1"/>
  <c r="H834" i="1"/>
  <c r="E834" i="1"/>
  <c r="D834" i="1"/>
  <c r="N833" i="1"/>
  <c r="L833" i="1"/>
  <c r="Q833" i="1" s="1"/>
  <c r="J833" i="1"/>
  <c r="H833" i="1"/>
  <c r="E833" i="1"/>
  <c r="D833" i="1"/>
  <c r="N832" i="1"/>
  <c r="L832" i="1"/>
  <c r="Q832" i="1" s="1"/>
  <c r="J832" i="1"/>
  <c r="H832" i="1"/>
  <c r="E832" i="1"/>
  <c r="D832" i="1"/>
  <c r="Q831" i="1"/>
  <c r="P831" i="1"/>
  <c r="O831" i="1"/>
  <c r="N831" i="1"/>
  <c r="L831" i="1"/>
  <c r="J831" i="1"/>
  <c r="H831" i="1"/>
  <c r="E831" i="1"/>
  <c r="D831" i="1"/>
  <c r="O830" i="1"/>
  <c r="N830" i="1"/>
  <c r="P830" i="1" s="1"/>
  <c r="L830" i="1"/>
  <c r="Q830" i="1" s="1"/>
  <c r="J830" i="1"/>
  <c r="H830" i="1"/>
  <c r="E830" i="1"/>
  <c r="D830" i="1"/>
  <c r="N829" i="1"/>
  <c r="P829" i="1" s="1"/>
  <c r="L829" i="1"/>
  <c r="Q829" i="1" s="1"/>
  <c r="J829" i="1"/>
  <c r="H829" i="1"/>
  <c r="E829" i="1"/>
  <c r="D829" i="1"/>
  <c r="P828" i="1"/>
  <c r="N828" i="1"/>
  <c r="O828" i="1" s="1"/>
  <c r="L828" i="1"/>
  <c r="Q828" i="1" s="1"/>
  <c r="J828" i="1"/>
  <c r="H828" i="1"/>
  <c r="E828" i="1"/>
  <c r="D828" i="1"/>
  <c r="O827" i="1"/>
  <c r="N827" i="1"/>
  <c r="L827" i="1"/>
  <c r="Q827" i="1" s="1"/>
  <c r="J827" i="1"/>
  <c r="H827" i="1"/>
  <c r="E827" i="1"/>
  <c r="D827" i="1"/>
  <c r="Q826" i="1"/>
  <c r="P826" i="1"/>
  <c r="N826" i="1"/>
  <c r="O826" i="1" s="1"/>
  <c r="L826" i="1"/>
  <c r="J826" i="1"/>
  <c r="H826" i="1"/>
  <c r="E826" i="1"/>
  <c r="D826" i="1"/>
  <c r="N825" i="1"/>
  <c r="L825" i="1"/>
  <c r="Q825" i="1" s="1"/>
  <c r="J825" i="1"/>
  <c r="H825" i="1"/>
  <c r="E825" i="1"/>
  <c r="D825" i="1"/>
  <c r="N824" i="1"/>
  <c r="L824" i="1"/>
  <c r="Q824" i="1" s="1"/>
  <c r="J824" i="1"/>
  <c r="H824" i="1"/>
  <c r="E824" i="1"/>
  <c r="D824" i="1"/>
  <c r="Q823" i="1"/>
  <c r="P823" i="1"/>
  <c r="O823" i="1"/>
  <c r="N823" i="1"/>
  <c r="L823" i="1"/>
  <c r="J823" i="1"/>
  <c r="H823" i="1"/>
  <c r="E823" i="1"/>
  <c r="D823" i="1"/>
  <c r="N822" i="1"/>
  <c r="L822" i="1"/>
  <c r="Q822" i="1" s="1"/>
  <c r="J822" i="1"/>
  <c r="H822" i="1"/>
  <c r="E822" i="1"/>
  <c r="D822" i="1"/>
  <c r="Q821" i="1"/>
  <c r="P821" i="1"/>
  <c r="O821" i="1"/>
  <c r="N821" i="1"/>
  <c r="L821" i="1"/>
  <c r="J821" i="1"/>
  <c r="H821" i="1"/>
  <c r="E821" i="1"/>
  <c r="D821" i="1"/>
  <c r="P820" i="1"/>
  <c r="N820" i="1"/>
  <c r="O820" i="1" s="1"/>
  <c r="L820" i="1"/>
  <c r="Q820" i="1" s="1"/>
  <c r="J820" i="1"/>
  <c r="H820" i="1"/>
  <c r="E820" i="1"/>
  <c r="D820" i="1"/>
  <c r="O819" i="1"/>
  <c r="N819" i="1"/>
  <c r="L819" i="1"/>
  <c r="Q819" i="1" s="1"/>
  <c r="J819" i="1"/>
  <c r="H819" i="1"/>
  <c r="E819" i="1"/>
  <c r="D819" i="1"/>
  <c r="Q818" i="1"/>
  <c r="P818" i="1"/>
  <c r="N818" i="1"/>
  <c r="O818" i="1" s="1"/>
  <c r="L818" i="1"/>
  <c r="J818" i="1"/>
  <c r="H818" i="1"/>
  <c r="E818" i="1"/>
  <c r="D818" i="1"/>
  <c r="Q817" i="1"/>
  <c r="N817" i="1"/>
  <c r="P817" i="1" s="1"/>
  <c r="L817" i="1"/>
  <c r="J817" i="1"/>
  <c r="H817" i="1"/>
  <c r="E817" i="1"/>
  <c r="D817" i="1"/>
  <c r="N816" i="1"/>
  <c r="L816" i="1"/>
  <c r="Q816" i="1" s="1"/>
  <c r="J816" i="1"/>
  <c r="H816" i="1"/>
  <c r="E816" i="1"/>
  <c r="D816" i="1"/>
  <c r="Q815" i="1"/>
  <c r="P815" i="1"/>
  <c r="O815" i="1"/>
  <c r="N815" i="1"/>
  <c r="L815" i="1"/>
  <c r="J815" i="1"/>
  <c r="H815" i="1"/>
  <c r="E815" i="1"/>
  <c r="D815" i="1"/>
  <c r="P814" i="1"/>
  <c r="O814" i="1"/>
  <c r="N814" i="1"/>
  <c r="L814" i="1"/>
  <c r="Q814" i="1" s="1"/>
  <c r="J814" i="1"/>
  <c r="H814" i="1"/>
  <c r="E814" i="1"/>
  <c r="D814" i="1"/>
  <c r="N813" i="1"/>
  <c r="L813" i="1"/>
  <c r="Q813" i="1" s="1"/>
  <c r="J813" i="1"/>
  <c r="H813" i="1"/>
  <c r="E813" i="1"/>
  <c r="D813" i="1"/>
  <c r="Q812" i="1"/>
  <c r="P812" i="1"/>
  <c r="N812" i="1"/>
  <c r="L812" i="1"/>
  <c r="J812" i="1"/>
  <c r="H812" i="1"/>
  <c r="E812" i="1"/>
  <c r="D812" i="1"/>
  <c r="Q811" i="1"/>
  <c r="P811" i="1"/>
  <c r="N811" i="1"/>
  <c r="L811" i="1"/>
  <c r="J811" i="1"/>
  <c r="H811" i="1"/>
  <c r="E811" i="1"/>
  <c r="D811" i="1"/>
  <c r="Q810" i="1"/>
  <c r="O810" i="1"/>
  <c r="N810" i="1"/>
  <c r="L810" i="1"/>
  <c r="J810" i="1"/>
  <c r="H810" i="1"/>
  <c r="E810" i="1"/>
  <c r="D810" i="1"/>
  <c r="N809" i="1"/>
  <c r="L809" i="1"/>
  <c r="Q809" i="1" s="1"/>
  <c r="J809" i="1"/>
  <c r="H809" i="1"/>
  <c r="E809" i="1"/>
  <c r="D809" i="1"/>
  <c r="Q808" i="1"/>
  <c r="P808" i="1"/>
  <c r="O808" i="1"/>
  <c r="N808" i="1"/>
  <c r="L808" i="1"/>
  <c r="J808" i="1"/>
  <c r="H808" i="1"/>
  <c r="E808" i="1"/>
  <c r="D808" i="1"/>
  <c r="P807" i="1"/>
  <c r="O807" i="1"/>
  <c r="N807" i="1"/>
  <c r="L807" i="1"/>
  <c r="Q807" i="1" s="1"/>
  <c r="J807" i="1"/>
  <c r="H807" i="1"/>
  <c r="E807" i="1"/>
  <c r="D807" i="1"/>
  <c r="N806" i="1"/>
  <c r="L806" i="1"/>
  <c r="Q806" i="1" s="1"/>
  <c r="J806" i="1"/>
  <c r="H806" i="1"/>
  <c r="E806" i="1"/>
  <c r="D806" i="1"/>
  <c r="Q805" i="1"/>
  <c r="P805" i="1"/>
  <c r="O805" i="1"/>
  <c r="N805" i="1"/>
  <c r="L805" i="1"/>
  <c r="J805" i="1"/>
  <c r="H805" i="1"/>
  <c r="E805" i="1"/>
  <c r="D805" i="1"/>
  <c r="P804" i="1"/>
  <c r="N804" i="1"/>
  <c r="O804" i="1" s="1"/>
  <c r="L804" i="1"/>
  <c r="Q804" i="1" s="1"/>
  <c r="J804" i="1"/>
  <c r="H804" i="1"/>
  <c r="E804" i="1"/>
  <c r="D804" i="1"/>
  <c r="O803" i="1"/>
  <c r="N803" i="1"/>
  <c r="L803" i="1"/>
  <c r="Q803" i="1" s="1"/>
  <c r="J803" i="1"/>
  <c r="H803" i="1"/>
  <c r="E803" i="1"/>
  <c r="D803" i="1"/>
  <c r="Q802" i="1"/>
  <c r="N802" i="1"/>
  <c r="L802" i="1"/>
  <c r="J802" i="1"/>
  <c r="H802" i="1"/>
  <c r="E802" i="1"/>
  <c r="D802" i="1"/>
  <c r="Q801" i="1"/>
  <c r="N801" i="1"/>
  <c r="P801" i="1" s="1"/>
  <c r="L801" i="1"/>
  <c r="J801" i="1"/>
  <c r="H801" i="1"/>
  <c r="E801" i="1"/>
  <c r="D801" i="1"/>
  <c r="N800" i="1"/>
  <c r="P800" i="1" s="1"/>
  <c r="L800" i="1"/>
  <c r="Q800" i="1" s="1"/>
  <c r="J800" i="1"/>
  <c r="H800" i="1"/>
  <c r="E800" i="1"/>
  <c r="D800" i="1"/>
  <c r="P799" i="1"/>
  <c r="O799" i="1"/>
  <c r="N799" i="1"/>
  <c r="L799" i="1"/>
  <c r="Q799" i="1" s="1"/>
  <c r="J799" i="1"/>
  <c r="H799" i="1"/>
  <c r="E799" i="1"/>
  <c r="D799" i="1"/>
  <c r="P798" i="1"/>
  <c r="O798" i="1"/>
  <c r="N798" i="1"/>
  <c r="L798" i="1"/>
  <c r="Q798" i="1" s="1"/>
  <c r="J798" i="1"/>
  <c r="H798" i="1"/>
  <c r="E798" i="1"/>
  <c r="D798" i="1"/>
  <c r="N797" i="1"/>
  <c r="P797" i="1" s="1"/>
  <c r="L797" i="1"/>
  <c r="Q797" i="1" s="1"/>
  <c r="J797" i="1"/>
  <c r="H797" i="1"/>
  <c r="E797" i="1"/>
  <c r="D797" i="1"/>
  <c r="N796" i="1"/>
  <c r="L796" i="1"/>
  <c r="Q796" i="1" s="1"/>
  <c r="J796" i="1"/>
  <c r="H796" i="1"/>
  <c r="E796" i="1"/>
  <c r="D796" i="1"/>
  <c r="Q795" i="1"/>
  <c r="O795" i="1"/>
  <c r="N795" i="1"/>
  <c r="L795" i="1"/>
  <c r="J795" i="1"/>
  <c r="H795" i="1"/>
  <c r="E795" i="1"/>
  <c r="D795" i="1"/>
  <c r="Q794" i="1"/>
  <c r="P794" i="1"/>
  <c r="O794" i="1"/>
  <c r="N794" i="1"/>
  <c r="L794" i="1"/>
  <c r="J794" i="1"/>
  <c r="H794" i="1"/>
  <c r="E794" i="1"/>
  <c r="D794" i="1"/>
  <c r="N793" i="1"/>
  <c r="L793" i="1"/>
  <c r="Q793" i="1" s="1"/>
  <c r="J793" i="1"/>
  <c r="H793" i="1"/>
  <c r="E793" i="1"/>
  <c r="D793" i="1"/>
  <c r="Q792" i="1"/>
  <c r="P792" i="1"/>
  <c r="O792" i="1"/>
  <c r="N792" i="1"/>
  <c r="L792" i="1"/>
  <c r="J792" i="1"/>
  <c r="H792" i="1"/>
  <c r="E792" i="1"/>
  <c r="D792" i="1"/>
  <c r="N791" i="1"/>
  <c r="L791" i="1"/>
  <c r="Q791" i="1" s="1"/>
  <c r="J791" i="1"/>
  <c r="H791" i="1"/>
  <c r="E791" i="1"/>
  <c r="D791" i="1"/>
  <c r="Q790" i="1"/>
  <c r="N790" i="1"/>
  <c r="L790" i="1"/>
  <c r="J790" i="1"/>
  <c r="H790" i="1"/>
  <c r="E790" i="1"/>
  <c r="D790" i="1"/>
  <c r="Q789" i="1"/>
  <c r="P789" i="1"/>
  <c r="N789" i="1"/>
  <c r="O789" i="1" s="1"/>
  <c r="L789" i="1"/>
  <c r="J789" i="1"/>
  <c r="H789" i="1"/>
  <c r="E789" i="1"/>
  <c r="D789" i="1"/>
  <c r="O788" i="1"/>
  <c r="N788" i="1"/>
  <c r="L788" i="1"/>
  <c r="Q788" i="1" s="1"/>
  <c r="J788" i="1"/>
  <c r="H788" i="1"/>
  <c r="E788" i="1"/>
  <c r="D788" i="1"/>
  <c r="Q787" i="1"/>
  <c r="N787" i="1"/>
  <c r="L787" i="1"/>
  <c r="J787" i="1"/>
  <c r="H787" i="1"/>
  <c r="E787" i="1"/>
  <c r="D787" i="1"/>
  <c r="Q786" i="1"/>
  <c r="P786" i="1"/>
  <c r="O786" i="1"/>
  <c r="N786" i="1"/>
  <c r="L786" i="1"/>
  <c r="J786" i="1"/>
  <c r="H786" i="1"/>
  <c r="E786" i="1"/>
  <c r="D786" i="1"/>
  <c r="P785" i="1"/>
  <c r="N785" i="1"/>
  <c r="L785" i="1"/>
  <c r="Q785" i="1" s="1"/>
  <c r="J785" i="1"/>
  <c r="H785" i="1"/>
  <c r="E785" i="1"/>
  <c r="D785" i="1"/>
  <c r="Q784" i="1"/>
  <c r="P784" i="1"/>
  <c r="O784" i="1"/>
  <c r="N784" i="1"/>
  <c r="L784" i="1"/>
  <c r="J784" i="1"/>
  <c r="H784" i="1"/>
  <c r="E784" i="1"/>
  <c r="D784" i="1"/>
  <c r="P783" i="1"/>
  <c r="N783" i="1"/>
  <c r="O783" i="1" s="1"/>
  <c r="L783" i="1"/>
  <c r="Q783" i="1" s="1"/>
  <c r="J783" i="1"/>
  <c r="H783" i="1"/>
  <c r="E783" i="1"/>
  <c r="D783" i="1"/>
  <c r="O782" i="1"/>
  <c r="N782" i="1"/>
  <c r="L782" i="1"/>
  <c r="Q782" i="1" s="1"/>
  <c r="J782" i="1"/>
  <c r="H782" i="1"/>
  <c r="E782" i="1"/>
  <c r="D782" i="1"/>
  <c r="Q781" i="1"/>
  <c r="N781" i="1"/>
  <c r="O781" i="1" s="1"/>
  <c r="L781" i="1"/>
  <c r="J781" i="1"/>
  <c r="H781" i="1"/>
  <c r="E781" i="1"/>
  <c r="D781" i="1"/>
  <c r="O780" i="1"/>
  <c r="N780" i="1"/>
  <c r="L780" i="1"/>
  <c r="Q780" i="1" s="1"/>
  <c r="J780" i="1"/>
  <c r="H780" i="1"/>
  <c r="E780" i="1"/>
  <c r="D780" i="1"/>
  <c r="Q779" i="1"/>
  <c r="P779" i="1"/>
  <c r="O779" i="1"/>
  <c r="N779" i="1"/>
  <c r="L779" i="1"/>
  <c r="J779" i="1"/>
  <c r="H779" i="1"/>
  <c r="E779" i="1"/>
  <c r="D779" i="1"/>
  <c r="Q778" i="1"/>
  <c r="P778" i="1"/>
  <c r="O778" i="1"/>
  <c r="N778" i="1"/>
  <c r="L778" i="1"/>
  <c r="J778" i="1"/>
  <c r="H778" i="1"/>
  <c r="E778" i="1"/>
  <c r="D778" i="1"/>
  <c r="P777" i="1"/>
  <c r="N777" i="1"/>
  <c r="O777" i="1" s="1"/>
  <c r="L777" i="1"/>
  <c r="Q777" i="1" s="1"/>
  <c r="J777" i="1"/>
  <c r="H777" i="1"/>
  <c r="E777" i="1"/>
  <c r="D777" i="1"/>
  <c r="P776" i="1"/>
  <c r="O776" i="1"/>
  <c r="N776" i="1"/>
  <c r="L776" i="1"/>
  <c r="Q776" i="1" s="1"/>
  <c r="J776" i="1"/>
  <c r="H776" i="1"/>
  <c r="E776" i="1"/>
  <c r="D776" i="1"/>
  <c r="N775" i="1"/>
  <c r="L775" i="1"/>
  <c r="Q775" i="1" s="1"/>
  <c r="J775" i="1"/>
  <c r="H775" i="1"/>
  <c r="E775" i="1"/>
  <c r="D775" i="1"/>
  <c r="Q774" i="1"/>
  <c r="N774" i="1"/>
  <c r="L774" i="1"/>
  <c r="J774" i="1"/>
  <c r="H774" i="1"/>
  <c r="E774" i="1"/>
  <c r="D774" i="1"/>
  <c r="Q773" i="1"/>
  <c r="P773" i="1"/>
  <c r="N773" i="1"/>
  <c r="O773" i="1" s="1"/>
  <c r="L773" i="1"/>
  <c r="J773" i="1"/>
  <c r="H773" i="1"/>
  <c r="E773" i="1"/>
  <c r="D773" i="1"/>
  <c r="Q772" i="1"/>
  <c r="O772" i="1"/>
  <c r="N772" i="1"/>
  <c r="L772" i="1"/>
  <c r="J772" i="1"/>
  <c r="H772" i="1"/>
  <c r="E772" i="1"/>
  <c r="D772" i="1"/>
  <c r="Q771" i="1"/>
  <c r="P771" i="1"/>
  <c r="O771" i="1"/>
  <c r="N771" i="1"/>
  <c r="L771" i="1"/>
  <c r="J771" i="1"/>
  <c r="H771" i="1"/>
  <c r="E771" i="1"/>
  <c r="D771" i="1"/>
  <c r="P770" i="1"/>
  <c r="O770" i="1"/>
  <c r="N770" i="1"/>
  <c r="L770" i="1"/>
  <c r="Q770" i="1" s="1"/>
  <c r="J770" i="1"/>
  <c r="H770" i="1"/>
  <c r="E770" i="1"/>
  <c r="D770" i="1"/>
  <c r="N769" i="1"/>
  <c r="L769" i="1"/>
  <c r="Q769" i="1" s="1"/>
  <c r="J769" i="1"/>
  <c r="H769" i="1"/>
  <c r="E769" i="1"/>
  <c r="D769" i="1"/>
  <c r="P768" i="1"/>
  <c r="O768" i="1"/>
  <c r="N768" i="1"/>
  <c r="L768" i="1"/>
  <c r="Q768" i="1" s="1"/>
  <c r="J768" i="1"/>
  <c r="H768" i="1"/>
  <c r="E768" i="1"/>
  <c r="D768" i="1"/>
  <c r="N767" i="1"/>
  <c r="L767" i="1"/>
  <c r="Q767" i="1" s="1"/>
  <c r="J767" i="1"/>
  <c r="H767" i="1"/>
  <c r="E767" i="1"/>
  <c r="D767" i="1"/>
  <c r="Q766" i="1"/>
  <c r="O766" i="1"/>
  <c r="N766" i="1"/>
  <c r="L766" i="1"/>
  <c r="J766" i="1"/>
  <c r="H766" i="1"/>
  <c r="E766" i="1"/>
  <c r="D766" i="1"/>
  <c r="Q765" i="1"/>
  <c r="P765" i="1"/>
  <c r="N765" i="1"/>
  <c r="O765" i="1" s="1"/>
  <c r="L765" i="1"/>
  <c r="J765" i="1"/>
  <c r="H765" i="1"/>
  <c r="E765" i="1"/>
  <c r="D765" i="1"/>
  <c r="O764" i="1"/>
  <c r="N764" i="1"/>
  <c r="L764" i="1"/>
  <c r="Q764" i="1" s="1"/>
  <c r="J764" i="1"/>
  <c r="H764" i="1"/>
  <c r="E764" i="1"/>
  <c r="D764" i="1"/>
  <c r="Q763" i="1"/>
  <c r="N763" i="1"/>
  <c r="L763" i="1"/>
  <c r="J763" i="1"/>
  <c r="H763" i="1"/>
  <c r="E763" i="1"/>
  <c r="D763" i="1"/>
  <c r="Q762" i="1"/>
  <c r="P762" i="1"/>
  <c r="O762" i="1"/>
  <c r="N762" i="1"/>
  <c r="L762" i="1"/>
  <c r="J762" i="1"/>
  <c r="H762" i="1"/>
  <c r="E762" i="1"/>
  <c r="D762" i="1"/>
  <c r="P761" i="1"/>
  <c r="O761" i="1"/>
  <c r="N761" i="1"/>
  <c r="L761" i="1"/>
  <c r="Q761" i="1" s="1"/>
  <c r="J761" i="1"/>
  <c r="H761" i="1"/>
  <c r="E761" i="1"/>
  <c r="D761" i="1"/>
  <c r="P760" i="1"/>
  <c r="O760" i="1"/>
  <c r="N760" i="1"/>
  <c r="L760" i="1"/>
  <c r="Q760" i="1" s="1"/>
  <c r="J760" i="1"/>
  <c r="H760" i="1"/>
  <c r="E760" i="1"/>
  <c r="D760" i="1"/>
  <c r="N759" i="1"/>
  <c r="L759" i="1"/>
  <c r="Q759" i="1" s="1"/>
  <c r="J759" i="1"/>
  <c r="H759" i="1"/>
  <c r="E759" i="1"/>
  <c r="D759" i="1"/>
  <c r="P758" i="1"/>
  <c r="O758" i="1"/>
  <c r="N758" i="1"/>
  <c r="L758" i="1"/>
  <c r="Q758" i="1" s="1"/>
  <c r="J758" i="1"/>
  <c r="H758" i="1"/>
  <c r="E758" i="1"/>
  <c r="D758" i="1"/>
  <c r="Q757" i="1"/>
  <c r="P757" i="1"/>
  <c r="O757" i="1"/>
  <c r="N757" i="1"/>
  <c r="L757" i="1"/>
  <c r="J757" i="1"/>
  <c r="H757" i="1"/>
  <c r="E757" i="1"/>
  <c r="D757" i="1"/>
  <c r="N756" i="1"/>
  <c r="P756" i="1" s="1"/>
  <c r="L756" i="1"/>
  <c r="Q756" i="1" s="1"/>
  <c r="J756" i="1"/>
  <c r="H756" i="1"/>
  <c r="E756" i="1"/>
  <c r="D756" i="1"/>
  <c r="N755" i="1"/>
  <c r="L755" i="1"/>
  <c r="Q755" i="1" s="1"/>
  <c r="J755" i="1"/>
  <c r="H755" i="1"/>
  <c r="E755" i="1"/>
  <c r="D755" i="1"/>
  <c r="Q754" i="1"/>
  <c r="P754" i="1"/>
  <c r="O754" i="1"/>
  <c r="N754" i="1"/>
  <c r="L754" i="1"/>
  <c r="J754" i="1"/>
  <c r="H754" i="1"/>
  <c r="E754" i="1"/>
  <c r="D754" i="1"/>
  <c r="P753" i="1"/>
  <c r="N753" i="1"/>
  <c r="O753" i="1" s="1"/>
  <c r="L753" i="1"/>
  <c r="Q753" i="1" s="1"/>
  <c r="J753" i="1"/>
  <c r="H753" i="1"/>
  <c r="E753" i="1"/>
  <c r="D753" i="1"/>
  <c r="N752" i="1"/>
  <c r="L752" i="1"/>
  <c r="Q752" i="1" s="1"/>
  <c r="J752" i="1"/>
  <c r="H752" i="1"/>
  <c r="E752" i="1"/>
  <c r="D752" i="1"/>
  <c r="Q751" i="1"/>
  <c r="N751" i="1"/>
  <c r="L751" i="1"/>
  <c r="J751" i="1"/>
  <c r="H751" i="1"/>
  <c r="E751" i="1"/>
  <c r="D751" i="1"/>
  <c r="Q750" i="1"/>
  <c r="P750" i="1"/>
  <c r="O750" i="1"/>
  <c r="N750" i="1"/>
  <c r="L750" i="1"/>
  <c r="J750" i="1"/>
  <c r="H750" i="1"/>
  <c r="E750" i="1"/>
  <c r="D750" i="1"/>
  <c r="Q749" i="1"/>
  <c r="N749" i="1"/>
  <c r="L749" i="1"/>
  <c r="J749" i="1"/>
  <c r="H749" i="1"/>
  <c r="E749" i="1"/>
  <c r="D749" i="1"/>
  <c r="Q748" i="1"/>
  <c r="O748" i="1"/>
  <c r="N748" i="1"/>
  <c r="P748" i="1" s="1"/>
  <c r="L748" i="1"/>
  <c r="J748" i="1"/>
  <c r="H748" i="1"/>
  <c r="E748" i="1"/>
  <c r="D748" i="1"/>
  <c r="Q747" i="1"/>
  <c r="O747" i="1"/>
  <c r="N747" i="1"/>
  <c r="P747" i="1" s="1"/>
  <c r="L747" i="1"/>
  <c r="J747" i="1"/>
  <c r="H747" i="1"/>
  <c r="E747" i="1"/>
  <c r="D747" i="1"/>
  <c r="P746" i="1"/>
  <c r="O746" i="1"/>
  <c r="N746" i="1"/>
  <c r="L746" i="1"/>
  <c r="Q746" i="1" s="1"/>
  <c r="J746" i="1"/>
  <c r="H746" i="1"/>
  <c r="E746" i="1"/>
  <c r="D746" i="1"/>
  <c r="N745" i="1"/>
  <c r="L745" i="1"/>
  <c r="Q745" i="1" s="1"/>
  <c r="J745" i="1"/>
  <c r="H745" i="1"/>
  <c r="E745" i="1"/>
  <c r="D745" i="1"/>
  <c r="Q744" i="1"/>
  <c r="O744" i="1"/>
  <c r="N744" i="1"/>
  <c r="P744" i="1" s="1"/>
  <c r="L744" i="1"/>
  <c r="J744" i="1"/>
  <c r="H744" i="1"/>
  <c r="E744" i="1"/>
  <c r="D744" i="1"/>
  <c r="N743" i="1"/>
  <c r="O743" i="1" s="1"/>
  <c r="L743" i="1"/>
  <c r="Q743" i="1" s="1"/>
  <c r="J743" i="1"/>
  <c r="H743" i="1"/>
  <c r="E743" i="1"/>
  <c r="D743" i="1"/>
  <c r="N742" i="1"/>
  <c r="L742" i="1"/>
  <c r="Q742" i="1" s="1"/>
  <c r="J742" i="1"/>
  <c r="H742" i="1"/>
  <c r="E742" i="1"/>
  <c r="D742" i="1"/>
  <c r="Q741" i="1"/>
  <c r="N741" i="1"/>
  <c r="L741" i="1"/>
  <c r="J741" i="1"/>
  <c r="H741" i="1"/>
  <c r="E741" i="1"/>
  <c r="D741" i="1"/>
  <c r="Q740" i="1"/>
  <c r="O740" i="1"/>
  <c r="N740" i="1"/>
  <c r="P740" i="1" s="1"/>
  <c r="L740" i="1"/>
  <c r="J740" i="1"/>
  <c r="H740" i="1"/>
  <c r="E740" i="1"/>
  <c r="D740" i="1"/>
  <c r="N739" i="1"/>
  <c r="L739" i="1"/>
  <c r="Q739" i="1" s="1"/>
  <c r="J739" i="1"/>
  <c r="H739" i="1"/>
  <c r="E739" i="1"/>
  <c r="D739" i="1"/>
  <c r="P738" i="1"/>
  <c r="O738" i="1"/>
  <c r="N738" i="1"/>
  <c r="L738" i="1"/>
  <c r="Q738" i="1" s="1"/>
  <c r="J738" i="1"/>
  <c r="H738" i="1"/>
  <c r="E738" i="1"/>
  <c r="D738" i="1"/>
  <c r="P737" i="1"/>
  <c r="O737" i="1"/>
  <c r="N737" i="1"/>
  <c r="L737" i="1"/>
  <c r="Q737" i="1" s="1"/>
  <c r="J737" i="1"/>
  <c r="H737" i="1"/>
  <c r="E737" i="1"/>
  <c r="D737" i="1"/>
  <c r="N736" i="1"/>
  <c r="L736" i="1"/>
  <c r="Q736" i="1" s="1"/>
  <c r="J736" i="1"/>
  <c r="H736" i="1"/>
  <c r="E736" i="1"/>
  <c r="D736" i="1"/>
  <c r="Q735" i="1"/>
  <c r="P735" i="1"/>
  <c r="N735" i="1"/>
  <c r="L735" i="1"/>
  <c r="J735" i="1"/>
  <c r="H735" i="1"/>
  <c r="E735" i="1"/>
  <c r="D735" i="1"/>
  <c r="Q734" i="1"/>
  <c r="P734" i="1"/>
  <c r="N734" i="1"/>
  <c r="L734" i="1"/>
  <c r="J734" i="1"/>
  <c r="H734" i="1"/>
  <c r="E734" i="1"/>
  <c r="D734" i="1"/>
  <c r="Q733" i="1"/>
  <c r="P733" i="1"/>
  <c r="N733" i="1"/>
  <c r="O733" i="1" s="1"/>
  <c r="L733" i="1"/>
  <c r="J733" i="1"/>
  <c r="H733" i="1"/>
  <c r="E733" i="1"/>
  <c r="D733" i="1"/>
  <c r="O732" i="1"/>
  <c r="N732" i="1"/>
  <c r="L732" i="1"/>
  <c r="Q732" i="1" s="1"/>
  <c r="J732" i="1"/>
  <c r="H732" i="1"/>
  <c r="E732" i="1"/>
  <c r="D732" i="1"/>
  <c r="Q731" i="1"/>
  <c r="P731" i="1"/>
  <c r="O731" i="1"/>
  <c r="N731" i="1"/>
  <c r="L731" i="1"/>
  <c r="J731" i="1"/>
  <c r="H731" i="1"/>
  <c r="E731" i="1"/>
  <c r="D731" i="1"/>
  <c r="Q730" i="1"/>
  <c r="P730" i="1"/>
  <c r="O730" i="1"/>
  <c r="N730" i="1"/>
  <c r="L730" i="1"/>
  <c r="J730" i="1"/>
  <c r="H730" i="1"/>
  <c r="E730" i="1"/>
  <c r="D730" i="1"/>
  <c r="N729" i="1"/>
  <c r="L729" i="1"/>
  <c r="Q729" i="1" s="1"/>
  <c r="J729" i="1"/>
  <c r="H729" i="1"/>
  <c r="E729" i="1"/>
  <c r="D729" i="1"/>
  <c r="P728" i="1"/>
  <c r="O728" i="1"/>
  <c r="N728" i="1"/>
  <c r="L728" i="1"/>
  <c r="Q728" i="1" s="1"/>
  <c r="J728" i="1"/>
  <c r="H728" i="1"/>
  <c r="E728" i="1"/>
  <c r="D728" i="1"/>
  <c r="Q727" i="1"/>
  <c r="P727" i="1"/>
  <c r="N727" i="1"/>
  <c r="O727" i="1" s="1"/>
  <c r="L727" i="1"/>
  <c r="J727" i="1"/>
  <c r="H727" i="1"/>
  <c r="E727" i="1"/>
  <c r="D727" i="1"/>
  <c r="P726" i="1"/>
  <c r="N726" i="1"/>
  <c r="L726" i="1"/>
  <c r="Q726" i="1" s="1"/>
  <c r="J726" i="1"/>
  <c r="H726" i="1"/>
  <c r="E726" i="1"/>
  <c r="D726" i="1"/>
  <c r="N725" i="1"/>
  <c r="L725" i="1"/>
  <c r="Q725" i="1" s="1"/>
  <c r="J725" i="1"/>
  <c r="H725" i="1"/>
  <c r="E725" i="1"/>
  <c r="D725" i="1"/>
  <c r="Q724" i="1"/>
  <c r="P724" i="1"/>
  <c r="O724" i="1"/>
  <c r="N724" i="1"/>
  <c r="L724" i="1"/>
  <c r="J724" i="1"/>
  <c r="H724" i="1"/>
  <c r="E724" i="1"/>
  <c r="D724" i="1"/>
  <c r="N723" i="1"/>
  <c r="L723" i="1"/>
  <c r="Q723" i="1" s="1"/>
  <c r="J723" i="1"/>
  <c r="H723" i="1"/>
  <c r="E723" i="1"/>
  <c r="D723" i="1"/>
  <c r="Q722" i="1"/>
  <c r="P722" i="1"/>
  <c r="O722" i="1"/>
  <c r="N722" i="1"/>
  <c r="L722" i="1"/>
  <c r="J722" i="1"/>
  <c r="H722" i="1"/>
  <c r="E722" i="1"/>
  <c r="D722" i="1"/>
  <c r="Q721" i="1"/>
  <c r="P721" i="1"/>
  <c r="O721" i="1"/>
  <c r="N721" i="1"/>
  <c r="L721" i="1"/>
  <c r="J721" i="1"/>
  <c r="H721" i="1"/>
  <c r="E721" i="1"/>
  <c r="D721" i="1"/>
  <c r="N720" i="1"/>
  <c r="L720" i="1"/>
  <c r="Q720" i="1" s="1"/>
  <c r="J720" i="1"/>
  <c r="H720" i="1"/>
  <c r="E720" i="1"/>
  <c r="D720" i="1"/>
  <c r="Q719" i="1"/>
  <c r="N719" i="1"/>
  <c r="L719" i="1"/>
  <c r="J719" i="1"/>
  <c r="H719" i="1"/>
  <c r="E719" i="1"/>
  <c r="D719" i="1"/>
  <c r="P718" i="1"/>
  <c r="N718" i="1"/>
  <c r="O718" i="1" s="1"/>
  <c r="L718" i="1"/>
  <c r="Q718" i="1" s="1"/>
  <c r="J718" i="1"/>
  <c r="H718" i="1"/>
  <c r="E718" i="1"/>
  <c r="D718" i="1"/>
  <c r="O717" i="1"/>
  <c r="N717" i="1"/>
  <c r="L717" i="1"/>
  <c r="Q717" i="1" s="1"/>
  <c r="J717" i="1"/>
  <c r="H717" i="1"/>
  <c r="E717" i="1"/>
  <c r="D717" i="1"/>
  <c r="Q716" i="1"/>
  <c r="P716" i="1"/>
  <c r="O716" i="1"/>
  <c r="N716" i="1"/>
  <c r="L716" i="1"/>
  <c r="J716" i="1"/>
  <c r="H716" i="1"/>
  <c r="E716" i="1"/>
  <c r="D716" i="1"/>
  <c r="N715" i="1"/>
  <c r="L715" i="1"/>
  <c r="Q715" i="1" s="1"/>
  <c r="J715" i="1"/>
  <c r="H715" i="1"/>
  <c r="E715" i="1"/>
  <c r="D715" i="1"/>
  <c r="Q714" i="1"/>
  <c r="P714" i="1"/>
  <c r="O714" i="1"/>
  <c r="N714" i="1"/>
  <c r="L714" i="1"/>
  <c r="J714" i="1"/>
  <c r="H714" i="1"/>
  <c r="E714" i="1"/>
  <c r="D714" i="1"/>
  <c r="Q713" i="1"/>
  <c r="P713" i="1"/>
  <c r="O713" i="1"/>
  <c r="N713" i="1"/>
  <c r="L713" i="1"/>
  <c r="J713" i="1"/>
  <c r="H713" i="1"/>
  <c r="E713" i="1"/>
  <c r="D713" i="1"/>
  <c r="N712" i="1"/>
  <c r="L712" i="1"/>
  <c r="Q712" i="1" s="1"/>
  <c r="J712" i="1"/>
  <c r="H712" i="1"/>
  <c r="E712" i="1"/>
  <c r="D712" i="1"/>
  <c r="Q711" i="1"/>
  <c r="N711" i="1"/>
  <c r="L711" i="1"/>
  <c r="J711" i="1"/>
  <c r="H711" i="1"/>
  <c r="E711" i="1"/>
  <c r="D711" i="1"/>
  <c r="P710" i="1"/>
  <c r="N710" i="1"/>
  <c r="O710" i="1" s="1"/>
  <c r="L710" i="1"/>
  <c r="Q710" i="1" s="1"/>
  <c r="J710" i="1"/>
  <c r="H710" i="1"/>
  <c r="E710" i="1"/>
  <c r="D710" i="1"/>
  <c r="O709" i="1"/>
  <c r="N709" i="1"/>
  <c r="L709" i="1"/>
  <c r="Q709" i="1" s="1"/>
  <c r="J709" i="1"/>
  <c r="H709" i="1"/>
  <c r="E709" i="1"/>
  <c r="D709" i="1"/>
  <c r="Q708" i="1"/>
  <c r="P708" i="1"/>
  <c r="O708" i="1"/>
  <c r="N708" i="1"/>
  <c r="L708" i="1"/>
  <c r="J708" i="1"/>
  <c r="H708" i="1"/>
  <c r="E708" i="1"/>
  <c r="D708" i="1"/>
  <c r="N707" i="1"/>
  <c r="L707" i="1"/>
  <c r="Q707" i="1" s="1"/>
  <c r="J707" i="1"/>
  <c r="H707" i="1"/>
  <c r="E707" i="1"/>
  <c r="D707" i="1"/>
  <c r="Q706" i="1"/>
  <c r="P706" i="1"/>
  <c r="O706" i="1"/>
  <c r="N706" i="1"/>
  <c r="L706" i="1"/>
  <c r="J706" i="1"/>
  <c r="H706" i="1"/>
  <c r="E706" i="1"/>
  <c r="D706" i="1"/>
  <c r="Q705" i="1"/>
  <c r="P705" i="1"/>
  <c r="O705" i="1"/>
  <c r="N705" i="1"/>
  <c r="L705" i="1"/>
  <c r="J705" i="1"/>
  <c r="H705" i="1"/>
  <c r="E705" i="1"/>
  <c r="D705" i="1"/>
  <c r="N704" i="1"/>
  <c r="L704" i="1"/>
  <c r="Q704" i="1" s="1"/>
  <c r="J704" i="1"/>
  <c r="H704" i="1"/>
  <c r="E704" i="1"/>
  <c r="D704" i="1"/>
  <c r="Q703" i="1"/>
  <c r="N703" i="1"/>
  <c r="L703" i="1"/>
  <c r="J703" i="1"/>
  <c r="H703" i="1"/>
  <c r="E703" i="1"/>
  <c r="D703" i="1"/>
  <c r="P702" i="1"/>
  <c r="N702" i="1"/>
  <c r="O702" i="1" s="1"/>
  <c r="L702" i="1"/>
  <c r="Q702" i="1" s="1"/>
  <c r="J702" i="1"/>
  <c r="H702" i="1"/>
  <c r="E702" i="1"/>
  <c r="D702" i="1"/>
  <c r="O701" i="1"/>
  <c r="N701" i="1"/>
  <c r="L701" i="1"/>
  <c r="Q701" i="1" s="1"/>
  <c r="J701" i="1"/>
  <c r="H701" i="1"/>
  <c r="E701" i="1"/>
  <c r="D701" i="1"/>
  <c r="Q700" i="1"/>
  <c r="P700" i="1"/>
  <c r="O700" i="1"/>
  <c r="N700" i="1"/>
  <c r="L700" i="1"/>
  <c r="J700" i="1"/>
  <c r="H700" i="1"/>
  <c r="E700" i="1"/>
  <c r="D700" i="1"/>
  <c r="N699" i="1"/>
  <c r="L699" i="1"/>
  <c r="Q699" i="1" s="1"/>
  <c r="J699" i="1"/>
  <c r="H699" i="1"/>
  <c r="E699" i="1"/>
  <c r="D699" i="1"/>
  <c r="Q698" i="1"/>
  <c r="P698" i="1"/>
  <c r="O698" i="1"/>
  <c r="N698" i="1"/>
  <c r="L698" i="1"/>
  <c r="J698" i="1"/>
  <c r="H698" i="1"/>
  <c r="E698" i="1"/>
  <c r="D698" i="1"/>
  <c r="Q697" i="1"/>
  <c r="P697" i="1"/>
  <c r="O697" i="1"/>
  <c r="N697" i="1"/>
  <c r="L697" i="1"/>
  <c r="J697" i="1"/>
  <c r="H697" i="1"/>
  <c r="E697" i="1"/>
  <c r="D697" i="1"/>
  <c r="N696" i="1"/>
  <c r="L696" i="1"/>
  <c r="Q696" i="1" s="1"/>
  <c r="J696" i="1"/>
  <c r="H696" i="1"/>
  <c r="E696" i="1"/>
  <c r="D696" i="1"/>
  <c r="Q695" i="1"/>
  <c r="N695" i="1"/>
  <c r="L695" i="1"/>
  <c r="J695" i="1"/>
  <c r="H695" i="1"/>
  <c r="E695" i="1"/>
  <c r="D695" i="1"/>
  <c r="P694" i="1"/>
  <c r="N694" i="1"/>
  <c r="O694" i="1" s="1"/>
  <c r="L694" i="1"/>
  <c r="Q694" i="1" s="1"/>
  <c r="J694" i="1"/>
  <c r="H694" i="1"/>
  <c r="E694" i="1"/>
  <c r="D694" i="1"/>
  <c r="O693" i="1"/>
  <c r="N693" i="1"/>
  <c r="L693" i="1"/>
  <c r="Q693" i="1" s="1"/>
  <c r="J693" i="1"/>
  <c r="H693" i="1"/>
  <c r="E693" i="1"/>
  <c r="D693" i="1"/>
  <c r="Q692" i="1"/>
  <c r="P692" i="1"/>
  <c r="O692" i="1"/>
  <c r="N692" i="1"/>
  <c r="L692" i="1"/>
  <c r="J692" i="1"/>
  <c r="H692" i="1"/>
  <c r="E692" i="1"/>
  <c r="D692" i="1"/>
  <c r="N691" i="1"/>
  <c r="L691" i="1"/>
  <c r="Q691" i="1" s="1"/>
  <c r="J691" i="1"/>
  <c r="H691" i="1"/>
  <c r="E691" i="1"/>
  <c r="D691" i="1"/>
  <c r="Q690" i="1"/>
  <c r="P690" i="1"/>
  <c r="O690" i="1"/>
  <c r="N690" i="1"/>
  <c r="L690" i="1"/>
  <c r="J690" i="1"/>
  <c r="H690" i="1"/>
  <c r="E690" i="1"/>
  <c r="D690" i="1"/>
  <c r="Q689" i="1"/>
  <c r="P689" i="1"/>
  <c r="O689" i="1"/>
  <c r="N689" i="1"/>
  <c r="L689" i="1"/>
  <c r="J689" i="1"/>
  <c r="H689" i="1"/>
  <c r="E689" i="1"/>
  <c r="D689" i="1"/>
  <c r="N688" i="1"/>
  <c r="L688" i="1"/>
  <c r="Q688" i="1" s="1"/>
  <c r="J688" i="1"/>
  <c r="H688" i="1"/>
  <c r="E688" i="1"/>
  <c r="D688" i="1"/>
  <c r="Q687" i="1"/>
  <c r="N687" i="1"/>
  <c r="L687" i="1"/>
  <c r="J687" i="1"/>
  <c r="H687" i="1"/>
  <c r="E687" i="1"/>
  <c r="D687" i="1"/>
  <c r="P686" i="1"/>
  <c r="N686" i="1"/>
  <c r="O686" i="1" s="1"/>
  <c r="L686" i="1"/>
  <c r="Q686" i="1" s="1"/>
  <c r="J686" i="1"/>
  <c r="H686" i="1"/>
  <c r="E686" i="1"/>
  <c r="D686" i="1"/>
  <c r="O685" i="1"/>
  <c r="N685" i="1"/>
  <c r="L685" i="1"/>
  <c r="Q685" i="1" s="1"/>
  <c r="J685" i="1"/>
  <c r="H685" i="1"/>
  <c r="E685" i="1"/>
  <c r="D685" i="1"/>
  <c r="Q684" i="1"/>
  <c r="P684" i="1"/>
  <c r="O684" i="1"/>
  <c r="N684" i="1"/>
  <c r="L684" i="1"/>
  <c r="J684" i="1"/>
  <c r="H684" i="1"/>
  <c r="E684" i="1"/>
  <c r="D684" i="1"/>
  <c r="N683" i="1"/>
  <c r="L683" i="1"/>
  <c r="Q683" i="1" s="1"/>
  <c r="J683" i="1"/>
  <c r="H683" i="1"/>
  <c r="E683" i="1"/>
  <c r="D683" i="1"/>
  <c r="Q682" i="1"/>
  <c r="P682" i="1"/>
  <c r="O682" i="1"/>
  <c r="N682" i="1"/>
  <c r="L682" i="1"/>
  <c r="J682" i="1"/>
  <c r="H682" i="1"/>
  <c r="E682" i="1"/>
  <c r="D682" i="1"/>
  <c r="Q681" i="1"/>
  <c r="P681" i="1"/>
  <c r="O681" i="1"/>
  <c r="N681" i="1"/>
  <c r="L681" i="1"/>
  <c r="J681" i="1"/>
  <c r="H681" i="1"/>
  <c r="E681" i="1"/>
  <c r="D681" i="1"/>
  <c r="N680" i="1"/>
  <c r="L680" i="1"/>
  <c r="Q680" i="1" s="1"/>
  <c r="J680" i="1"/>
  <c r="H680" i="1"/>
  <c r="E680" i="1"/>
  <c r="D680" i="1"/>
  <c r="Q679" i="1"/>
  <c r="N679" i="1"/>
  <c r="L679" i="1"/>
  <c r="J679" i="1"/>
  <c r="H679" i="1"/>
  <c r="E679" i="1"/>
  <c r="D679" i="1"/>
  <c r="P678" i="1"/>
  <c r="N678" i="1"/>
  <c r="O678" i="1" s="1"/>
  <c r="L678" i="1"/>
  <c r="Q678" i="1" s="1"/>
  <c r="J678" i="1"/>
  <c r="H678" i="1"/>
  <c r="E678" i="1"/>
  <c r="D678" i="1"/>
  <c r="O677" i="1"/>
  <c r="N677" i="1"/>
  <c r="L677" i="1"/>
  <c r="Q677" i="1" s="1"/>
  <c r="J677" i="1"/>
  <c r="H677" i="1"/>
  <c r="E677" i="1"/>
  <c r="D677" i="1"/>
  <c r="Q676" i="1"/>
  <c r="O676" i="1"/>
  <c r="N676" i="1"/>
  <c r="P676" i="1" s="1"/>
  <c r="L676" i="1"/>
  <c r="J676" i="1"/>
  <c r="H676" i="1"/>
  <c r="E676" i="1"/>
  <c r="D676" i="1"/>
  <c r="N675" i="1"/>
  <c r="L675" i="1"/>
  <c r="Q675" i="1" s="1"/>
  <c r="J675" i="1"/>
  <c r="H675" i="1"/>
  <c r="E675" i="1"/>
  <c r="D675" i="1"/>
  <c r="Q674" i="1"/>
  <c r="P674" i="1"/>
  <c r="O674" i="1"/>
  <c r="N674" i="1"/>
  <c r="L674" i="1"/>
  <c r="J674" i="1"/>
  <c r="H674" i="1"/>
  <c r="E674" i="1"/>
  <c r="D674" i="1"/>
  <c r="Q673" i="1"/>
  <c r="P673" i="1"/>
  <c r="O673" i="1"/>
  <c r="N673" i="1"/>
  <c r="L673" i="1"/>
  <c r="J673" i="1"/>
  <c r="H673" i="1"/>
  <c r="E673" i="1"/>
  <c r="D673" i="1"/>
  <c r="N672" i="1"/>
  <c r="L672" i="1"/>
  <c r="Q672" i="1" s="1"/>
  <c r="J672" i="1"/>
  <c r="H672" i="1"/>
  <c r="E672" i="1"/>
  <c r="D672" i="1"/>
  <c r="Q671" i="1"/>
  <c r="N671" i="1"/>
  <c r="O671" i="1" s="1"/>
  <c r="L671" i="1"/>
  <c r="J671" i="1"/>
  <c r="H671" i="1"/>
  <c r="E671" i="1"/>
  <c r="D671" i="1"/>
  <c r="P670" i="1"/>
  <c r="N670" i="1"/>
  <c r="O670" i="1" s="1"/>
  <c r="L670" i="1"/>
  <c r="Q670" i="1" s="1"/>
  <c r="J670" i="1"/>
  <c r="H670" i="1"/>
  <c r="E670" i="1"/>
  <c r="D670" i="1"/>
  <c r="N669" i="1"/>
  <c r="L669" i="1"/>
  <c r="Q669" i="1" s="1"/>
  <c r="J669" i="1"/>
  <c r="H669" i="1"/>
  <c r="E669" i="1"/>
  <c r="D669" i="1"/>
  <c r="Q668" i="1"/>
  <c r="O668" i="1"/>
  <c r="N668" i="1"/>
  <c r="P668" i="1" s="1"/>
  <c r="L668" i="1"/>
  <c r="J668" i="1"/>
  <c r="H668" i="1"/>
  <c r="E668" i="1"/>
  <c r="D668" i="1"/>
  <c r="N667" i="1"/>
  <c r="L667" i="1"/>
  <c r="Q667" i="1" s="1"/>
  <c r="J667" i="1"/>
  <c r="H667" i="1"/>
  <c r="E667" i="1"/>
  <c r="D667" i="1"/>
  <c r="P666" i="1"/>
  <c r="O666" i="1"/>
  <c r="N666" i="1"/>
  <c r="L666" i="1"/>
  <c r="Q666" i="1" s="1"/>
  <c r="J666" i="1"/>
  <c r="H666" i="1"/>
  <c r="E666" i="1"/>
  <c r="D666" i="1"/>
  <c r="Q665" i="1"/>
  <c r="P665" i="1"/>
  <c r="O665" i="1"/>
  <c r="N665" i="1"/>
  <c r="L665" i="1"/>
  <c r="J665" i="1"/>
  <c r="H665" i="1"/>
  <c r="E665" i="1"/>
  <c r="D665" i="1"/>
  <c r="O664" i="1"/>
  <c r="N664" i="1"/>
  <c r="L664" i="1"/>
  <c r="Q664" i="1" s="1"/>
  <c r="J664" i="1"/>
  <c r="H664" i="1"/>
  <c r="E664" i="1"/>
  <c r="D664" i="1"/>
  <c r="Q663" i="1"/>
  <c r="N663" i="1"/>
  <c r="O663" i="1" s="1"/>
  <c r="L663" i="1"/>
  <c r="J663" i="1"/>
  <c r="H663" i="1"/>
  <c r="E663" i="1"/>
  <c r="D663" i="1"/>
  <c r="P662" i="1"/>
  <c r="N662" i="1"/>
  <c r="O662" i="1" s="1"/>
  <c r="L662" i="1"/>
  <c r="Q662" i="1" s="1"/>
  <c r="J662" i="1"/>
  <c r="H662" i="1"/>
  <c r="E662" i="1"/>
  <c r="D662" i="1"/>
  <c r="N661" i="1"/>
  <c r="L661" i="1"/>
  <c r="Q661" i="1" s="1"/>
  <c r="J661" i="1"/>
  <c r="H661" i="1"/>
  <c r="E661" i="1"/>
  <c r="D661" i="1"/>
  <c r="Q660" i="1"/>
  <c r="O660" i="1"/>
  <c r="N660" i="1"/>
  <c r="P660" i="1" s="1"/>
  <c r="L660" i="1"/>
  <c r="J660" i="1"/>
  <c r="H660" i="1"/>
  <c r="E660" i="1"/>
  <c r="D660" i="1"/>
  <c r="N659" i="1"/>
  <c r="L659" i="1"/>
  <c r="Q659" i="1" s="1"/>
  <c r="J659" i="1"/>
  <c r="H659" i="1"/>
  <c r="E659" i="1"/>
  <c r="D659" i="1"/>
  <c r="P658" i="1"/>
  <c r="O658" i="1"/>
  <c r="N658" i="1"/>
  <c r="L658" i="1"/>
  <c r="Q658" i="1" s="1"/>
  <c r="J658" i="1"/>
  <c r="H658" i="1"/>
  <c r="E658" i="1"/>
  <c r="D658" i="1"/>
  <c r="Q657" i="1"/>
  <c r="P657" i="1"/>
  <c r="O657" i="1"/>
  <c r="N657" i="1"/>
  <c r="L657" i="1"/>
  <c r="J657" i="1"/>
  <c r="H657" i="1"/>
  <c r="E657" i="1"/>
  <c r="D657" i="1"/>
  <c r="O656" i="1"/>
  <c r="N656" i="1"/>
  <c r="L656" i="1"/>
  <c r="Q656" i="1" s="1"/>
  <c r="J656" i="1"/>
  <c r="H656" i="1"/>
  <c r="E656" i="1"/>
  <c r="D656" i="1"/>
  <c r="Q655" i="1"/>
  <c r="P655" i="1"/>
  <c r="N655" i="1"/>
  <c r="O655" i="1" s="1"/>
  <c r="L655" i="1"/>
  <c r="J655" i="1"/>
  <c r="H655" i="1"/>
  <c r="E655" i="1"/>
  <c r="D655" i="1"/>
  <c r="P654" i="1"/>
  <c r="N654" i="1"/>
  <c r="O654" i="1" s="1"/>
  <c r="L654" i="1"/>
  <c r="Q654" i="1" s="1"/>
  <c r="J654" i="1"/>
  <c r="H654" i="1"/>
  <c r="E654" i="1"/>
  <c r="D654" i="1"/>
  <c r="P653" i="1"/>
  <c r="N653" i="1"/>
  <c r="L653" i="1"/>
  <c r="Q653" i="1" s="1"/>
  <c r="J653" i="1"/>
  <c r="H653" i="1"/>
  <c r="E653" i="1"/>
  <c r="D653" i="1"/>
  <c r="Q652" i="1"/>
  <c r="O652" i="1"/>
  <c r="N652" i="1"/>
  <c r="P652" i="1" s="1"/>
  <c r="L652" i="1"/>
  <c r="J652" i="1"/>
  <c r="H652" i="1"/>
  <c r="E652" i="1"/>
  <c r="D652" i="1"/>
  <c r="N651" i="1"/>
  <c r="L651" i="1"/>
  <c r="Q651" i="1" s="1"/>
  <c r="J651" i="1"/>
  <c r="H651" i="1"/>
  <c r="E651" i="1"/>
  <c r="D651" i="1"/>
  <c r="P650" i="1"/>
  <c r="O650" i="1"/>
  <c r="N650" i="1"/>
  <c r="L650" i="1"/>
  <c r="Q650" i="1" s="1"/>
  <c r="J650" i="1"/>
  <c r="H650" i="1"/>
  <c r="E650" i="1"/>
  <c r="D650" i="1"/>
  <c r="Q649" i="1"/>
  <c r="P649" i="1"/>
  <c r="O649" i="1"/>
  <c r="N649" i="1"/>
  <c r="L649" i="1"/>
  <c r="J649" i="1"/>
  <c r="H649" i="1"/>
  <c r="E649" i="1"/>
  <c r="D649" i="1"/>
  <c r="N648" i="1"/>
  <c r="L648" i="1"/>
  <c r="Q648" i="1" s="1"/>
  <c r="J648" i="1"/>
  <c r="H648" i="1"/>
  <c r="E648" i="1"/>
  <c r="D648" i="1"/>
  <c r="Q647" i="1"/>
  <c r="P647" i="1"/>
  <c r="N647" i="1"/>
  <c r="O647" i="1" s="1"/>
  <c r="L647" i="1"/>
  <c r="J647" i="1"/>
  <c r="H647" i="1"/>
  <c r="E647" i="1"/>
  <c r="D647" i="1"/>
  <c r="Q646" i="1"/>
  <c r="P646" i="1"/>
  <c r="N646" i="1"/>
  <c r="O646" i="1" s="1"/>
  <c r="L646" i="1"/>
  <c r="J646" i="1"/>
  <c r="H646" i="1"/>
  <c r="E646" i="1"/>
  <c r="D646" i="1"/>
  <c r="P645" i="1"/>
  <c r="O645" i="1"/>
  <c r="N645" i="1"/>
  <c r="L645" i="1"/>
  <c r="Q645" i="1" s="1"/>
  <c r="J645" i="1"/>
  <c r="H645" i="1"/>
  <c r="E645" i="1"/>
  <c r="D645" i="1"/>
  <c r="Q644" i="1"/>
  <c r="O644" i="1"/>
  <c r="N644" i="1"/>
  <c r="P644" i="1" s="1"/>
  <c r="L644" i="1"/>
  <c r="J644" i="1"/>
  <c r="H644" i="1"/>
  <c r="E644" i="1"/>
  <c r="D644" i="1"/>
  <c r="N643" i="1"/>
  <c r="L643" i="1"/>
  <c r="Q643" i="1" s="1"/>
  <c r="J643" i="1"/>
  <c r="H643" i="1"/>
  <c r="E643" i="1"/>
  <c r="D643" i="1"/>
  <c r="P642" i="1"/>
  <c r="O642" i="1"/>
  <c r="N642" i="1"/>
  <c r="L642" i="1"/>
  <c r="Q642" i="1" s="1"/>
  <c r="J642" i="1"/>
  <c r="H642" i="1"/>
  <c r="E642" i="1"/>
  <c r="D642" i="1"/>
  <c r="Q641" i="1"/>
  <c r="P641" i="1"/>
  <c r="O641" i="1"/>
  <c r="N641" i="1"/>
  <c r="L641" i="1"/>
  <c r="J641" i="1"/>
  <c r="H641" i="1"/>
  <c r="E641" i="1"/>
  <c r="D641" i="1"/>
  <c r="O640" i="1"/>
  <c r="N640" i="1"/>
  <c r="L640" i="1"/>
  <c r="Q640" i="1" s="1"/>
  <c r="J640" i="1"/>
  <c r="H640" i="1"/>
  <c r="E640" i="1"/>
  <c r="D640" i="1"/>
  <c r="Q639" i="1"/>
  <c r="P639" i="1"/>
  <c r="N639" i="1"/>
  <c r="O639" i="1" s="1"/>
  <c r="L639" i="1"/>
  <c r="J639" i="1"/>
  <c r="H639" i="1"/>
  <c r="E639" i="1"/>
  <c r="D639" i="1"/>
  <c r="Q638" i="1"/>
  <c r="P638" i="1"/>
  <c r="N638" i="1"/>
  <c r="O638" i="1" s="1"/>
  <c r="L638" i="1"/>
  <c r="J638" i="1"/>
  <c r="H638" i="1"/>
  <c r="E638" i="1"/>
  <c r="D638" i="1"/>
  <c r="P637" i="1"/>
  <c r="O637" i="1"/>
  <c r="N637" i="1"/>
  <c r="L637" i="1"/>
  <c r="Q637" i="1" s="1"/>
  <c r="J637" i="1"/>
  <c r="H637" i="1"/>
  <c r="E637" i="1"/>
  <c r="D637" i="1"/>
  <c r="Q636" i="1"/>
  <c r="O636" i="1"/>
  <c r="N636" i="1"/>
  <c r="P636" i="1" s="1"/>
  <c r="L636" i="1"/>
  <c r="J636" i="1"/>
  <c r="H636" i="1"/>
  <c r="E636" i="1"/>
  <c r="D636" i="1"/>
  <c r="N635" i="1"/>
  <c r="L635" i="1"/>
  <c r="Q635" i="1" s="1"/>
  <c r="J635" i="1"/>
  <c r="H635" i="1"/>
  <c r="E635" i="1"/>
  <c r="D635" i="1"/>
  <c r="Q634" i="1"/>
  <c r="P634" i="1"/>
  <c r="O634" i="1"/>
  <c r="N634" i="1"/>
  <c r="L634" i="1"/>
  <c r="J634" i="1"/>
  <c r="H634" i="1"/>
  <c r="E634" i="1"/>
  <c r="D634" i="1"/>
  <c r="Q633" i="1"/>
  <c r="P633" i="1"/>
  <c r="O633" i="1"/>
  <c r="N633" i="1"/>
  <c r="L633" i="1"/>
  <c r="J633" i="1"/>
  <c r="H633" i="1"/>
  <c r="E633" i="1"/>
  <c r="D633" i="1"/>
  <c r="N632" i="1"/>
  <c r="L632" i="1"/>
  <c r="Q632" i="1" s="1"/>
  <c r="J632" i="1"/>
  <c r="H632" i="1"/>
  <c r="E632" i="1"/>
  <c r="D632" i="1"/>
  <c r="Q631" i="1"/>
  <c r="N631" i="1"/>
  <c r="L631" i="1"/>
  <c r="J631" i="1"/>
  <c r="H631" i="1"/>
  <c r="E631" i="1"/>
  <c r="D631" i="1"/>
  <c r="Q630" i="1"/>
  <c r="P630" i="1"/>
  <c r="N630" i="1"/>
  <c r="O630" i="1" s="1"/>
  <c r="L630" i="1"/>
  <c r="J630" i="1"/>
  <c r="H630" i="1"/>
  <c r="E630" i="1"/>
  <c r="D630" i="1"/>
  <c r="P629" i="1"/>
  <c r="O629" i="1"/>
  <c r="N629" i="1"/>
  <c r="L629" i="1"/>
  <c r="Q629" i="1" s="1"/>
  <c r="J629" i="1"/>
  <c r="H629" i="1"/>
  <c r="E629" i="1"/>
  <c r="D629" i="1"/>
  <c r="Q628" i="1"/>
  <c r="O628" i="1"/>
  <c r="N628" i="1"/>
  <c r="P628" i="1" s="1"/>
  <c r="L628" i="1"/>
  <c r="J628" i="1"/>
  <c r="H628" i="1"/>
  <c r="E628" i="1"/>
  <c r="D628" i="1"/>
  <c r="N627" i="1"/>
  <c r="L627" i="1"/>
  <c r="Q627" i="1" s="1"/>
  <c r="J627" i="1"/>
  <c r="H627" i="1"/>
  <c r="E627" i="1"/>
  <c r="D627" i="1"/>
  <c r="Q626" i="1"/>
  <c r="P626" i="1"/>
  <c r="O626" i="1"/>
  <c r="N626" i="1"/>
  <c r="L626" i="1"/>
  <c r="J626" i="1"/>
  <c r="H626" i="1"/>
  <c r="E626" i="1"/>
  <c r="D626" i="1"/>
  <c r="P625" i="1"/>
  <c r="O625" i="1"/>
  <c r="N625" i="1"/>
  <c r="L625" i="1"/>
  <c r="Q625" i="1" s="1"/>
  <c r="J625" i="1"/>
  <c r="H625" i="1"/>
  <c r="E625" i="1"/>
  <c r="D625" i="1"/>
  <c r="N624" i="1"/>
  <c r="L624" i="1"/>
  <c r="Q624" i="1" s="1"/>
  <c r="J624" i="1"/>
  <c r="H624" i="1"/>
  <c r="E624" i="1"/>
  <c r="D624" i="1"/>
  <c r="Q623" i="1"/>
  <c r="N623" i="1"/>
  <c r="L623" i="1"/>
  <c r="J623" i="1"/>
  <c r="H623" i="1"/>
  <c r="E623" i="1"/>
  <c r="D623" i="1"/>
  <c r="P622" i="1"/>
  <c r="N622" i="1"/>
  <c r="L622" i="1"/>
  <c r="Q622" i="1" s="1"/>
  <c r="J622" i="1"/>
  <c r="H622" i="1"/>
  <c r="E622" i="1"/>
  <c r="D622" i="1"/>
  <c r="O621" i="1"/>
  <c r="N621" i="1"/>
  <c r="L621" i="1"/>
  <c r="Q621" i="1" s="1"/>
  <c r="J621" i="1"/>
  <c r="H621" i="1"/>
  <c r="E621" i="1"/>
  <c r="D621" i="1"/>
  <c r="Q620" i="1"/>
  <c r="O620" i="1"/>
  <c r="N620" i="1"/>
  <c r="P620" i="1" s="1"/>
  <c r="L620" i="1"/>
  <c r="J620" i="1"/>
  <c r="H620" i="1"/>
  <c r="E620" i="1"/>
  <c r="D620" i="1"/>
  <c r="N619" i="1"/>
  <c r="L619" i="1"/>
  <c r="Q619" i="1" s="1"/>
  <c r="J619" i="1"/>
  <c r="H619" i="1"/>
  <c r="E619" i="1"/>
  <c r="D619" i="1"/>
  <c r="Q618" i="1"/>
  <c r="P618" i="1"/>
  <c r="O618" i="1"/>
  <c r="N618" i="1"/>
  <c r="L618" i="1"/>
  <c r="J618" i="1"/>
  <c r="H618" i="1"/>
  <c r="E618" i="1"/>
  <c r="D618" i="1"/>
  <c r="P617" i="1"/>
  <c r="O617" i="1"/>
  <c r="N617" i="1"/>
  <c r="L617" i="1"/>
  <c r="Q617" i="1" s="1"/>
  <c r="J617" i="1"/>
  <c r="H617" i="1"/>
  <c r="E617" i="1"/>
  <c r="D617" i="1"/>
  <c r="O616" i="1"/>
  <c r="N616" i="1"/>
  <c r="L616" i="1"/>
  <c r="Q616" i="1" s="1"/>
  <c r="J616" i="1"/>
  <c r="H616" i="1"/>
  <c r="E616" i="1"/>
  <c r="D616" i="1"/>
  <c r="Q615" i="1"/>
  <c r="N615" i="1"/>
  <c r="O615" i="1" s="1"/>
  <c r="L615" i="1"/>
  <c r="J615" i="1"/>
  <c r="H615" i="1"/>
  <c r="E615" i="1"/>
  <c r="D615" i="1"/>
  <c r="P614" i="1"/>
  <c r="N614" i="1"/>
  <c r="L614" i="1"/>
  <c r="Q614" i="1" s="1"/>
  <c r="J614" i="1"/>
  <c r="H614" i="1"/>
  <c r="E614" i="1"/>
  <c r="D614" i="1"/>
  <c r="Q613" i="1"/>
  <c r="N613" i="1"/>
  <c r="L613" i="1"/>
  <c r="J613" i="1"/>
  <c r="H613" i="1"/>
  <c r="E613" i="1"/>
  <c r="D613" i="1"/>
  <c r="Q612" i="1"/>
  <c r="O612" i="1"/>
  <c r="N612" i="1"/>
  <c r="P612" i="1" s="1"/>
  <c r="L612" i="1"/>
  <c r="J612" i="1"/>
  <c r="H612" i="1"/>
  <c r="E612" i="1"/>
  <c r="D612" i="1"/>
  <c r="N611" i="1"/>
  <c r="L611" i="1"/>
  <c r="Q611" i="1" s="1"/>
  <c r="J611" i="1"/>
  <c r="H611" i="1"/>
  <c r="E611" i="1"/>
  <c r="D611" i="1"/>
  <c r="P610" i="1"/>
  <c r="O610" i="1"/>
  <c r="N610" i="1"/>
  <c r="L610" i="1"/>
  <c r="Q610" i="1" s="1"/>
  <c r="J610" i="1"/>
  <c r="H610" i="1"/>
  <c r="E610" i="1"/>
  <c r="D610" i="1"/>
  <c r="P609" i="1"/>
  <c r="O609" i="1"/>
  <c r="N609" i="1"/>
  <c r="L609" i="1"/>
  <c r="Q609" i="1" s="1"/>
  <c r="J609" i="1"/>
  <c r="H609" i="1"/>
  <c r="E609" i="1"/>
  <c r="D609" i="1"/>
  <c r="O608" i="1"/>
  <c r="N608" i="1"/>
  <c r="L608" i="1"/>
  <c r="Q608" i="1" s="1"/>
  <c r="J608" i="1"/>
  <c r="H608" i="1"/>
  <c r="E608" i="1"/>
  <c r="D608" i="1"/>
  <c r="Q607" i="1"/>
  <c r="P607" i="1"/>
  <c r="N607" i="1"/>
  <c r="O607" i="1" s="1"/>
  <c r="L607" i="1"/>
  <c r="J607" i="1"/>
  <c r="H607" i="1"/>
  <c r="E607" i="1"/>
  <c r="D607" i="1"/>
  <c r="P606" i="1"/>
  <c r="N606" i="1"/>
  <c r="L606" i="1"/>
  <c r="Q606" i="1" s="1"/>
  <c r="J606" i="1"/>
  <c r="H606" i="1"/>
  <c r="E606" i="1"/>
  <c r="D606" i="1"/>
  <c r="Q605" i="1"/>
  <c r="N605" i="1"/>
  <c r="L605" i="1"/>
  <c r="J605" i="1"/>
  <c r="H605" i="1"/>
  <c r="E605" i="1"/>
  <c r="D605" i="1"/>
  <c r="Q604" i="1"/>
  <c r="O604" i="1"/>
  <c r="N604" i="1"/>
  <c r="P604" i="1" s="1"/>
  <c r="L604" i="1"/>
  <c r="J604" i="1"/>
  <c r="H604" i="1"/>
  <c r="E604" i="1"/>
  <c r="D604" i="1"/>
  <c r="N603" i="1"/>
  <c r="L603" i="1"/>
  <c r="Q603" i="1" s="1"/>
  <c r="J603" i="1"/>
  <c r="H603" i="1"/>
  <c r="E603" i="1"/>
  <c r="D603" i="1"/>
  <c r="P602" i="1"/>
  <c r="O602" i="1"/>
  <c r="N602" i="1"/>
  <c r="L602" i="1"/>
  <c r="Q602" i="1" s="1"/>
  <c r="J602" i="1"/>
  <c r="H602" i="1"/>
  <c r="E602" i="1"/>
  <c r="D602" i="1"/>
  <c r="P601" i="1"/>
  <c r="O601" i="1"/>
  <c r="N601" i="1"/>
  <c r="L601" i="1"/>
  <c r="Q601" i="1" s="1"/>
  <c r="J601" i="1"/>
  <c r="H601" i="1"/>
  <c r="E601" i="1"/>
  <c r="D601" i="1"/>
  <c r="N600" i="1"/>
  <c r="L600" i="1"/>
  <c r="Q600" i="1" s="1"/>
  <c r="J600" i="1"/>
  <c r="H600" i="1"/>
  <c r="E600" i="1"/>
  <c r="D600" i="1"/>
  <c r="Q599" i="1"/>
  <c r="P599" i="1"/>
  <c r="N599" i="1"/>
  <c r="O599" i="1" s="1"/>
  <c r="L599" i="1"/>
  <c r="J599" i="1"/>
  <c r="H599" i="1"/>
  <c r="E599" i="1"/>
  <c r="D599" i="1"/>
  <c r="Q598" i="1"/>
  <c r="P598" i="1"/>
  <c r="N598" i="1"/>
  <c r="L598" i="1"/>
  <c r="J598" i="1"/>
  <c r="H598" i="1"/>
  <c r="E598" i="1"/>
  <c r="D598" i="1"/>
  <c r="Q597" i="1"/>
  <c r="P597" i="1"/>
  <c r="N597" i="1"/>
  <c r="L597" i="1"/>
  <c r="J597" i="1"/>
  <c r="H597" i="1"/>
  <c r="E597" i="1"/>
  <c r="D597" i="1"/>
  <c r="Q596" i="1"/>
  <c r="O596" i="1"/>
  <c r="N596" i="1"/>
  <c r="P596" i="1" s="1"/>
  <c r="L596" i="1"/>
  <c r="J596" i="1"/>
  <c r="H596" i="1"/>
  <c r="E596" i="1"/>
  <c r="D596" i="1"/>
  <c r="N595" i="1"/>
  <c r="L595" i="1"/>
  <c r="Q595" i="1" s="1"/>
  <c r="J595" i="1"/>
  <c r="H595" i="1"/>
  <c r="E595" i="1"/>
  <c r="D595" i="1"/>
  <c r="P594" i="1"/>
  <c r="O594" i="1"/>
  <c r="N594" i="1"/>
  <c r="L594" i="1"/>
  <c r="Q594" i="1" s="1"/>
  <c r="J594" i="1"/>
  <c r="H594" i="1"/>
  <c r="E594" i="1"/>
  <c r="D594" i="1"/>
  <c r="P593" i="1"/>
  <c r="O593" i="1"/>
  <c r="N593" i="1"/>
  <c r="L593" i="1"/>
  <c r="Q593" i="1" s="1"/>
  <c r="J593" i="1"/>
  <c r="H593" i="1"/>
  <c r="E593" i="1"/>
  <c r="D593" i="1"/>
  <c r="N592" i="1"/>
  <c r="L592" i="1"/>
  <c r="Q592" i="1" s="1"/>
  <c r="J592" i="1"/>
  <c r="H592" i="1"/>
  <c r="E592" i="1"/>
  <c r="D592" i="1"/>
  <c r="Q591" i="1"/>
  <c r="P591" i="1"/>
  <c r="N591" i="1"/>
  <c r="O591" i="1" s="1"/>
  <c r="L591" i="1"/>
  <c r="J591" i="1"/>
  <c r="H591" i="1"/>
  <c r="E591" i="1"/>
  <c r="D591" i="1"/>
  <c r="Q590" i="1"/>
  <c r="P590" i="1"/>
  <c r="N590" i="1"/>
  <c r="L590" i="1"/>
  <c r="J590" i="1"/>
  <c r="H590" i="1"/>
  <c r="E590" i="1"/>
  <c r="D590" i="1"/>
  <c r="Q589" i="1"/>
  <c r="P589" i="1"/>
  <c r="O589" i="1"/>
  <c r="N589" i="1"/>
  <c r="L589" i="1"/>
  <c r="J589" i="1"/>
  <c r="H589" i="1"/>
  <c r="E589" i="1"/>
  <c r="D589" i="1"/>
  <c r="Q588" i="1"/>
  <c r="O588" i="1"/>
  <c r="N588" i="1"/>
  <c r="P588" i="1" s="1"/>
  <c r="L588" i="1"/>
  <c r="J588" i="1"/>
  <c r="H588" i="1"/>
  <c r="E588" i="1"/>
  <c r="D588" i="1"/>
  <c r="N587" i="1"/>
  <c r="L587" i="1"/>
  <c r="Q587" i="1" s="1"/>
  <c r="J587" i="1"/>
  <c r="H587" i="1"/>
  <c r="E587" i="1"/>
  <c r="D587" i="1"/>
  <c r="P586" i="1"/>
  <c r="O586" i="1"/>
  <c r="N586" i="1"/>
  <c r="L586" i="1"/>
  <c r="Q586" i="1" s="1"/>
  <c r="J586" i="1"/>
  <c r="H586" i="1"/>
  <c r="E586" i="1"/>
  <c r="D586" i="1"/>
  <c r="P585" i="1"/>
  <c r="O585" i="1"/>
  <c r="N585" i="1"/>
  <c r="L585" i="1"/>
  <c r="Q585" i="1" s="1"/>
  <c r="J585" i="1"/>
  <c r="H585" i="1"/>
  <c r="E585" i="1"/>
  <c r="D585" i="1"/>
  <c r="O584" i="1"/>
  <c r="N584" i="1"/>
  <c r="L584" i="1"/>
  <c r="Q584" i="1" s="1"/>
  <c r="J584" i="1"/>
  <c r="H584" i="1"/>
  <c r="E584" i="1"/>
  <c r="D584" i="1"/>
  <c r="Q583" i="1"/>
  <c r="P583" i="1"/>
  <c r="N583" i="1"/>
  <c r="L583" i="1"/>
  <c r="J583" i="1"/>
  <c r="H583" i="1"/>
  <c r="E583" i="1"/>
  <c r="D583" i="1"/>
  <c r="Q582" i="1"/>
  <c r="P582" i="1"/>
  <c r="N582" i="1"/>
  <c r="L582" i="1"/>
  <c r="J582" i="1"/>
  <c r="H582" i="1"/>
  <c r="E582" i="1"/>
  <c r="D582" i="1"/>
  <c r="Q581" i="1"/>
  <c r="P581" i="1"/>
  <c r="O581" i="1"/>
  <c r="N581" i="1"/>
  <c r="L581" i="1"/>
  <c r="J581" i="1"/>
  <c r="H581" i="1"/>
  <c r="E581" i="1"/>
  <c r="D581" i="1"/>
  <c r="Q580" i="1"/>
  <c r="N580" i="1"/>
  <c r="P580" i="1" s="1"/>
  <c r="L580" i="1"/>
  <c r="J580" i="1"/>
  <c r="H580" i="1"/>
  <c r="E580" i="1"/>
  <c r="D580" i="1"/>
  <c r="N579" i="1"/>
  <c r="L579" i="1"/>
  <c r="Q579" i="1" s="1"/>
  <c r="J579" i="1"/>
  <c r="H579" i="1"/>
  <c r="E579" i="1"/>
  <c r="D579" i="1"/>
  <c r="P578" i="1"/>
  <c r="O578" i="1"/>
  <c r="N578" i="1"/>
  <c r="L578" i="1"/>
  <c r="Q578" i="1" s="1"/>
  <c r="J578" i="1"/>
  <c r="H578" i="1"/>
  <c r="E578" i="1"/>
  <c r="D578" i="1"/>
  <c r="P577" i="1"/>
  <c r="O577" i="1"/>
  <c r="N577" i="1"/>
  <c r="L577" i="1"/>
  <c r="Q577" i="1" s="1"/>
  <c r="J577" i="1"/>
  <c r="H577" i="1"/>
  <c r="E577" i="1"/>
  <c r="D577" i="1"/>
  <c r="N576" i="1"/>
  <c r="P576" i="1" s="1"/>
  <c r="L576" i="1"/>
  <c r="Q576" i="1" s="1"/>
  <c r="J576" i="1"/>
  <c r="H576" i="1"/>
  <c r="E576" i="1"/>
  <c r="D576" i="1"/>
  <c r="Q575" i="1"/>
  <c r="N575" i="1"/>
  <c r="L575" i="1"/>
  <c r="J575" i="1"/>
  <c r="H575" i="1"/>
  <c r="E575" i="1"/>
  <c r="D575" i="1"/>
  <c r="Q574" i="1"/>
  <c r="P574" i="1"/>
  <c r="N574" i="1"/>
  <c r="L574" i="1"/>
  <c r="J574" i="1"/>
  <c r="H574" i="1"/>
  <c r="E574" i="1"/>
  <c r="D574" i="1"/>
  <c r="P573" i="1"/>
  <c r="O573" i="1"/>
  <c r="N573" i="1"/>
  <c r="L573" i="1"/>
  <c r="Q573" i="1" s="1"/>
  <c r="J573" i="1"/>
  <c r="H573" i="1"/>
  <c r="E573" i="1"/>
  <c r="D573" i="1"/>
  <c r="Q572" i="1"/>
  <c r="N572" i="1"/>
  <c r="L572" i="1"/>
  <c r="J572" i="1"/>
  <c r="H572" i="1"/>
  <c r="E572" i="1"/>
  <c r="D572" i="1"/>
  <c r="Q571" i="1"/>
  <c r="N571" i="1"/>
  <c r="L571" i="1"/>
  <c r="J571" i="1"/>
  <c r="H571" i="1"/>
  <c r="E571" i="1"/>
  <c r="D571" i="1"/>
  <c r="O570" i="1"/>
  <c r="N570" i="1"/>
  <c r="L570" i="1"/>
  <c r="Q570" i="1" s="1"/>
  <c r="J570" i="1"/>
  <c r="H570" i="1"/>
  <c r="E570" i="1"/>
  <c r="D570" i="1"/>
  <c r="Q569" i="1"/>
  <c r="P569" i="1"/>
  <c r="O569" i="1"/>
  <c r="N569" i="1"/>
  <c r="L569" i="1"/>
  <c r="J569" i="1"/>
  <c r="H569" i="1"/>
  <c r="E569" i="1"/>
  <c r="D569" i="1"/>
  <c r="N568" i="1"/>
  <c r="L568" i="1"/>
  <c r="Q568" i="1" s="1"/>
  <c r="J568" i="1"/>
  <c r="H568" i="1"/>
  <c r="E568" i="1"/>
  <c r="D568" i="1"/>
  <c r="P567" i="1"/>
  <c r="O567" i="1"/>
  <c r="N567" i="1"/>
  <c r="L567" i="1"/>
  <c r="Q567" i="1" s="1"/>
  <c r="J567" i="1"/>
  <c r="H567" i="1"/>
  <c r="E567" i="1"/>
  <c r="D567" i="1"/>
  <c r="Q566" i="1"/>
  <c r="P566" i="1"/>
  <c r="N566" i="1"/>
  <c r="O566" i="1" s="1"/>
  <c r="L566" i="1"/>
  <c r="J566" i="1"/>
  <c r="H566" i="1"/>
  <c r="E566" i="1"/>
  <c r="D566" i="1"/>
  <c r="Q565" i="1"/>
  <c r="N565" i="1"/>
  <c r="L565" i="1"/>
  <c r="J565" i="1"/>
  <c r="H565" i="1"/>
  <c r="E565" i="1"/>
  <c r="D565" i="1"/>
  <c r="Q564" i="1"/>
  <c r="N564" i="1"/>
  <c r="L564" i="1"/>
  <c r="J564" i="1"/>
  <c r="H564" i="1"/>
  <c r="E564" i="1"/>
  <c r="D564" i="1"/>
  <c r="Q563" i="1"/>
  <c r="O563" i="1"/>
  <c r="N563" i="1"/>
  <c r="P563" i="1" s="1"/>
  <c r="L563" i="1"/>
  <c r="J563" i="1"/>
  <c r="H563" i="1"/>
  <c r="E563" i="1"/>
  <c r="D563" i="1"/>
  <c r="Q562" i="1"/>
  <c r="P562" i="1"/>
  <c r="O562" i="1"/>
  <c r="N562" i="1"/>
  <c r="L562" i="1"/>
  <c r="J562" i="1"/>
  <c r="H562" i="1"/>
  <c r="E562" i="1"/>
  <c r="D562" i="1"/>
  <c r="P561" i="1"/>
  <c r="O561" i="1"/>
  <c r="N561" i="1"/>
  <c r="L561" i="1"/>
  <c r="Q561" i="1" s="1"/>
  <c r="J561" i="1"/>
  <c r="H561" i="1"/>
  <c r="E561" i="1"/>
  <c r="D561" i="1"/>
  <c r="O560" i="1"/>
  <c r="N560" i="1"/>
  <c r="L560" i="1"/>
  <c r="Q560" i="1" s="1"/>
  <c r="J560" i="1"/>
  <c r="H560" i="1"/>
  <c r="E560" i="1"/>
  <c r="D560" i="1"/>
  <c r="Q559" i="1"/>
  <c r="P559" i="1"/>
  <c r="O559" i="1"/>
  <c r="N559" i="1"/>
  <c r="L559" i="1"/>
  <c r="J559" i="1"/>
  <c r="H559" i="1"/>
  <c r="E559" i="1"/>
  <c r="D559" i="1"/>
  <c r="N558" i="1"/>
  <c r="O558" i="1" s="1"/>
  <c r="L558" i="1"/>
  <c r="Q558" i="1" s="1"/>
  <c r="J558" i="1"/>
  <c r="H558" i="1"/>
  <c r="E558" i="1"/>
  <c r="D558" i="1"/>
  <c r="O557" i="1"/>
  <c r="N557" i="1"/>
  <c r="L557" i="1"/>
  <c r="Q557" i="1" s="1"/>
  <c r="J557" i="1"/>
  <c r="H557" i="1"/>
  <c r="E557" i="1"/>
  <c r="D557" i="1"/>
  <c r="Q556" i="1"/>
  <c r="P556" i="1"/>
  <c r="O556" i="1"/>
  <c r="N556" i="1"/>
  <c r="L556" i="1"/>
  <c r="J556" i="1"/>
  <c r="H556" i="1"/>
  <c r="E556" i="1"/>
  <c r="D556" i="1"/>
  <c r="N555" i="1"/>
  <c r="P555" i="1" s="1"/>
  <c r="L555" i="1"/>
  <c r="Q555" i="1" s="1"/>
  <c r="J555" i="1"/>
  <c r="H555" i="1"/>
  <c r="E555" i="1"/>
  <c r="D555" i="1"/>
  <c r="N554" i="1"/>
  <c r="L554" i="1"/>
  <c r="Q554" i="1" s="1"/>
  <c r="J554" i="1"/>
  <c r="H554" i="1"/>
  <c r="E554" i="1"/>
  <c r="D554" i="1"/>
  <c r="Q553" i="1"/>
  <c r="P553" i="1"/>
  <c r="O553" i="1"/>
  <c r="N553" i="1"/>
  <c r="L553" i="1"/>
  <c r="J553" i="1"/>
  <c r="H553" i="1"/>
  <c r="E553" i="1"/>
  <c r="D553" i="1"/>
  <c r="P552" i="1"/>
  <c r="O552" i="1"/>
  <c r="N552" i="1"/>
  <c r="L552" i="1"/>
  <c r="Q552" i="1" s="1"/>
  <c r="J552" i="1"/>
  <c r="H552" i="1"/>
  <c r="E552" i="1"/>
  <c r="D552" i="1"/>
  <c r="N551" i="1"/>
  <c r="L551" i="1"/>
  <c r="Q551" i="1" s="1"/>
  <c r="J551" i="1"/>
  <c r="H551" i="1"/>
  <c r="E551" i="1"/>
  <c r="D551" i="1"/>
  <c r="N550" i="1"/>
  <c r="L550" i="1"/>
  <c r="Q550" i="1" s="1"/>
  <c r="J550" i="1"/>
  <c r="H550" i="1"/>
  <c r="E550" i="1"/>
  <c r="D550" i="1"/>
  <c r="Q549" i="1"/>
  <c r="P549" i="1"/>
  <c r="O549" i="1"/>
  <c r="N549" i="1"/>
  <c r="L549" i="1"/>
  <c r="J549" i="1"/>
  <c r="H549" i="1"/>
  <c r="E549" i="1"/>
  <c r="D549" i="1"/>
  <c r="N548" i="1"/>
  <c r="P548" i="1" s="1"/>
  <c r="L548" i="1"/>
  <c r="Q548" i="1" s="1"/>
  <c r="J548" i="1"/>
  <c r="H548" i="1"/>
  <c r="E548" i="1"/>
  <c r="D548" i="1"/>
  <c r="P547" i="1"/>
  <c r="O547" i="1"/>
  <c r="N547" i="1"/>
  <c r="L547" i="1"/>
  <c r="Q547" i="1" s="1"/>
  <c r="J547" i="1"/>
  <c r="H547" i="1"/>
  <c r="E547" i="1"/>
  <c r="D547" i="1"/>
  <c r="Q546" i="1"/>
  <c r="P546" i="1"/>
  <c r="O546" i="1"/>
  <c r="N546" i="1"/>
  <c r="L546" i="1"/>
  <c r="J546" i="1"/>
  <c r="H546" i="1"/>
  <c r="E546" i="1"/>
  <c r="D546" i="1"/>
  <c r="N545" i="1"/>
  <c r="L545" i="1"/>
  <c r="Q545" i="1" s="1"/>
  <c r="J545" i="1"/>
  <c r="H545" i="1"/>
  <c r="E545" i="1"/>
  <c r="D545" i="1"/>
  <c r="Q544" i="1"/>
  <c r="O544" i="1"/>
  <c r="N544" i="1"/>
  <c r="L544" i="1"/>
  <c r="J544" i="1"/>
  <c r="H544" i="1"/>
  <c r="E544" i="1"/>
  <c r="D544" i="1"/>
  <c r="Q543" i="1"/>
  <c r="N543" i="1"/>
  <c r="P543" i="1" s="1"/>
  <c r="L543" i="1"/>
  <c r="J543" i="1"/>
  <c r="H543" i="1"/>
  <c r="E543" i="1"/>
  <c r="D543" i="1"/>
  <c r="O542" i="1"/>
  <c r="N542" i="1"/>
  <c r="L542" i="1"/>
  <c r="Q542" i="1" s="1"/>
  <c r="J542" i="1"/>
  <c r="H542" i="1"/>
  <c r="E542" i="1"/>
  <c r="D542" i="1"/>
  <c r="Q541" i="1"/>
  <c r="P541" i="1"/>
  <c r="O541" i="1"/>
  <c r="N541" i="1"/>
  <c r="L541" i="1"/>
  <c r="J541" i="1"/>
  <c r="H541" i="1"/>
  <c r="E541" i="1"/>
  <c r="D541" i="1"/>
  <c r="N540" i="1"/>
  <c r="P540" i="1" s="1"/>
  <c r="L540" i="1"/>
  <c r="Q540" i="1" s="1"/>
  <c r="J540" i="1"/>
  <c r="H540" i="1"/>
  <c r="E540" i="1"/>
  <c r="D540" i="1"/>
  <c r="P539" i="1"/>
  <c r="O539" i="1"/>
  <c r="N539" i="1"/>
  <c r="L539" i="1"/>
  <c r="Q539" i="1" s="1"/>
  <c r="J539" i="1"/>
  <c r="H539" i="1"/>
  <c r="E539" i="1"/>
  <c r="D539" i="1"/>
  <c r="Q538" i="1"/>
  <c r="P538" i="1"/>
  <c r="O538" i="1"/>
  <c r="N538" i="1"/>
  <c r="L538" i="1"/>
  <c r="J538" i="1"/>
  <c r="H538" i="1"/>
  <c r="E538" i="1"/>
  <c r="D538" i="1"/>
  <c r="N537" i="1"/>
  <c r="L537" i="1"/>
  <c r="Q537" i="1" s="1"/>
  <c r="J537" i="1"/>
  <c r="H537" i="1"/>
  <c r="E537" i="1"/>
  <c r="D537" i="1"/>
  <c r="Q536" i="1"/>
  <c r="P536" i="1"/>
  <c r="O536" i="1"/>
  <c r="N536" i="1"/>
  <c r="L536" i="1"/>
  <c r="J536" i="1"/>
  <c r="H536" i="1"/>
  <c r="E536" i="1"/>
  <c r="D536" i="1"/>
  <c r="Q535" i="1"/>
  <c r="N535" i="1"/>
  <c r="P535" i="1" s="1"/>
  <c r="L535" i="1"/>
  <c r="J535" i="1"/>
  <c r="H535" i="1"/>
  <c r="E535" i="1"/>
  <c r="D535" i="1"/>
  <c r="O534" i="1"/>
  <c r="N534" i="1"/>
  <c r="L534" i="1"/>
  <c r="Q534" i="1" s="1"/>
  <c r="J534" i="1"/>
  <c r="H534" i="1"/>
  <c r="E534" i="1"/>
  <c r="D534" i="1"/>
  <c r="Q533" i="1"/>
  <c r="P533" i="1"/>
  <c r="O533" i="1"/>
  <c r="N533" i="1"/>
  <c r="L533" i="1"/>
  <c r="J533" i="1"/>
  <c r="H533" i="1"/>
  <c r="E533" i="1"/>
  <c r="D533" i="1"/>
  <c r="N532" i="1"/>
  <c r="P532" i="1" s="1"/>
  <c r="L532" i="1"/>
  <c r="Q532" i="1" s="1"/>
  <c r="J532" i="1"/>
  <c r="H532" i="1"/>
  <c r="E532" i="1"/>
  <c r="D532" i="1"/>
  <c r="N531" i="1"/>
  <c r="L531" i="1"/>
  <c r="Q531" i="1" s="1"/>
  <c r="J531" i="1"/>
  <c r="H531" i="1"/>
  <c r="E531" i="1"/>
  <c r="D531" i="1"/>
  <c r="Q530" i="1"/>
  <c r="P530" i="1"/>
  <c r="O530" i="1"/>
  <c r="N530" i="1"/>
  <c r="L530" i="1"/>
  <c r="J530" i="1"/>
  <c r="H530" i="1"/>
  <c r="E530" i="1"/>
  <c r="D530" i="1"/>
  <c r="N529" i="1"/>
  <c r="L529" i="1"/>
  <c r="Q529" i="1" s="1"/>
  <c r="J529" i="1"/>
  <c r="H529" i="1"/>
  <c r="E529" i="1"/>
  <c r="D529" i="1"/>
  <c r="Q528" i="1"/>
  <c r="P528" i="1"/>
  <c r="O528" i="1"/>
  <c r="N528" i="1"/>
  <c r="L528" i="1"/>
  <c r="J528" i="1"/>
  <c r="H528" i="1"/>
  <c r="E528" i="1"/>
  <c r="D528" i="1"/>
  <c r="Q527" i="1"/>
  <c r="N527" i="1"/>
  <c r="P527" i="1" s="1"/>
  <c r="L527" i="1"/>
  <c r="J527" i="1"/>
  <c r="H527" i="1"/>
  <c r="E527" i="1"/>
  <c r="D527" i="1"/>
  <c r="O526" i="1"/>
  <c r="N526" i="1"/>
  <c r="L526" i="1"/>
  <c r="Q526" i="1" s="1"/>
  <c r="J526" i="1"/>
  <c r="H526" i="1"/>
  <c r="E526" i="1"/>
  <c r="D526" i="1"/>
  <c r="Q525" i="1"/>
  <c r="P525" i="1"/>
  <c r="O525" i="1"/>
  <c r="N525" i="1"/>
  <c r="L525" i="1"/>
  <c r="J525" i="1"/>
  <c r="H525" i="1"/>
  <c r="E525" i="1"/>
  <c r="D525" i="1"/>
  <c r="N524" i="1"/>
  <c r="P524" i="1" s="1"/>
  <c r="L524" i="1"/>
  <c r="Q524" i="1" s="1"/>
  <c r="J524" i="1"/>
  <c r="H524" i="1"/>
  <c r="E524" i="1"/>
  <c r="D524" i="1"/>
  <c r="N523" i="1"/>
  <c r="L523" i="1"/>
  <c r="Q523" i="1" s="1"/>
  <c r="J523" i="1"/>
  <c r="H523" i="1"/>
  <c r="E523" i="1"/>
  <c r="D523" i="1"/>
  <c r="Q522" i="1"/>
  <c r="P522" i="1"/>
  <c r="O522" i="1"/>
  <c r="N522" i="1"/>
  <c r="L522" i="1"/>
  <c r="J522" i="1"/>
  <c r="H522" i="1"/>
  <c r="E522" i="1"/>
  <c r="D522" i="1"/>
  <c r="N521" i="1"/>
  <c r="L521" i="1"/>
  <c r="Q521" i="1" s="1"/>
  <c r="J521" i="1"/>
  <c r="H521" i="1"/>
  <c r="E521" i="1"/>
  <c r="D521" i="1"/>
  <c r="Q520" i="1"/>
  <c r="N520" i="1"/>
  <c r="L520" i="1"/>
  <c r="J520" i="1"/>
  <c r="H520" i="1"/>
  <c r="E520" i="1"/>
  <c r="D520" i="1"/>
  <c r="Q519" i="1"/>
  <c r="N519" i="1"/>
  <c r="P519" i="1" s="1"/>
  <c r="L519" i="1"/>
  <c r="J519" i="1"/>
  <c r="H519" i="1"/>
  <c r="E519" i="1"/>
  <c r="D519" i="1"/>
  <c r="N518" i="1"/>
  <c r="L518" i="1"/>
  <c r="Q518" i="1" s="1"/>
  <c r="J518" i="1"/>
  <c r="H518" i="1"/>
  <c r="E518" i="1"/>
  <c r="D518" i="1"/>
  <c r="Q517" i="1"/>
  <c r="P517" i="1"/>
  <c r="O517" i="1"/>
  <c r="N517" i="1"/>
  <c r="L517" i="1"/>
  <c r="J517" i="1"/>
  <c r="H517" i="1"/>
  <c r="E517" i="1"/>
  <c r="D517" i="1"/>
  <c r="N516" i="1"/>
  <c r="P516" i="1" s="1"/>
  <c r="L516" i="1"/>
  <c r="Q516" i="1" s="1"/>
  <c r="J516" i="1"/>
  <c r="H516" i="1"/>
  <c r="E516" i="1"/>
  <c r="D516" i="1"/>
  <c r="P515" i="1"/>
  <c r="O515" i="1"/>
  <c r="N515" i="1"/>
  <c r="L515" i="1"/>
  <c r="Q515" i="1" s="1"/>
  <c r="J515" i="1"/>
  <c r="H515" i="1"/>
  <c r="E515" i="1"/>
  <c r="D515" i="1"/>
  <c r="Q514" i="1"/>
  <c r="P514" i="1"/>
  <c r="O514" i="1"/>
  <c r="N514" i="1"/>
  <c r="L514" i="1"/>
  <c r="J514" i="1"/>
  <c r="H514" i="1"/>
  <c r="E514" i="1"/>
  <c r="D514" i="1"/>
  <c r="N513" i="1"/>
  <c r="L513" i="1"/>
  <c r="Q513" i="1" s="1"/>
  <c r="J513" i="1"/>
  <c r="H513" i="1"/>
  <c r="E513" i="1"/>
  <c r="D513" i="1"/>
  <c r="Q512" i="1"/>
  <c r="N512" i="1"/>
  <c r="L512" i="1"/>
  <c r="J512" i="1"/>
  <c r="H512" i="1"/>
  <c r="E512" i="1"/>
  <c r="D512" i="1"/>
  <c r="Q511" i="1"/>
  <c r="P511" i="1"/>
  <c r="N511" i="1"/>
  <c r="O511" i="1" s="1"/>
  <c r="L511" i="1"/>
  <c r="J511" i="1"/>
  <c r="H511" i="1"/>
  <c r="E511" i="1"/>
  <c r="D511" i="1"/>
  <c r="O510" i="1"/>
  <c r="N510" i="1"/>
  <c r="L510" i="1"/>
  <c r="Q510" i="1" s="1"/>
  <c r="J510" i="1"/>
  <c r="H510" i="1"/>
  <c r="E510" i="1"/>
  <c r="D510" i="1"/>
  <c r="Q509" i="1"/>
  <c r="P509" i="1"/>
  <c r="O509" i="1"/>
  <c r="N509" i="1"/>
  <c r="L509" i="1"/>
  <c r="J509" i="1"/>
  <c r="H509" i="1"/>
  <c r="E509" i="1"/>
  <c r="D509" i="1"/>
  <c r="N508" i="1"/>
  <c r="P508" i="1" s="1"/>
  <c r="L508" i="1"/>
  <c r="Q508" i="1" s="1"/>
  <c r="J508" i="1"/>
  <c r="H508" i="1"/>
  <c r="E508" i="1"/>
  <c r="D508" i="1"/>
  <c r="N507" i="1"/>
  <c r="L507" i="1"/>
  <c r="Q507" i="1" s="1"/>
  <c r="J507" i="1"/>
  <c r="H507" i="1"/>
  <c r="E507" i="1"/>
  <c r="D507" i="1"/>
  <c r="Q506" i="1"/>
  <c r="P506" i="1"/>
  <c r="O506" i="1"/>
  <c r="N506" i="1"/>
  <c r="L506" i="1"/>
  <c r="J506" i="1"/>
  <c r="H506" i="1"/>
  <c r="E506" i="1"/>
  <c r="D506" i="1"/>
  <c r="N505" i="1"/>
  <c r="L505" i="1"/>
  <c r="Q505" i="1" s="1"/>
  <c r="J505" i="1"/>
  <c r="H505" i="1"/>
  <c r="E505" i="1"/>
  <c r="D505" i="1"/>
  <c r="Q504" i="1"/>
  <c r="P504" i="1"/>
  <c r="O504" i="1"/>
  <c r="N504" i="1"/>
  <c r="L504" i="1"/>
  <c r="J504" i="1"/>
  <c r="H504" i="1"/>
  <c r="E504" i="1"/>
  <c r="D504" i="1"/>
  <c r="Q503" i="1"/>
  <c r="P503" i="1"/>
  <c r="N503" i="1"/>
  <c r="O503" i="1" s="1"/>
  <c r="L503" i="1"/>
  <c r="J503" i="1"/>
  <c r="H503" i="1"/>
  <c r="E503" i="1"/>
  <c r="D503" i="1"/>
  <c r="N502" i="1"/>
  <c r="L502" i="1"/>
  <c r="Q502" i="1" s="1"/>
  <c r="J502" i="1"/>
  <c r="H502" i="1"/>
  <c r="E502" i="1"/>
  <c r="D502" i="1"/>
  <c r="Q501" i="1"/>
  <c r="P501" i="1"/>
  <c r="O501" i="1"/>
  <c r="N501" i="1"/>
  <c r="L501" i="1"/>
  <c r="J501" i="1"/>
  <c r="H501" i="1"/>
  <c r="E501" i="1"/>
  <c r="D501" i="1"/>
  <c r="N500" i="1"/>
  <c r="P500" i="1" s="1"/>
  <c r="L500" i="1"/>
  <c r="Q500" i="1" s="1"/>
  <c r="J500" i="1"/>
  <c r="H500" i="1"/>
  <c r="E500" i="1"/>
  <c r="D500" i="1"/>
  <c r="P499" i="1"/>
  <c r="O499" i="1"/>
  <c r="N499" i="1"/>
  <c r="L499" i="1"/>
  <c r="Q499" i="1" s="1"/>
  <c r="J499" i="1"/>
  <c r="H499" i="1"/>
  <c r="E499" i="1"/>
  <c r="D499" i="1"/>
  <c r="Q498" i="1"/>
  <c r="P498" i="1"/>
  <c r="O498" i="1"/>
  <c r="N498" i="1"/>
  <c r="L498" i="1"/>
  <c r="J498" i="1"/>
  <c r="H498" i="1"/>
  <c r="E498" i="1"/>
  <c r="D498" i="1"/>
  <c r="N497" i="1"/>
  <c r="L497" i="1"/>
  <c r="Q497" i="1" s="1"/>
  <c r="J497" i="1"/>
  <c r="H497" i="1"/>
  <c r="E497" i="1"/>
  <c r="D497" i="1"/>
  <c r="Q496" i="1"/>
  <c r="O496" i="1"/>
  <c r="N496" i="1"/>
  <c r="L496" i="1"/>
  <c r="J496" i="1"/>
  <c r="H496" i="1"/>
  <c r="E496" i="1"/>
  <c r="D496" i="1"/>
  <c r="Q495" i="1"/>
  <c r="P495" i="1"/>
  <c r="N495" i="1"/>
  <c r="O495" i="1" s="1"/>
  <c r="L495" i="1"/>
  <c r="J495" i="1"/>
  <c r="H495" i="1"/>
  <c r="E495" i="1"/>
  <c r="D495" i="1"/>
  <c r="O494" i="1"/>
  <c r="N494" i="1"/>
  <c r="L494" i="1"/>
  <c r="Q494" i="1" s="1"/>
  <c r="J494" i="1"/>
  <c r="H494" i="1"/>
  <c r="E494" i="1"/>
  <c r="D494" i="1"/>
  <c r="Q493" i="1"/>
  <c r="P493" i="1"/>
  <c r="O493" i="1"/>
  <c r="N493" i="1"/>
  <c r="L493" i="1"/>
  <c r="J493" i="1"/>
  <c r="H493" i="1"/>
  <c r="E493" i="1"/>
  <c r="D493" i="1"/>
  <c r="N492" i="1"/>
  <c r="P492" i="1" s="1"/>
  <c r="L492" i="1"/>
  <c r="Q492" i="1" s="1"/>
  <c r="J492" i="1"/>
  <c r="H492" i="1"/>
  <c r="E492" i="1"/>
  <c r="D492" i="1"/>
  <c r="N491" i="1"/>
  <c r="L491" i="1"/>
  <c r="Q491" i="1" s="1"/>
  <c r="J491" i="1"/>
  <c r="H491" i="1"/>
  <c r="E491" i="1"/>
  <c r="D491" i="1"/>
  <c r="Q490" i="1"/>
  <c r="P490" i="1"/>
  <c r="O490" i="1"/>
  <c r="N490" i="1"/>
  <c r="L490" i="1"/>
  <c r="J490" i="1"/>
  <c r="H490" i="1"/>
  <c r="E490" i="1"/>
  <c r="D490" i="1"/>
  <c r="N489" i="1"/>
  <c r="L489" i="1"/>
  <c r="Q489" i="1" s="1"/>
  <c r="J489" i="1"/>
  <c r="H489" i="1"/>
  <c r="E489" i="1"/>
  <c r="D489" i="1"/>
  <c r="Q488" i="1"/>
  <c r="N488" i="1"/>
  <c r="L488" i="1"/>
  <c r="J488" i="1"/>
  <c r="H488" i="1"/>
  <c r="E488" i="1"/>
  <c r="D488" i="1"/>
  <c r="Q487" i="1"/>
  <c r="P487" i="1"/>
  <c r="N487" i="1"/>
  <c r="O487" i="1" s="1"/>
  <c r="L487" i="1"/>
  <c r="J487" i="1"/>
  <c r="H487" i="1"/>
  <c r="E487" i="1"/>
  <c r="D487" i="1"/>
  <c r="N486" i="1"/>
  <c r="L486" i="1"/>
  <c r="Q486" i="1" s="1"/>
  <c r="J486" i="1"/>
  <c r="H486" i="1"/>
  <c r="E486" i="1"/>
  <c r="D486" i="1"/>
  <c r="Q485" i="1"/>
  <c r="P485" i="1"/>
  <c r="O485" i="1"/>
  <c r="N485" i="1"/>
  <c r="L485" i="1"/>
  <c r="J485" i="1"/>
  <c r="H485" i="1"/>
  <c r="E485" i="1"/>
  <c r="D485" i="1"/>
  <c r="N484" i="1"/>
  <c r="P484" i="1" s="1"/>
  <c r="L484" i="1"/>
  <c r="Q484" i="1" s="1"/>
  <c r="J484" i="1"/>
  <c r="H484" i="1"/>
  <c r="E484" i="1"/>
  <c r="D484" i="1"/>
  <c r="P483" i="1"/>
  <c r="O483" i="1"/>
  <c r="N483" i="1"/>
  <c r="L483" i="1"/>
  <c r="Q483" i="1" s="1"/>
  <c r="J483" i="1"/>
  <c r="H483" i="1"/>
  <c r="E483" i="1"/>
  <c r="D483" i="1"/>
  <c r="Q482" i="1"/>
  <c r="P482" i="1"/>
  <c r="O482" i="1"/>
  <c r="N482" i="1"/>
  <c r="L482" i="1"/>
  <c r="J482" i="1"/>
  <c r="H482" i="1"/>
  <c r="E482" i="1"/>
  <c r="D482" i="1"/>
  <c r="N481" i="1"/>
  <c r="L481" i="1"/>
  <c r="Q481" i="1" s="1"/>
  <c r="J481" i="1"/>
  <c r="H481" i="1"/>
  <c r="E481" i="1"/>
  <c r="D481" i="1"/>
  <c r="Q480" i="1"/>
  <c r="N480" i="1"/>
  <c r="L480" i="1"/>
  <c r="J480" i="1"/>
  <c r="H480" i="1"/>
  <c r="E480" i="1"/>
  <c r="D480" i="1"/>
  <c r="Q479" i="1"/>
  <c r="P479" i="1"/>
  <c r="N479" i="1"/>
  <c r="O479" i="1" s="1"/>
  <c r="L479" i="1"/>
  <c r="J479" i="1"/>
  <c r="H479" i="1"/>
  <c r="E479" i="1"/>
  <c r="D479" i="1"/>
  <c r="O478" i="1"/>
  <c r="N478" i="1"/>
  <c r="L478" i="1"/>
  <c r="Q478" i="1" s="1"/>
  <c r="J478" i="1"/>
  <c r="H478" i="1"/>
  <c r="E478" i="1"/>
  <c r="D478" i="1"/>
  <c r="Q477" i="1"/>
  <c r="P477" i="1"/>
  <c r="O477" i="1"/>
  <c r="N477" i="1"/>
  <c r="L477" i="1"/>
  <c r="J477" i="1"/>
  <c r="H477" i="1"/>
  <c r="E477" i="1"/>
  <c r="D477" i="1"/>
  <c r="N476" i="1"/>
  <c r="P476" i="1" s="1"/>
  <c r="L476" i="1"/>
  <c r="Q476" i="1" s="1"/>
  <c r="J476" i="1"/>
  <c r="H476" i="1"/>
  <c r="E476" i="1"/>
  <c r="D476" i="1"/>
  <c r="O475" i="1"/>
  <c r="N475" i="1"/>
  <c r="L475" i="1"/>
  <c r="Q475" i="1" s="1"/>
  <c r="J475" i="1"/>
  <c r="H475" i="1"/>
  <c r="E475" i="1"/>
  <c r="D475" i="1"/>
  <c r="Q474" i="1"/>
  <c r="P474" i="1"/>
  <c r="O474" i="1"/>
  <c r="N474" i="1"/>
  <c r="L474" i="1"/>
  <c r="J474" i="1"/>
  <c r="H474" i="1"/>
  <c r="E474" i="1"/>
  <c r="D474" i="1"/>
  <c r="N473" i="1"/>
  <c r="L473" i="1"/>
  <c r="Q473" i="1" s="1"/>
  <c r="J473" i="1"/>
  <c r="H473" i="1"/>
  <c r="E473" i="1"/>
  <c r="D473" i="1"/>
  <c r="Q472" i="1"/>
  <c r="P472" i="1"/>
  <c r="O472" i="1"/>
  <c r="N472" i="1"/>
  <c r="L472" i="1"/>
  <c r="J472" i="1"/>
  <c r="H472" i="1"/>
  <c r="E472" i="1"/>
  <c r="D472" i="1"/>
  <c r="Q471" i="1"/>
  <c r="P471" i="1"/>
  <c r="N471" i="1"/>
  <c r="O471" i="1" s="1"/>
  <c r="L471" i="1"/>
  <c r="J471" i="1"/>
  <c r="H471" i="1"/>
  <c r="E471" i="1"/>
  <c r="D471" i="1"/>
  <c r="N470" i="1"/>
  <c r="L470" i="1"/>
  <c r="Q470" i="1" s="1"/>
  <c r="J470" i="1"/>
  <c r="H470" i="1"/>
  <c r="E470" i="1"/>
  <c r="D470" i="1"/>
  <c r="Q469" i="1"/>
  <c r="P469" i="1"/>
  <c r="O469" i="1"/>
  <c r="N469" i="1"/>
  <c r="L469" i="1"/>
  <c r="J469" i="1"/>
  <c r="H469" i="1"/>
  <c r="E469" i="1"/>
  <c r="D469" i="1"/>
  <c r="N468" i="1"/>
  <c r="P468" i="1" s="1"/>
  <c r="L468" i="1"/>
  <c r="Q468" i="1" s="1"/>
  <c r="J468" i="1"/>
  <c r="H468" i="1"/>
  <c r="E468" i="1"/>
  <c r="D468" i="1"/>
  <c r="P467" i="1"/>
  <c r="O467" i="1"/>
  <c r="N467" i="1"/>
  <c r="L467" i="1"/>
  <c r="Q467" i="1" s="1"/>
  <c r="J467" i="1"/>
  <c r="H467" i="1"/>
  <c r="E467" i="1"/>
  <c r="D467" i="1"/>
  <c r="Q466" i="1"/>
  <c r="P466" i="1"/>
  <c r="N466" i="1"/>
  <c r="O466" i="1" s="1"/>
  <c r="L466" i="1"/>
  <c r="J466" i="1"/>
  <c r="H466" i="1"/>
  <c r="E466" i="1"/>
  <c r="D466" i="1"/>
  <c r="N465" i="1"/>
  <c r="L465" i="1"/>
  <c r="Q465" i="1" s="1"/>
  <c r="J465" i="1"/>
  <c r="H465" i="1"/>
  <c r="E465" i="1"/>
  <c r="D465" i="1"/>
  <c r="Q464" i="1"/>
  <c r="O464" i="1"/>
  <c r="N464" i="1"/>
  <c r="L464" i="1"/>
  <c r="J464" i="1"/>
  <c r="H464" i="1"/>
  <c r="E464" i="1"/>
  <c r="D464" i="1"/>
  <c r="Q463" i="1"/>
  <c r="N463" i="1"/>
  <c r="P463" i="1" s="1"/>
  <c r="L463" i="1"/>
  <c r="J463" i="1"/>
  <c r="H463" i="1"/>
  <c r="E463" i="1"/>
  <c r="D463" i="1"/>
  <c r="O462" i="1"/>
  <c r="N462" i="1"/>
  <c r="L462" i="1"/>
  <c r="Q462" i="1" s="1"/>
  <c r="J462" i="1"/>
  <c r="H462" i="1"/>
  <c r="E462" i="1"/>
  <c r="D462" i="1"/>
  <c r="Q461" i="1"/>
  <c r="P461" i="1"/>
  <c r="O461" i="1"/>
  <c r="N461" i="1"/>
  <c r="L461" i="1"/>
  <c r="J461" i="1"/>
  <c r="H461" i="1"/>
  <c r="E461" i="1"/>
  <c r="D461" i="1"/>
  <c r="N460" i="1"/>
  <c r="P460" i="1" s="1"/>
  <c r="L460" i="1"/>
  <c r="Q460" i="1" s="1"/>
  <c r="J460" i="1"/>
  <c r="H460" i="1"/>
  <c r="E460" i="1"/>
  <c r="D460" i="1"/>
  <c r="P459" i="1"/>
  <c r="O459" i="1"/>
  <c r="N459" i="1"/>
  <c r="L459" i="1"/>
  <c r="Q459" i="1" s="1"/>
  <c r="J459" i="1"/>
  <c r="H459" i="1"/>
  <c r="E459" i="1"/>
  <c r="D459" i="1"/>
  <c r="Q458" i="1"/>
  <c r="P458" i="1"/>
  <c r="N458" i="1"/>
  <c r="O458" i="1" s="1"/>
  <c r="L458" i="1"/>
  <c r="J458" i="1"/>
  <c r="H458" i="1"/>
  <c r="E458" i="1"/>
  <c r="D458" i="1"/>
  <c r="N457" i="1"/>
  <c r="L457" i="1"/>
  <c r="Q457" i="1" s="1"/>
  <c r="J457" i="1"/>
  <c r="H457" i="1"/>
  <c r="E457" i="1"/>
  <c r="D457" i="1"/>
  <c r="Q456" i="1"/>
  <c r="N456" i="1"/>
  <c r="L456" i="1"/>
  <c r="J456" i="1"/>
  <c r="H456" i="1"/>
  <c r="E456" i="1"/>
  <c r="D456" i="1"/>
  <c r="Q455" i="1"/>
  <c r="N455" i="1"/>
  <c r="P455" i="1" s="1"/>
  <c r="L455" i="1"/>
  <c r="J455" i="1"/>
  <c r="H455" i="1"/>
  <c r="E455" i="1"/>
  <c r="D455" i="1"/>
  <c r="N454" i="1"/>
  <c r="L454" i="1"/>
  <c r="Q454" i="1" s="1"/>
  <c r="J454" i="1"/>
  <c r="H454" i="1"/>
  <c r="E454" i="1"/>
  <c r="D454" i="1"/>
  <c r="Q453" i="1"/>
  <c r="P453" i="1"/>
  <c r="O453" i="1"/>
  <c r="N453" i="1"/>
  <c r="L453" i="1"/>
  <c r="J453" i="1"/>
  <c r="H453" i="1"/>
  <c r="E453" i="1"/>
  <c r="D453" i="1"/>
  <c r="N452" i="1"/>
  <c r="P452" i="1" s="1"/>
  <c r="L452" i="1"/>
  <c r="Q452" i="1" s="1"/>
  <c r="J452" i="1"/>
  <c r="H452" i="1"/>
  <c r="E452" i="1"/>
  <c r="D452" i="1"/>
  <c r="P451" i="1"/>
  <c r="O451" i="1"/>
  <c r="N451" i="1"/>
  <c r="L451" i="1"/>
  <c r="Q451" i="1" s="1"/>
  <c r="J451" i="1"/>
  <c r="H451" i="1"/>
  <c r="E451" i="1"/>
  <c r="D451" i="1"/>
  <c r="Q450" i="1"/>
  <c r="P450" i="1"/>
  <c r="N450" i="1"/>
  <c r="O450" i="1" s="1"/>
  <c r="L450" i="1"/>
  <c r="J450" i="1"/>
  <c r="H450" i="1"/>
  <c r="E450" i="1"/>
  <c r="D450" i="1"/>
  <c r="N449" i="1"/>
  <c r="L449" i="1"/>
  <c r="Q449" i="1" s="1"/>
  <c r="J449" i="1"/>
  <c r="H449" i="1"/>
  <c r="E449" i="1"/>
  <c r="D449" i="1"/>
  <c r="Q448" i="1"/>
  <c r="O448" i="1"/>
  <c r="N448" i="1"/>
  <c r="L448" i="1"/>
  <c r="J448" i="1"/>
  <c r="H448" i="1"/>
  <c r="E448" i="1"/>
  <c r="D448" i="1"/>
  <c r="Q447" i="1"/>
  <c r="N447" i="1"/>
  <c r="P447" i="1" s="1"/>
  <c r="L447" i="1"/>
  <c r="J447" i="1"/>
  <c r="H447" i="1"/>
  <c r="E447" i="1"/>
  <c r="D447" i="1"/>
  <c r="N446" i="1"/>
  <c r="L446" i="1"/>
  <c r="Q446" i="1" s="1"/>
  <c r="J446" i="1"/>
  <c r="H446" i="1"/>
  <c r="E446" i="1"/>
  <c r="D446" i="1"/>
  <c r="Q445" i="1"/>
  <c r="P445" i="1"/>
  <c r="O445" i="1"/>
  <c r="N445" i="1"/>
  <c r="L445" i="1"/>
  <c r="J445" i="1"/>
  <c r="H445" i="1"/>
  <c r="E445" i="1"/>
  <c r="D445" i="1"/>
  <c r="N444" i="1"/>
  <c r="P444" i="1" s="1"/>
  <c r="L444" i="1"/>
  <c r="Q444" i="1" s="1"/>
  <c r="J444" i="1"/>
  <c r="H444" i="1"/>
  <c r="E444" i="1"/>
  <c r="D444" i="1"/>
  <c r="P443" i="1"/>
  <c r="O443" i="1"/>
  <c r="N443" i="1"/>
  <c r="L443" i="1"/>
  <c r="Q443" i="1" s="1"/>
  <c r="J443" i="1"/>
  <c r="H443" i="1"/>
  <c r="E443" i="1"/>
  <c r="D443" i="1"/>
  <c r="Q442" i="1"/>
  <c r="P442" i="1"/>
  <c r="N442" i="1"/>
  <c r="O442" i="1" s="1"/>
  <c r="L442" i="1"/>
  <c r="J442" i="1"/>
  <c r="H442" i="1"/>
  <c r="E442" i="1"/>
  <c r="D442" i="1"/>
  <c r="N441" i="1"/>
  <c r="L441" i="1"/>
  <c r="Q441" i="1" s="1"/>
  <c r="J441" i="1"/>
  <c r="H441" i="1"/>
  <c r="E441" i="1"/>
  <c r="D441" i="1"/>
  <c r="Q440" i="1"/>
  <c r="N440" i="1"/>
  <c r="L440" i="1"/>
  <c r="J440" i="1"/>
  <c r="H440" i="1"/>
  <c r="E440" i="1"/>
  <c r="D440" i="1"/>
  <c r="Q439" i="1"/>
  <c r="N439" i="1"/>
  <c r="P439" i="1" s="1"/>
  <c r="L439" i="1"/>
  <c r="J439" i="1"/>
  <c r="H439" i="1"/>
  <c r="E439" i="1"/>
  <c r="D439" i="1"/>
  <c r="N438" i="1"/>
  <c r="L438" i="1"/>
  <c r="Q438" i="1" s="1"/>
  <c r="J438" i="1"/>
  <c r="H438" i="1"/>
  <c r="E438" i="1"/>
  <c r="D438" i="1"/>
  <c r="Q437" i="1"/>
  <c r="P437" i="1"/>
  <c r="O437" i="1"/>
  <c r="N437" i="1"/>
  <c r="L437" i="1"/>
  <c r="J437" i="1"/>
  <c r="H437" i="1"/>
  <c r="E437" i="1"/>
  <c r="D437" i="1"/>
  <c r="N436" i="1"/>
  <c r="P436" i="1" s="1"/>
  <c r="L436" i="1"/>
  <c r="Q436" i="1" s="1"/>
  <c r="J436" i="1"/>
  <c r="H436" i="1"/>
  <c r="E436" i="1"/>
  <c r="D436" i="1"/>
  <c r="P435" i="1"/>
  <c r="O435" i="1"/>
  <c r="N435" i="1"/>
  <c r="L435" i="1"/>
  <c r="Q435" i="1" s="1"/>
  <c r="J435" i="1"/>
  <c r="H435" i="1"/>
  <c r="E435" i="1"/>
  <c r="D435" i="1"/>
  <c r="Q434" i="1"/>
  <c r="P434" i="1"/>
  <c r="N434" i="1"/>
  <c r="O434" i="1" s="1"/>
  <c r="L434" i="1"/>
  <c r="J434" i="1"/>
  <c r="H434" i="1"/>
  <c r="E434" i="1"/>
  <c r="D434" i="1"/>
  <c r="N433" i="1"/>
  <c r="L433" i="1"/>
  <c r="Q433" i="1" s="1"/>
  <c r="J433" i="1"/>
  <c r="H433" i="1"/>
  <c r="E433" i="1"/>
  <c r="D433" i="1"/>
  <c r="Q432" i="1"/>
  <c r="N432" i="1"/>
  <c r="L432" i="1"/>
  <c r="J432" i="1"/>
  <c r="H432" i="1"/>
  <c r="E432" i="1"/>
  <c r="D432" i="1"/>
  <c r="Q431" i="1"/>
  <c r="P431" i="1"/>
  <c r="N431" i="1"/>
  <c r="O431" i="1" s="1"/>
  <c r="L431" i="1"/>
  <c r="J431" i="1"/>
  <c r="H431" i="1"/>
  <c r="E431" i="1"/>
  <c r="D431" i="1"/>
  <c r="O430" i="1"/>
  <c r="N430" i="1"/>
  <c r="L430" i="1"/>
  <c r="Q430" i="1" s="1"/>
  <c r="J430" i="1"/>
  <c r="H430" i="1"/>
  <c r="E430" i="1"/>
  <c r="D430" i="1"/>
  <c r="Q429" i="1"/>
  <c r="P429" i="1"/>
  <c r="O429" i="1"/>
  <c r="N429" i="1"/>
  <c r="L429" i="1"/>
  <c r="J429" i="1"/>
  <c r="H429" i="1"/>
  <c r="E429" i="1"/>
  <c r="D429" i="1"/>
  <c r="N428" i="1"/>
  <c r="P428" i="1" s="1"/>
  <c r="L428" i="1"/>
  <c r="Q428" i="1" s="1"/>
  <c r="J428" i="1"/>
  <c r="H428" i="1"/>
  <c r="E428" i="1"/>
  <c r="D428" i="1"/>
  <c r="P427" i="1"/>
  <c r="O427" i="1"/>
  <c r="N427" i="1"/>
  <c r="L427" i="1"/>
  <c r="Q427" i="1" s="1"/>
  <c r="J427" i="1"/>
  <c r="H427" i="1"/>
  <c r="E427" i="1"/>
  <c r="D427" i="1"/>
  <c r="Q426" i="1"/>
  <c r="P426" i="1"/>
  <c r="O426" i="1"/>
  <c r="N426" i="1"/>
  <c r="L426" i="1"/>
  <c r="J426" i="1"/>
  <c r="H426" i="1"/>
  <c r="E426" i="1"/>
  <c r="D426" i="1"/>
  <c r="N425" i="1"/>
  <c r="L425" i="1"/>
  <c r="Q425" i="1" s="1"/>
  <c r="J425" i="1"/>
  <c r="H425" i="1"/>
  <c r="E425" i="1"/>
  <c r="D425" i="1"/>
  <c r="Q424" i="1"/>
  <c r="P424" i="1"/>
  <c r="O424" i="1"/>
  <c r="N424" i="1"/>
  <c r="L424" i="1"/>
  <c r="J424" i="1"/>
  <c r="H424" i="1"/>
  <c r="E424" i="1"/>
  <c r="D424" i="1"/>
  <c r="Q423" i="1"/>
  <c r="P423" i="1"/>
  <c r="N423" i="1"/>
  <c r="O423" i="1" s="1"/>
  <c r="L423" i="1"/>
  <c r="J423" i="1"/>
  <c r="H423" i="1"/>
  <c r="E423" i="1"/>
  <c r="D423" i="1"/>
  <c r="N422" i="1"/>
  <c r="L422" i="1"/>
  <c r="Q422" i="1" s="1"/>
  <c r="J422" i="1"/>
  <c r="H422" i="1"/>
  <c r="E422" i="1"/>
  <c r="D422" i="1"/>
  <c r="Q421" i="1"/>
  <c r="P421" i="1"/>
  <c r="O421" i="1"/>
  <c r="N421" i="1"/>
  <c r="L421" i="1"/>
  <c r="J421" i="1"/>
  <c r="H421" i="1"/>
  <c r="E421" i="1"/>
  <c r="D421" i="1"/>
  <c r="N420" i="1"/>
  <c r="P420" i="1" s="1"/>
  <c r="L420" i="1"/>
  <c r="Q420" i="1" s="1"/>
  <c r="J420" i="1"/>
  <c r="H420" i="1"/>
  <c r="E420" i="1"/>
  <c r="D420" i="1"/>
  <c r="N419" i="1"/>
  <c r="L419" i="1"/>
  <c r="Q419" i="1" s="1"/>
  <c r="J419" i="1"/>
  <c r="H419" i="1"/>
  <c r="E419" i="1"/>
  <c r="D419" i="1"/>
  <c r="Q418" i="1"/>
  <c r="P418" i="1"/>
  <c r="O418" i="1"/>
  <c r="N418" i="1"/>
  <c r="L418" i="1"/>
  <c r="J418" i="1"/>
  <c r="H418" i="1"/>
  <c r="E418" i="1"/>
  <c r="D418" i="1"/>
  <c r="N417" i="1"/>
  <c r="L417" i="1"/>
  <c r="Q417" i="1" s="1"/>
  <c r="J417" i="1"/>
  <c r="H417" i="1"/>
  <c r="E417" i="1"/>
  <c r="D417" i="1"/>
  <c r="Q416" i="1"/>
  <c r="N416" i="1"/>
  <c r="L416" i="1"/>
  <c r="J416" i="1"/>
  <c r="H416" i="1"/>
  <c r="E416" i="1"/>
  <c r="D416" i="1"/>
  <c r="Q415" i="1"/>
  <c r="P415" i="1"/>
  <c r="N415" i="1"/>
  <c r="O415" i="1" s="1"/>
  <c r="L415" i="1"/>
  <c r="J415" i="1"/>
  <c r="H415" i="1"/>
  <c r="E415" i="1"/>
  <c r="D415" i="1"/>
  <c r="N414" i="1"/>
  <c r="L414" i="1"/>
  <c r="Q414" i="1" s="1"/>
  <c r="J414" i="1"/>
  <c r="H414" i="1"/>
  <c r="E414" i="1"/>
  <c r="D414" i="1"/>
  <c r="Q413" i="1"/>
  <c r="P413" i="1"/>
  <c r="O413" i="1"/>
  <c r="N413" i="1"/>
  <c r="L413" i="1"/>
  <c r="J413" i="1"/>
  <c r="H413" i="1"/>
  <c r="E413" i="1"/>
  <c r="D413" i="1"/>
  <c r="N412" i="1"/>
  <c r="P412" i="1" s="1"/>
  <c r="L412" i="1"/>
  <c r="Q412" i="1" s="1"/>
  <c r="J412" i="1"/>
  <c r="H412" i="1"/>
  <c r="E412" i="1"/>
  <c r="D412" i="1"/>
  <c r="N411" i="1"/>
  <c r="L411" i="1"/>
  <c r="Q411" i="1" s="1"/>
  <c r="J411" i="1"/>
  <c r="H411" i="1"/>
  <c r="E411" i="1"/>
  <c r="D411" i="1"/>
  <c r="Q410" i="1"/>
  <c r="P410" i="1"/>
  <c r="O410" i="1"/>
  <c r="N410" i="1"/>
  <c r="L410" i="1"/>
  <c r="J410" i="1"/>
  <c r="H410" i="1"/>
  <c r="E410" i="1"/>
  <c r="D410" i="1"/>
  <c r="O409" i="1"/>
  <c r="N409" i="1"/>
  <c r="L409" i="1"/>
  <c r="Q409" i="1" s="1"/>
  <c r="J409" i="1"/>
  <c r="H409" i="1"/>
  <c r="E409" i="1"/>
  <c r="D409" i="1"/>
  <c r="Q408" i="1"/>
  <c r="N408" i="1"/>
  <c r="P408" i="1" s="1"/>
  <c r="L408" i="1"/>
  <c r="J408" i="1"/>
  <c r="H408" i="1"/>
  <c r="E408" i="1"/>
  <c r="D408" i="1"/>
  <c r="P407" i="1"/>
  <c r="N407" i="1"/>
  <c r="O407" i="1" s="1"/>
  <c r="L407" i="1"/>
  <c r="Q407" i="1" s="1"/>
  <c r="J407" i="1"/>
  <c r="H407" i="1"/>
  <c r="E407" i="1"/>
  <c r="D407" i="1"/>
  <c r="P406" i="1"/>
  <c r="O406" i="1"/>
  <c r="N406" i="1"/>
  <c r="L406" i="1"/>
  <c r="Q406" i="1" s="1"/>
  <c r="J406" i="1"/>
  <c r="H406" i="1"/>
  <c r="E406" i="1"/>
  <c r="D406" i="1"/>
  <c r="Q405" i="1"/>
  <c r="P405" i="1"/>
  <c r="O405" i="1"/>
  <c r="N405" i="1"/>
  <c r="L405" i="1"/>
  <c r="J405" i="1"/>
  <c r="H405" i="1"/>
  <c r="E405" i="1"/>
  <c r="D405" i="1"/>
  <c r="Q404" i="1"/>
  <c r="N404" i="1"/>
  <c r="L404" i="1"/>
  <c r="J404" i="1"/>
  <c r="H404" i="1"/>
  <c r="E404" i="1"/>
  <c r="D404" i="1"/>
  <c r="Q403" i="1"/>
  <c r="P403" i="1"/>
  <c r="O403" i="1"/>
  <c r="N403" i="1"/>
  <c r="L403" i="1"/>
  <c r="J403" i="1"/>
  <c r="H403" i="1"/>
  <c r="E403" i="1"/>
  <c r="D403" i="1"/>
  <c r="P402" i="1"/>
  <c r="O402" i="1"/>
  <c r="N402" i="1"/>
  <c r="L402" i="1"/>
  <c r="Q402" i="1" s="1"/>
  <c r="J402" i="1"/>
  <c r="H402" i="1"/>
  <c r="E402" i="1"/>
  <c r="D402" i="1"/>
  <c r="O401" i="1"/>
  <c r="N401" i="1"/>
  <c r="P401" i="1" s="1"/>
  <c r="L401" i="1"/>
  <c r="Q401" i="1" s="1"/>
  <c r="J401" i="1"/>
  <c r="H401" i="1"/>
  <c r="E401" i="1"/>
  <c r="D401" i="1"/>
  <c r="Q400" i="1"/>
  <c r="P400" i="1"/>
  <c r="O400" i="1"/>
  <c r="N400" i="1"/>
  <c r="L400" i="1"/>
  <c r="J400" i="1"/>
  <c r="H400" i="1"/>
  <c r="E400" i="1"/>
  <c r="D400" i="1"/>
  <c r="Q399" i="1"/>
  <c r="N399" i="1"/>
  <c r="L399" i="1"/>
  <c r="J399" i="1"/>
  <c r="H399" i="1"/>
  <c r="E399" i="1"/>
  <c r="D399" i="1"/>
  <c r="N398" i="1"/>
  <c r="L398" i="1"/>
  <c r="Q398" i="1" s="1"/>
  <c r="J398" i="1"/>
  <c r="H398" i="1"/>
  <c r="E398" i="1"/>
  <c r="D398" i="1"/>
  <c r="Q397" i="1"/>
  <c r="P397" i="1"/>
  <c r="O397" i="1"/>
  <c r="N397" i="1"/>
  <c r="L397" i="1"/>
  <c r="J397" i="1"/>
  <c r="H397" i="1"/>
  <c r="E397" i="1"/>
  <c r="D397" i="1"/>
  <c r="P396" i="1"/>
  <c r="O396" i="1"/>
  <c r="N396" i="1"/>
  <c r="L396" i="1"/>
  <c r="Q396" i="1" s="1"/>
  <c r="J396" i="1"/>
  <c r="H396" i="1"/>
  <c r="E396" i="1"/>
  <c r="D396" i="1"/>
  <c r="N395" i="1"/>
  <c r="L395" i="1"/>
  <c r="Q395" i="1" s="1"/>
  <c r="J395" i="1"/>
  <c r="H395" i="1"/>
  <c r="E395" i="1"/>
  <c r="D395" i="1"/>
  <c r="Q394" i="1"/>
  <c r="N394" i="1"/>
  <c r="P394" i="1" s="1"/>
  <c r="L394" i="1"/>
  <c r="J394" i="1"/>
  <c r="H394" i="1"/>
  <c r="E394" i="1"/>
  <c r="D394" i="1"/>
  <c r="N393" i="1"/>
  <c r="L393" i="1"/>
  <c r="Q393" i="1" s="1"/>
  <c r="J393" i="1"/>
  <c r="H393" i="1"/>
  <c r="E393" i="1"/>
  <c r="D393" i="1"/>
  <c r="Q392" i="1"/>
  <c r="P392" i="1"/>
  <c r="O392" i="1"/>
  <c r="N392" i="1"/>
  <c r="L392" i="1"/>
  <c r="J392" i="1"/>
  <c r="H392" i="1"/>
  <c r="E392" i="1"/>
  <c r="D392" i="1"/>
  <c r="Q391" i="1"/>
  <c r="N391" i="1"/>
  <c r="L391" i="1"/>
  <c r="J391" i="1"/>
  <c r="H391" i="1"/>
  <c r="E391" i="1"/>
  <c r="D391" i="1"/>
  <c r="N390" i="1"/>
  <c r="L390" i="1"/>
  <c r="Q390" i="1" s="1"/>
  <c r="J390" i="1"/>
  <c r="H390" i="1"/>
  <c r="E390" i="1"/>
  <c r="D390" i="1"/>
  <c r="Q389" i="1"/>
  <c r="P389" i="1"/>
  <c r="O389" i="1"/>
  <c r="N389" i="1"/>
  <c r="L389" i="1"/>
  <c r="J389" i="1"/>
  <c r="H389" i="1"/>
  <c r="E389" i="1"/>
  <c r="D389" i="1"/>
  <c r="P388" i="1"/>
  <c r="O388" i="1"/>
  <c r="N388" i="1"/>
  <c r="L388" i="1"/>
  <c r="Q388" i="1" s="1"/>
  <c r="J388" i="1"/>
  <c r="H388" i="1"/>
  <c r="E388" i="1"/>
  <c r="D388" i="1"/>
  <c r="N387" i="1"/>
  <c r="P387" i="1" s="1"/>
  <c r="L387" i="1"/>
  <c r="Q387" i="1" s="1"/>
  <c r="J387" i="1"/>
  <c r="H387" i="1"/>
  <c r="E387" i="1"/>
  <c r="D387" i="1"/>
  <c r="Q386" i="1"/>
  <c r="N386" i="1"/>
  <c r="P386" i="1" s="1"/>
  <c r="L386" i="1"/>
  <c r="J386" i="1"/>
  <c r="H386" i="1"/>
  <c r="E386" i="1"/>
  <c r="D386" i="1"/>
  <c r="N385" i="1"/>
  <c r="L385" i="1"/>
  <c r="Q385" i="1" s="1"/>
  <c r="J385" i="1"/>
  <c r="H385" i="1"/>
  <c r="E385" i="1"/>
  <c r="D385" i="1"/>
  <c r="Q384" i="1"/>
  <c r="P384" i="1"/>
  <c r="O384" i="1"/>
  <c r="N384" i="1"/>
  <c r="L384" i="1"/>
  <c r="J384" i="1"/>
  <c r="H384" i="1"/>
  <c r="E384" i="1"/>
  <c r="D384" i="1"/>
  <c r="Q383" i="1"/>
  <c r="N383" i="1"/>
  <c r="L383" i="1"/>
  <c r="J383" i="1"/>
  <c r="H383" i="1"/>
  <c r="E383" i="1"/>
  <c r="D383" i="1"/>
  <c r="O382" i="1"/>
  <c r="N382" i="1"/>
  <c r="L382" i="1"/>
  <c r="Q382" i="1" s="1"/>
  <c r="J382" i="1"/>
  <c r="H382" i="1"/>
  <c r="E382" i="1"/>
  <c r="D382" i="1"/>
  <c r="Q381" i="1"/>
  <c r="P381" i="1"/>
  <c r="O381" i="1"/>
  <c r="N381" i="1"/>
  <c r="L381" i="1"/>
  <c r="J381" i="1"/>
  <c r="H381" i="1"/>
  <c r="E381" i="1"/>
  <c r="D381" i="1"/>
  <c r="P380" i="1"/>
  <c r="O380" i="1"/>
  <c r="N380" i="1"/>
  <c r="L380" i="1"/>
  <c r="Q380" i="1" s="1"/>
  <c r="J380" i="1"/>
  <c r="H380" i="1"/>
  <c r="E380" i="1"/>
  <c r="D380" i="1"/>
  <c r="P379" i="1"/>
  <c r="O379" i="1"/>
  <c r="N379" i="1"/>
  <c r="L379" i="1"/>
  <c r="Q379" i="1" s="1"/>
  <c r="J379" i="1"/>
  <c r="H379" i="1"/>
  <c r="E379" i="1"/>
  <c r="D379" i="1"/>
  <c r="N378" i="1"/>
  <c r="P378" i="1" s="1"/>
  <c r="L378" i="1"/>
  <c r="Q378" i="1" s="1"/>
  <c r="J378" i="1"/>
  <c r="H378" i="1"/>
  <c r="E378" i="1"/>
  <c r="D378" i="1"/>
  <c r="P377" i="1"/>
  <c r="N377" i="1"/>
  <c r="L377" i="1"/>
  <c r="Q377" i="1" s="1"/>
  <c r="J377" i="1"/>
  <c r="H377" i="1"/>
  <c r="E377" i="1"/>
  <c r="D377" i="1"/>
  <c r="Q376" i="1"/>
  <c r="P376" i="1"/>
  <c r="O376" i="1"/>
  <c r="N376" i="1"/>
  <c r="L376" i="1"/>
  <c r="J376" i="1"/>
  <c r="H376" i="1"/>
  <c r="E376" i="1"/>
  <c r="D376" i="1"/>
  <c r="Q375" i="1"/>
  <c r="N375" i="1"/>
  <c r="L375" i="1"/>
  <c r="J375" i="1"/>
  <c r="H375" i="1"/>
  <c r="E375" i="1"/>
  <c r="D375" i="1"/>
  <c r="Q374" i="1"/>
  <c r="O374" i="1"/>
  <c r="N374" i="1"/>
  <c r="L374" i="1"/>
  <c r="J374" i="1"/>
  <c r="H374" i="1"/>
  <c r="E374" i="1"/>
  <c r="D374" i="1"/>
  <c r="Q373" i="1"/>
  <c r="P373" i="1"/>
  <c r="O373" i="1"/>
  <c r="N373" i="1"/>
  <c r="L373" i="1"/>
  <c r="J373" i="1"/>
  <c r="H373" i="1"/>
  <c r="E373" i="1"/>
  <c r="D373" i="1"/>
  <c r="P372" i="1"/>
  <c r="O372" i="1"/>
  <c r="N372" i="1"/>
  <c r="L372" i="1"/>
  <c r="Q372" i="1" s="1"/>
  <c r="J372" i="1"/>
  <c r="H372" i="1"/>
  <c r="E372" i="1"/>
  <c r="D372" i="1"/>
  <c r="P371" i="1"/>
  <c r="O371" i="1"/>
  <c r="N371" i="1"/>
  <c r="L371" i="1"/>
  <c r="Q371" i="1" s="1"/>
  <c r="J371" i="1"/>
  <c r="H371" i="1"/>
  <c r="E371" i="1"/>
  <c r="D371" i="1"/>
  <c r="N370" i="1"/>
  <c r="P370" i="1" s="1"/>
  <c r="L370" i="1"/>
  <c r="Q370" i="1" s="1"/>
  <c r="J370" i="1"/>
  <c r="H370" i="1"/>
  <c r="E370" i="1"/>
  <c r="D370" i="1"/>
  <c r="P369" i="1"/>
  <c r="N369" i="1"/>
  <c r="L369" i="1"/>
  <c r="Q369" i="1" s="1"/>
  <c r="J369" i="1"/>
  <c r="H369" i="1"/>
  <c r="E369" i="1"/>
  <c r="D369" i="1"/>
  <c r="Q368" i="1"/>
  <c r="P368" i="1"/>
  <c r="O368" i="1"/>
  <c r="N368" i="1"/>
  <c r="L368" i="1"/>
  <c r="J368" i="1"/>
  <c r="H368" i="1"/>
  <c r="E368" i="1"/>
  <c r="D368" i="1"/>
  <c r="Q367" i="1"/>
  <c r="N367" i="1"/>
  <c r="L367" i="1"/>
  <c r="J367" i="1"/>
  <c r="H367" i="1"/>
  <c r="E367" i="1"/>
  <c r="D367" i="1"/>
  <c r="O366" i="1"/>
  <c r="N366" i="1"/>
  <c r="L366" i="1"/>
  <c r="Q366" i="1" s="1"/>
  <c r="J366" i="1"/>
  <c r="H366" i="1"/>
  <c r="E366" i="1"/>
  <c r="D366" i="1"/>
  <c r="Q365" i="1"/>
  <c r="P365" i="1"/>
  <c r="O365" i="1"/>
  <c r="N365" i="1"/>
  <c r="L365" i="1"/>
  <c r="J365" i="1"/>
  <c r="H365" i="1"/>
  <c r="E365" i="1"/>
  <c r="D365" i="1"/>
  <c r="P364" i="1"/>
  <c r="O364" i="1"/>
  <c r="N364" i="1"/>
  <c r="L364" i="1"/>
  <c r="Q364" i="1" s="1"/>
  <c r="J364" i="1"/>
  <c r="H364" i="1"/>
  <c r="E364" i="1"/>
  <c r="D364" i="1"/>
  <c r="N363" i="1"/>
  <c r="L363" i="1"/>
  <c r="Q363" i="1" s="1"/>
  <c r="J363" i="1"/>
  <c r="H363" i="1"/>
  <c r="E363" i="1"/>
  <c r="D363" i="1"/>
  <c r="Q362" i="1"/>
  <c r="N362" i="1"/>
  <c r="P362" i="1" s="1"/>
  <c r="L362" i="1"/>
  <c r="J362" i="1"/>
  <c r="H362" i="1"/>
  <c r="E362" i="1"/>
  <c r="D362" i="1"/>
  <c r="N361" i="1"/>
  <c r="L361" i="1"/>
  <c r="Q361" i="1" s="1"/>
  <c r="J361" i="1"/>
  <c r="H361" i="1"/>
  <c r="E361" i="1"/>
  <c r="D361" i="1"/>
  <c r="Q360" i="1"/>
  <c r="P360" i="1"/>
  <c r="O360" i="1"/>
  <c r="N360" i="1"/>
  <c r="L360" i="1"/>
  <c r="J360" i="1"/>
  <c r="H360" i="1"/>
  <c r="E360" i="1"/>
  <c r="D360" i="1"/>
  <c r="Q359" i="1"/>
  <c r="N359" i="1"/>
  <c r="L359" i="1"/>
  <c r="J359" i="1"/>
  <c r="H359" i="1"/>
  <c r="E359" i="1"/>
  <c r="D359" i="1"/>
  <c r="N358" i="1"/>
  <c r="L358" i="1"/>
  <c r="Q358" i="1" s="1"/>
  <c r="J358" i="1"/>
  <c r="H358" i="1"/>
  <c r="E358" i="1"/>
  <c r="D358" i="1"/>
  <c r="Q357" i="1"/>
  <c r="P357" i="1"/>
  <c r="O357" i="1"/>
  <c r="N357" i="1"/>
  <c r="L357" i="1"/>
  <c r="J357" i="1"/>
  <c r="H357" i="1"/>
  <c r="E357" i="1"/>
  <c r="D357" i="1"/>
  <c r="P356" i="1"/>
  <c r="O356" i="1"/>
  <c r="N356" i="1"/>
  <c r="L356" i="1"/>
  <c r="Q356" i="1" s="1"/>
  <c r="J356" i="1"/>
  <c r="H356" i="1"/>
  <c r="E356" i="1"/>
  <c r="D356" i="1"/>
  <c r="N355" i="1"/>
  <c r="L355" i="1"/>
  <c r="Q355" i="1" s="1"/>
  <c r="J355" i="1"/>
  <c r="H355" i="1"/>
  <c r="E355" i="1"/>
  <c r="D355" i="1"/>
  <c r="Q354" i="1"/>
  <c r="P354" i="1"/>
  <c r="N354" i="1"/>
  <c r="O354" i="1" s="1"/>
  <c r="L354" i="1"/>
  <c r="J354" i="1"/>
  <c r="H354" i="1"/>
  <c r="E354" i="1"/>
  <c r="D354" i="1"/>
  <c r="P353" i="1"/>
  <c r="N353" i="1"/>
  <c r="L353" i="1"/>
  <c r="Q353" i="1" s="1"/>
  <c r="J353" i="1"/>
  <c r="H353" i="1"/>
  <c r="E353" i="1"/>
  <c r="D353" i="1"/>
  <c r="Q352" i="1"/>
  <c r="P352" i="1"/>
  <c r="O352" i="1"/>
  <c r="N352" i="1"/>
  <c r="L352" i="1"/>
  <c r="J352" i="1"/>
  <c r="H352" i="1"/>
  <c r="E352" i="1"/>
  <c r="D352" i="1"/>
  <c r="Q351" i="1"/>
  <c r="N351" i="1"/>
  <c r="L351" i="1"/>
  <c r="J351" i="1"/>
  <c r="H351" i="1"/>
  <c r="E351" i="1"/>
  <c r="D351" i="1"/>
  <c r="N350" i="1"/>
  <c r="L350" i="1"/>
  <c r="Q350" i="1" s="1"/>
  <c r="J350" i="1"/>
  <c r="H350" i="1"/>
  <c r="E350" i="1"/>
  <c r="D350" i="1"/>
  <c r="Q349" i="1"/>
  <c r="P349" i="1"/>
  <c r="O349" i="1"/>
  <c r="N349" i="1"/>
  <c r="L349" i="1"/>
  <c r="J349" i="1"/>
  <c r="H349" i="1"/>
  <c r="E349" i="1"/>
  <c r="D349" i="1"/>
  <c r="P348" i="1"/>
  <c r="O348" i="1"/>
  <c r="N348" i="1"/>
  <c r="L348" i="1"/>
  <c r="Q348" i="1" s="1"/>
  <c r="J348" i="1"/>
  <c r="H348" i="1"/>
  <c r="E348" i="1"/>
  <c r="D348" i="1"/>
  <c r="N347" i="1"/>
  <c r="L347" i="1"/>
  <c r="Q347" i="1" s="1"/>
  <c r="J347" i="1"/>
  <c r="H347" i="1"/>
  <c r="E347" i="1"/>
  <c r="D347" i="1"/>
  <c r="Q346" i="1"/>
  <c r="P346" i="1"/>
  <c r="N346" i="1"/>
  <c r="O346" i="1" s="1"/>
  <c r="L346" i="1"/>
  <c r="J346" i="1"/>
  <c r="H346" i="1"/>
  <c r="E346" i="1"/>
  <c r="D346" i="1"/>
  <c r="N345" i="1"/>
  <c r="P345" i="1" s="1"/>
  <c r="L345" i="1"/>
  <c r="Q345" i="1" s="1"/>
  <c r="J345" i="1"/>
  <c r="H345" i="1"/>
  <c r="E345" i="1"/>
  <c r="D345" i="1"/>
  <c r="Q344" i="1"/>
  <c r="P344" i="1"/>
  <c r="O344" i="1"/>
  <c r="N344" i="1"/>
  <c r="L344" i="1"/>
  <c r="J344" i="1"/>
  <c r="H344" i="1"/>
  <c r="E344" i="1"/>
  <c r="D344" i="1"/>
  <c r="Q343" i="1"/>
  <c r="N343" i="1"/>
  <c r="L343" i="1"/>
  <c r="J343" i="1"/>
  <c r="H343" i="1"/>
  <c r="E343" i="1"/>
  <c r="D343" i="1"/>
  <c r="N342" i="1"/>
  <c r="L342" i="1"/>
  <c r="Q342" i="1" s="1"/>
  <c r="J342" i="1"/>
  <c r="H342" i="1"/>
  <c r="E342" i="1"/>
  <c r="D342" i="1"/>
  <c r="Q341" i="1"/>
  <c r="P341" i="1"/>
  <c r="O341" i="1"/>
  <c r="N341" i="1"/>
  <c r="L341" i="1"/>
  <c r="J341" i="1"/>
  <c r="H341" i="1"/>
  <c r="E341" i="1"/>
  <c r="D341" i="1"/>
  <c r="P340" i="1"/>
  <c r="O340" i="1"/>
  <c r="N340" i="1"/>
  <c r="L340" i="1"/>
  <c r="Q340" i="1" s="1"/>
  <c r="J340" i="1"/>
  <c r="H340" i="1"/>
  <c r="E340" i="1"/>
  <c r="D340" i="1"/>
  <c r="N339" i="1"/>
  <c r="L339" i="1"/>
  <c r="Q339" i="1" s="1"/>
  <c r="J339" i="1"/>
  <c r="H339" i="1"/>
  <c r="E339" i="1"/>
  <c r="D339" i="1"/>
  <c r="Q338" i="1"/>
  <c r="P338" i="1"/>
  <c r="N338" i="1"/>
  <c r="O338" i="1" s="1"/>
  <c r="L338" i="1"/>
  <c r="J338" i="1"/>
  <c r="H338" i="1"/>
  <c r="E338" i="1"/>
  <c r="D338" i="1"/>
  <c r="P337" i="1"/>
  <c r="N337" i="1"/>
  <c r="L337" i="1"/>
  <c r="Q337" i="1" s="1"/>
  <c r="J337" i="1"/>
  <c r="H337" i="1"/>
  <c r="E337" i="1"/>
  <c r="D337" i="1"/>
  <c r="Q336" i="1"/>
  <c r="N336" i="1"/>
  <c r="L336" i="1"/>
  <c r="J336" i="1"/>
  <c r="H336" i="1"/>
  <c r="E336" i="1"/>
  <c r="D336" i="1"/>
  <c r="Q335" i="1"/>
  <c r="N335" i="1"/>
  <c r="L335" i="1"/>
  <c r="J335" i="1"/>
  <c r="H335" i="1"/>
  <c r="E335" i="1"/>
  <c r="D335" i="1"/>
  <c r="O334" i="1"/>
  <c r="N334" i="1"/>
  <c r="L334" i="1"/>
  <c r="Q334" i="1" s="1"/>
  <c r="J334" i="1"/>
  <c r="H334" i="1"/>
  <c r="E334" i="1"/>
  <c r="D334" i="1"/>
  <c r="P333" i="1"/>
  <c r="O333" i="1"/>
  <c r="N333" i="1"/>
  <c r="L333" i="1"/>
  <c r="Q333" i="1" s="1"/>
  <c r="J333" i="1"/>
  <c r="H333" i="1"/>
  <c r="E333" i="1"/>
  <c r="D333" i="1"/>
  <c r="P332" i="1"/>
  <c r="O332" i="1"/>
  <c r="N332" i="1"/>
  <c r="L332" i="1"/>
  <c r="Q332" i="1" s="1"/>
  <c r="J332" i="1"/>
  <c r="H332" i="1"/>
  <c r="E332" i="1"/>
  <c r="D332" i="1"/>
  <c r="P331" i="1"/>
  <c r="O331" i="1"/>
  <c r="N331" i="1"/>
  <c r="L331" i="1"/>
  <c r="Q331" i="1" s="1"/>
  <c r="J331" i="1"/>
  <c r="H331" i="1"/>
  <c r="E331" i="1"/>
  <c r="D331" i="1"/>
  <c r="P330" i="1"/>
  <c r="N330" i="1"/>
  <c r="O330" i="1" s="1"/>
  <c r="L330" i="1"/>
  <c r="Q330" i="1" s="1"/>
  <c r="J330" i="1"/>
  <c r="H330" i="1"/>
  <c r="E330" i="1"/>
  <c r="D330" i="1"/>
  <c r="Q329" i="1"/>
  <c r="P329" i="1"/>
  <c r="N329" i="1"/>
  <c r="L329" i="1"/>
  <c r="J329" i="1"/>
  <c r="H329" i="1"/>
  <c r="E329" i="1"/>
  <c r="D329" i="1"/>
  <c r="Q328" i="1"/>
  <c r="N328" i="1"/>
  <c r="L328" i="1"/>
  <c r="J328" i="1"/>
  <c r="H328" i="1"/>
  <c r="E328" i="1"/>
  <c r="D328" i="1"/>
  <c r="Q327" i="1"/>
  <c r="O327" i="1"/>
  <c r="N327" i="1"/>
  <c r="P327" i="1" s="1"/>
  <c r="L327" i="1"/>
  <c r="J327" i="1"/>
  <c r="H327" i="1"/>
  <c r="E327" i="1"/>
  <c r="D327" i="1"/>
  <c r="Q326" i="1"/>
  <c r="O326" i="1"/>
  <c r="N326" i="1"/>
  <c r="P326" i="1" s="1"/>
  <c r="L326" i="1"/>
  <c r="J326" i="1"/>
  <c r="H326" i="1"/>
  <c r="E326" i="1"/>
  <c r="D326" i="1"/>
  <c r="Q325" i="1"/>
  <c r="P325" i="1"/>
  <c r="O325" i="1"/>
  <c r="N325" i="1"/>
  <c r="L325" i="1"/>
  <c r="J325" i="1"/>
  <c r="H325" i="1"/>
  <c r="E325" i="1"/>
  <c r="D325" i="1"/>
  <c r="P324" i="1"/>
  <c r="O324" i="1"/>
  <c r="N324" i="1"/>
  <c r="L324" i="1"/>
  <c r="Q324" i="1" s="1"/>
  <c r="J324" i="1"/>
  <c r="H324" i="1"/>
  <c r="E324" i="1"/>
  <c r="D324" i="1"/>
  <c r="N323" i="1"/>
  <c r="L323" i="1"/>
  <c r="Q323" i="1" s="1"/>
  <c r="J323" i="1"/>
  <c r="H323" i="1"/>
  <c r="E323" i="1"/>
  <c r="D323" i="1"/>
  <c r="Q322" i="1"/>
  <c r="P322" i="1"/>
  <c r="N322" i="1"/>
  <c r="O322" i="1" s="1"/>
  <c r="L322" i="1"/>
  <c r="J322" i="1"/>
  <c r="H322" i="1"/>
  <c r="E322" i="1"/>
  <c r="D322" i="1"/>
  <c r="N321" i="1"/>
  <c r="L321" i="1"/>
  <c r="Q321" i="1" s="1"/>
  <c r="J321" i="1"/>
  <c r="H321" i="1"/>
  <c r="E321" i="1"/>
  <c r="D321" i="1"/>
  <c r="Q320" i="1"/>
  <c r="P320" i="1"/>
  <c r="O320" i="1"/>
  <c r="N320" i="1"/>
  <c r="L320" i="1"/>
  <c r="J320" i="1"/>
  <c r="H320" i="1"/>
  <c r="E320" i="1"/>
  <c r="D320" i="1"/>
  <c r="Q319" i="1"/>
  <c r="N319" i="1"/>
  <c r="L319" i="1"/>
  <c r="J319" i="1"/>
  <c r="H319" i="1"/>
  <c r="E319" i="1"/>
  <c r="D319" i="1"/>
  <c r="O318" i="1"/>
  <c r="N318" i="1"/>
  <c r="L318" i="1"/>
  <c r="Q318" i="1" s="1"/>
  <c r="J318" i="1"/>
  <c r="H318" i="1"/>
  <c r="E318" i="1"/>
  <c r="D318" i="1"/>
  <c r="Q317" i="1"/>
  <c r="P317" i="1"/>
  <c r="O317" i="1"/>
  <c r="N317" i="1"/>
  <c r="L317" i="1"/>
  <c r="J317" i="1"/>
  <c r="H317" i="1"/>
  <c r="E317" i="1"/>
  <c r="D317" i="1"/>
  <c r="P316" i="1"/>
  <c r="O316" i="1"/>
  <c r="N316" i="1"/>
  <c r="L316" i="1"/>
  <c r="Q316" i="1" s="1"/>
  <c r="J316" i="1"/>
  <c r="H316" i="1"/>
  <c r="E316" i="1"/>
  <c r="D316" i="1"/>
  <c r="P315" i="1"/>
  <c r="O315" i="1"/>
  <c r="N315" i="1"/>
  <c r="L315" i="1"/>
  <c r="Q315" i="1" s="1"/>
  <c r="J315" i="1"/>
  <c r="H315" i="1"/>
  <c r="E315" i="1"/>
  <c r="D315" i="1"/>
  <c r="N314" i="1"/>
  <c r="L314" i="1"/>
  <c r="Q314" i="1" s="1"/>
  <c r="J314" i="1"/>
  <c r="H314" i="1"/>
  <c r="E314" i="1"/>
  <c r="D314" i="1"/>
  <c r="Q313" i="1"/>
  <c r="P313" i="1"/>
  <c r="N313" i="1"/>
  <c r="L313" i="1"/>
  <c r="J313" i="1"/>
  <c r="H313" i="1"/>
  <c r="E313" i="1"/>
  <c r="D313" i="1"/>
  <c r="Q312" i="1"/>
  <c r="N312" i="1"/>
  <c r="L312" i="1"/>
  <c r="J312" i="1"/>
  <c r="H312" i="1"/>
  <c r="E312" i="1"/>
  <c r="D312" i="1"/>
  <c r="Q311" i="1"/>
  <c r="O311" i="1"/>
  <c r="N311" i="1"/>
  <c r="P311" i="1" s="1"/>
  <c r="L311" i="1"/>
  <c r="J311" i="1"/>
  <c r="H311" i="1"/>
  <c r="E311" i="1"/>
  <c r="D311" i="1"/>
  <c r="O310" i="1"/>
  <c r="N310" i="1"/>
  <c r="P310" i="1" s="1"/>
  <c r="L310" i="1"/>
  <c r="Q310" i="1" s="1"/>
  <c r="J310" i="1"/>
  <c r="H310" i="1"/>
  <c r="E310" i="1"/>
  <c r="D310" i="1"/>
  <c r="P309" i="1"/>
  <c r="O309" i="1"/>
  <c r="N309" i="1"/>
  <c r="L309" i="1"/>
  <c r="Q309" i="1" s="1"/>
  <c r="J309" i="1"/>
  <c r="H309" i="1"/>
  <c r="E309" i="1"/>
  <c r="D309" i="1"/>
  <c r="P308" i="1"/>
  <c r="O308" i="1"/>
  <c r="N308" i="1"/>
  <c r="L308" i="1"/>
  <c r="Q308" i="1" s="1"/>
  <c r="J308" i="1"/>
  <c r="H308" i="1"/>
  <c r="E308" i="1"/>
  <c r="D308" i="1"/>
  <c r="N307" i="1"/>
  <c r="L307" i="1"/>
  <c r="Q307" i="1" s="1"/>
  <c r="J307" i="1"/>
  <c r="H307" i="1"/>
  <c r="E307" i="1"/>
  <c r="D307" i="1"/>
  <c r="P306" i="1"/>
  <c r="N306" i="1"/>
  <c r="O306" i="1" s="1"/>
  <c r="L306" i="1"/>
  <c r="Q306" i="1" s="1"/>
  <c r="J306" i="1"/>
  <c r="H306" i="1"/>
  <c r="E306" i="1"/>
  <c r="D306" i="1"/>
  <c r="N305" i="1"/>
  <c r="L305" i="1"/>
  <c r="Q305" i="1" s="1"/>
  <c r="J305" i="1"/>
  <c r="H305" i="1"/>
  <c r="E305" i="1"/>
  <c r="D305" i="1"/>
  <c r="Q304" i="1"/>
  <c r="P304" i="1"/>
  <c r="O304" i="1"/>
  <c r="N304" i="1"/>
  <c r="L304" i="1"/>
  <c r="J304" i="1"/>
  <c r="H304" i="1"/>
  <c r="E304" i="1"/>
  <c r="D304" i="1"/>
  <c r="Q303" i="1"/>
  <c r="N303" i="1"/>
  <c r="P303" i="1" s="1"/>
  <c r="L303" i="1"/>
  <c r="J303" i="1"/>
  <c r="H303" i="1"/>
  <c r="E303" i="1"/>
  <c r="D303" i="1"/>
  <c r="Q302" i="1"/>
  <c r="N302" i="1"/>
  <c r="P302" i="1" s="1"/>
  <c r="L302" i="1"/>
  <c r="J302" i="1"/>
  <c r="H302" i="1"/>
  <c r="E302" i="1"/>
  <c r="D302" i="1"/>
  <c r="P301" i="1"/>
  <c r="O301" i="1"/>
  <c r="N301" i="1"/>
  <c r="L301" i="1"/>
  <c r="Q301" i="1" s="1"/>
  <c r="J301" i="1"/>
  <c r="H301" i="1"/>
  <c r="E301" i="1"/>
  <c r="D301" i="1"/>
  <c r="P300" i="1"/>
  <c r="O300" i="1"/>
  <c r="N300" i="1"/>
  <c r="L300" i="1"/>
  <c r="Q300" i="1" s="1"/>
  <c r="J300" i="1"/>
  <c r="H300" i="1"/>
  <c r="E300" i="1"/>
  <c r="D300" i="1"/>
  <c r="P299" i="1"/>
  <c r="O299" i="1"/>
  <c r="N299" i="1"/>
  <c r="L299" i="1"/>
  <c r="Q299" i="1" s="1"/>
  <c r="J299" i="1"/>
  <c r="H299" i="1"/>
  <c r="E299" i="1"/>
  <c r="D299" i="1"/>
  <c r="Q298" i="1"/>
  <c r="N298" i="1"/>
  <c r="O298" i="1" s="1"/>
  <c r="L298" i="1"/>
  <c r="J298" i="1"/>
  <c r="H298" i="1"/>
  <c r="E298" i="1"/>
  <c r="D298" i="1"/>
  <c r="Q297" i="1"/>
  <c r="P297" i="1"/>
  <c r="N297" i="1"/>
  <c r="L297" i="1"/>
  <c r="J297" i="1"/>
  <c r="H297" i="1"/>
  <c r="E297" i="1"/>
  <c r="D297" i="1"/>
  <c r="Q296" i="1"/>
  <c r="N296" i="1"/>
  <c r="L296" i="1"/>
  <c r="J296" i="1"/>
  <c r="H296" i="1"/>
  <c r="E296" i="1"/>
  <c r="D296" i="1"/>
  <c r="Q295" i="1"/>
  <c r="O295" i="1"/>
  <c r="N295" i="1"/>
  <c r="P295" i="1" s="1"/>
  <c r="L295" i="1"/>
  <c r="J295" i="1"/>
  <c r="H295" i="1"/>
  <c r="E295" i="1"/>
  <c r="D295" i="1"/>
  <c r="Q294" i="1"/>
  <c r="O294" i="1"/>
  <c r="N294" i="1"/>
  <c r="P294" i="1" s="1"/>
  <c r="L294" i="1"/>
  <c r="J294" i="1"/>
  <c r="H294" i="1"/>
  <c r="E294" i="1"/>
  <c r="D294" i="1"/>
  <c r="Q293" i="1"/>
  <c r="P293" i="1"/>
  <c r="O293" i="1"/>
  <c r="N293" i="1"/>
  <c r="L293" i="1"/>
  <c r="J293" i="1"/>
  <c r="H293" i="1"/>
  <c r="E293" i="1"/>
  <c r="D293" i="1"/>
  <c r="P292" i="1"/>
  <c r="O292" i="1"/>
  <c r="N292" i="1"/>
  <c r="L292" i="1"/>
  <c r="Q292" i="1" s="1"/>
  <c r="J292" i="1"/>
  <c r="H292" i="1"/>
  <c r="E292" i="1"/>
  <c r="D292" i="1"/>
  <c r="O291" i="1"/>
  <c r="N291" i="1"/>
  <c r="L291" i="1"/>
  <c r="Q291" i="1" s="1"/>
  <c r="J291" i="1"/>
  <c r="H291" i="1"/>
  <c r="E291" i="1"/>
  <c r="D291" i="1"/>
  <c r="Q290" i="1"/>
  <c r="P290" i="1"/>
  <c r="N290" i="1"/>
  <c r="O290" i="1" s="1"/>
  <c r="L290" i="1"/>
  <c r="J290" i="1"/>
  <c r="H290" i="1"/>
  <c r="E290" i="1"/>
  <c r="D290" i="1"/>
  <c r="N289" i="1"/>
  <c r="L289" i="1"/>
  <c r="Q289" i="1" s="1"/>
  <c r="J289" i="1"/>
  <c r="H289" i="1"/>
  <c r="E289" i="1"/>
  <c r="D289" i="1"/>
  <c r="Q288" i="1"/>
  <c r="P288" i="1"/>
  <c r="O288" i="1"/>
  <c r="N288" i="1"/>
  <c r="L288" i="1"/>
  <c r="J288" i="1"/>
  <c r="H288" i="1"/>
  <c r="E288" i="1"/>
  <c r="D288" i="1"/>
  <c r="Q287" i="1"/>
  <c r="N287" i="1"/>
  <c r="L287" i="1"/>
  <c r="J287" i="1"/>
  <c r="H287" i="1"/>
  <c r="E287" i="1"/>
  <c r="D287" i="1"/>
  <c r="N286" i="1"/>
  <c r="L286" i="1"/>
  <c r="Q286" i="1" s="1"/>
  <c r="J286" i="1"/>
  <c r="H286" i="1"/>
  <c r="E286" i="1"/>
  <c r="D286" i="1"/>
  <c r="Q285" i="1"/>
  <c r="P285" i="1"/>
  <c r="O285" i="1"/>
  <c r="N285" i="1"/>
  <c r="L285" i="1"/>
  <c r="J285" i="1"/>
  <c r="H285" i="1"/>
  <c r="E285" i="1"/>
  <c r="D285" i="1"/>
  <c r="P284" i="1"/>
  <c r="O284" i="1"/>
  <c r="N284" i="1"/>
  <c r="L284" i="1"/>
  <c r="Q284" i="1" s="1"/>
  <c r="J284" i="1"/>
  <c r="H284" i="1"/>
  <c r="E284" i="1"/>
  <c r="D284" i="1"/>
  <c r="P283" i="1"/>
  <c r="O283" i="1"/>
  <c r="N283" i="1"/>
  <c r="L283" i="1"/>
  <c r="Q283" i="1" s="1"/>
  <c r="J283" i="1"/>
  <c r="H283" i="1"/>
  <c r="E283" i="1"/>
  <c r="D283" i="1"/>
  <c r="N282" i="1"/>
  <c r="L282" i="1"/>
  <c r="Q282" i="1" s="1"/>
  <c r="J282" i="1"/>
  <c r="H282" i="1"/>
  <c r="E282" i="1"/>
  <c r="D282" i="1"/>
  <c r="Q281" i="1"/>
  <c r="P281" i="1"/>
  <c r="N281" i="1"/>
  <c r="L281" i="1"/>
  <c r="J281" i="1"/>
  <c r="H281" i="1"/>
  <c r="E281" i="1"/>
  <c r="D281" i="1"/>
  <c r="Q280" i="1"/>
  <c r="N280" i="1"/>
  <c r="L280" i="1"/>
  <c r="J280" i="1"/>
  <c r="H280" i="1"/>
  <c r="E280" i="1"/>
  <c r="D280" i="1"/>
  <c r="Q279" i="1"/>
  <c r="O279" i="1"/>
  <c r="N279" i="1"/>
  <c r="P279" i="1" s="1"/>
  <c r="L279" i="1"/>
  <c r="J279" i="1"/>
  <c r="H279" i="1"/>
  <c r="E279" i="1"/>
  <c r="D279" i="1"/>
  <c r="O278" i="1"/>
  <c r="N278" i="1"/>
  <c r="P278" i="1" s="1"/>
  <c r="L278" i="1"/>
  <c r="Q278" i="1" s="1"/>
  <c r="J278" i="1"/>
  <c r="H278" i="1"/>
  <c r="E278" i="1"/>
  <c r="D278" i="1"/>
  <c r="P277" i="1"/>
  <c r="O277" i="1"/>
  <c r="N277" i="1"/>
  <c r="L277" i="1"/>
  <c r="Q277" i="1" s="1"/>
  <c r="J277" i="1"/>
  <c r="H277" i="1"/>
  <c r="E277" i="1"/>
  <c r="D277" i="1"/>
  <c r="P276" i="1"/>
  <c r="O276" i="1"/>
  <c r="N276" i="1"/>
  <c r="L276" i="1"/>
  <c r="Q276" i="1" s="1"/>
  <c r="J276" i="1"/>
  <c r="H276" i="1"/>
  <c r="E276" i="1"/>
  <c r="D276" i="1"/>
  <c r="N275" i="1"/>
  <c r="L275" i="1"/>
  <c r="Q275" i="1" s="1"/>
  <c r="J275" i="1"/>
  <c r="H275" i="1"/>
  <c r="E275" i="1"/>
  <c r="D275" i="1"/>
  <c r="P274" i="1"/>
  <c r="N274" i="1"/>
  <c r="O274" i="1" s="1"/>
  <c r="L274" i="1"/>
  <c r="Q274" i="1" s="1"/>
  <c r="J274" i="1"/>
  <c r="H274" i="1"/>
  <c r="E274" i="1"/>
  <c r="D274" i="1"/>
  <c r="N273" i="1"/>
  <c r="L273" i="1"/>
  <c r="Q273" i="1" s="1"/>
  <c r="J273" i="1"/>
  <c r="H273" i="1"/>
  <c r="E273" i="1"/>
  <c r="D273" i="1"/>
  <c r="Q272" i="1"/>
  <c r="P272" i="1"/>
  <c r="O272" i="1"/>
  <c r="N272" i="1"/>
  <c r="L272" i="1"/>
  <c r="J272" i="1"/>
  <c r="H272" i="1"/>
  <c r="E272" i="1"/>
  <c r="D272" i="1"/>
  <c r="Q271" i="1"/>
  <c r="N271" i="1"/>
  <c r="L271" i="1"/>
  <c r="J271" i="1"/>
  <c r="H271" i="1"/>
  <c r="E271" i="1"/>
  <c r="D271" i="1"/>
  <c r="Q270" i="1"/>
  <c r="N270" i="1"/>
  <c r="L270" i="1"/>
  <c r="J270" i="1"/>
  <c r="H270" i="1"/>
  <c r="E270" i="1"/>
  <c r="D270" i="1"/>
  <c r="P269" i="1"/>
  <c r="O269" i="1"/>
  <c r="N269" i="1"/>
  <c r="L269" i="1"/>
  <c r="Q269" i="1" s="1"/>
  <c r="J269" i="1"/>
  <c r="H269" i="1"/>
  <c r="E269" i="1"/>
  <c r="D269" i="1"/>
  <c r="P268" i="1"/>
  <c r="O268" i="1"/>
  <c r="N268" i="1"/>
  <c r="L268" i="1"/>
  <c r="Q268" i="1" s="1"/>
  <c r="J268" i="1"/>
  <c r="H268" i="1"/>
  <c r="E268" i="1"/>
  <c r="D268" i="1"/>
  <c r="P267" i="1"/>
  <c r="N267" i="1"/>
  <c r="O267" i="1" s="1"/>
  <c r="L267" i="1"/>
  <c r="Q267" i="1" s="1"/>
  <c r="J267" i="1"/>
  <c r="H267" i="1"/>
  <c r="E267" i="1"/>
  <c r="D267" i="1"/>
  <c r="Q266" i="1"/>
  <c r="P266" i="1"/>
  <c r="N266" i="1"/>
  <c r="L266" i="1"/>
  <c r="J266" i="1"/>
  <c r="H266" i="1"/>
  <c r="E266" i="1"/>
  <c r="D266" i="1"/>
  <c r="Q265" i="1"/>
  <c r="P265" i="1"/>
  <c r="N265" i="1"/>
  <c r="L265" i="1"/>
  <c r="J265" i="1"/>
  <c r="H265" i="1"/>
  <c r="E265" i="1"/>
  <c r="D265" i="1"/>
  <c r="Q264" i="1"/>
  <c r="N264" i="1"/>
  <c r="L264" i="1"/>
  <c r="J264" i="1"/>
  <c r="H264" i="1"/>
  <c r="E264" i="1"/>
  <c r="D264" i="1"/>
  <c r="Q263" i="1"/>
  <c r="O263" i="1"/>
  <c r="N263" i="1"/>
  <c r="P263" i="1" s="1"/>
  <c r="L263" i="1"/>
  <c r="J263" i="1"/>
  <c r="H263" i="1"/>
  <c r="E263" i="1"/>
  <c r="D263" i="1"/>
  <c r="N262" i="1"/>
  <c r="P262" i="1" s="1"/>
  <c r="L262" i="1"/>
  <c r="Q262" i="1" s="1"/>
  <c r="J262" i="1"/>
  <c r="H262" i="1"/>
  <c r="E262" i="1"/>
  <c r="D262" i="1"/>
  <c r="Q261" i="1"/>
  <c r="N261" i="1"/>
  <c r="P261" i="1" s="1"/>
  <c r="L261" i="1"/>
  <c r="J261" i="1"/>
  <c r="H261" i="1"/>
  <c r="E261" i="1"/>
  <c r="D261" i="1"/>
  <c r="Q260" i="1"/>
  <c r="N260" i="1"/>
  <c r="L260" i="1"/>
  <c r="J260" i="1"/>
  <c r="H260" i="1"/>
  <c r="E260" i="1"/>
  <c r="D260" i="1"/>
  <c r="Q259" i="1"/>
  <c r="P259" i="1"/>
  <c r="N259" i="1"/>
  <c r="O259" i="1" s="1"/>
  <c r="L259" i="1"/>
  <c r="J259" i="1"/>
  <c r="H259" i="1"/>
  <c r="E259" i="1"/>
  <c r="D259" i="1"/>
  <c r="Q258" i="1"/>
  <c r="P258" i="1"/>
  <c r="O258" i="1"/>
  <c r="N258" i="1"/>
  <c r="L258" i="1"/>
  <c r="J258" i="1"/>
  <c r="H258" i="1"/>
  <c r="E258" i="1"/>
  <c r="D258" i="1"/>
  <c r="N257" i="1"/>
  <c r="P257" i="1" s="1"/>
  <c r="L257" i="1"/>
  <c r="Q257" i="1" s="1"/>
  <c r="J257" i="1"/>
  <c r="H257" i="1"/>
  <c r="E257" i="1"/>
  <c r="D257" i="1"/>
  <c r="N256" i="1"/>
  <c r="L256" i="1"/>
  <c r="Q256" i="1" s="1"/>
  <c r="J256" i="1"/>
  <c r="H256" i="1"/>
  <c r="E256" i="1"/>
  <c r="D256" i="1"/>
  <c r="P255" i="1"/>
  <c r="N255" i="1"/>
  <c r="O255" i="1" s="1"/>
  <c r="L255" i="1"/>
  <c r="Q255" i="1" s="1"/>
  <c r="J255" i="1"/>
  <c r="H255" i="1"/>
  <c r="E255" i="1"/>
  <c r="D255" i="1"/>
  <c r="P254" i="1"/>
  <c r="O254" i="1"/>
  <c r="N254" i="1"/>
  <c r="L254" i="1"/>
  <c r="Q254" i="1" s="1"/>
  <c r="J254" i="1"/>
  <c r="H254" i="1"/>
  <c r="E254" i="1"/>
  <c r="D254" i="1"/>
  <c r="Q253" i="1"/>
  <c r="O253" i="1"/>
  <c r="N253" i="1"/>
  <c r="P253" i="1" s="1"/>
  <c r="L253" i="1"/>
  <c r="J253" i="1"/>
  <c r="H253" i="1"/>
  <c r="E253" i="1"/>
  <c r="D253" i="1"/>
  <c r="Q252" i="1"/>
  <c r="N252" i="1"/>
  <c r="L252" i="1"/>
  <c r="J252" i="1"/>
  <c r="H252" i="1"/>
  <c r="E252" i="1"/>
  <c r="D252" i="1"/>
  <c r="Q251" i="1"/>
  <c r="P251" i="1"/>
  <c r="N251" i="1"/>
  <c r="O251" i="1" s="1"/>
  <c r="L251" i="1"/>
  <c r="J251" i="1"/>
  <c r="H251" i="1"/>
  <c r="E251" i="1"/>
  <c r="D251" i="1"/>
  <c r="Q250" i="1"/>
  <c r="P250" i="1"/>
  <c r="O250" i="1"/>
  <c r="N250" i="1"/>
  <c r="L250" i="1"/>
  <c r="J250" i="1"/>
  <c r="H250" i="1"/>
  <c r="E250" i="1"/>
  <c r="D250" i="1"/>
  <c r="O249" i="1"/>
  <c r="N249" i="1"/>
  <c r="P249" i="1" s="1"/>
  <c r="L249" i="1"/>
  <c r="Q249" i="1" s="1"/>
  <c r="J249" i="1"/>
  <c r="H249" i="1"/>
  <c r="E249" i="1"/>
  <c r="D249" i="1"/>
  <c r="Q248" i="1"/>
  <c r="N248" i="1"/>
  <c r="L248" i="1"/>
  <c r="J248" i="1"/>
  <c r="H248" i="1"/>
  <c r="E248" i="1"/>
  <c r="D248" i="1"/>
  <c r="Q247" i="1"/>
  <c r="P247" i="1"/>
  <c r="N247" i="1"/>
  <c r="O247" i="1" s="1"/>
  <c r="L247" i="1"/>
  <c r="J247" i="1"/>
  <c r="H247" i="1"/>
  <c r="E247" i="1"/>
  <c r="D247" i="1"/>
  <c r="P246" i="1"/>
  <c r="O246" i="1"/>
  <c r="N246" i="1"/>
  <c r="L246" i="1"/>
  <c r="Q246" i="1" s="1"/>
  <c r="J246" i="1"/>
  <c r="H246" i="1"/>
  <c r="E246" i="1"/>
  <c r="D246" i="1"/>
  <c r="Q245" i="1"/>
  <c r="P245" i="1"/>
  <c r="O245" i="1"/>
  <c r="N245" i="1"/>
  <c r="L245" i="1"/>
  <c r="J245" i="1"/>
  <c r="H245" i="1"/>
  <c r="E245" i="1"/>
  <c r="D245" i="1"/>
  <c r="N244" i="1"/>
  <c r="L244" i="1"/>
  <c r="Q244" i="1" s="1"/>
  <c r="J244" i="1"/>
  <c r="H244" i="1"/>
  <c r="E244" i="1"/>
  <c r="D244" i="1"/>
  <c r="Q243" i="1"/>
  <c r="P243" i="1"/>
  <c r="N243" i="1"/>
  <c r="L243" i="1"/>
  <c r="J243" i="1"/>
  <c r="H243" i="1"/>
  <c r="E243" i="1"/>
  <c r="D243" i="1"/>
  <c r="Q242" i="1"/>
  <c r="P242" i="1"/>
  <c r="O242" i="1"/>
  <c r="N242" i="1"/>
  <c r="L242" i="1"/>
  <c r="J242" i="1"/>
  <c r="H242" i="1"/>
  <c r="E242" i="1"/>
  <c r="D242" i="1"/>
  <c r="N241" i="1"/>
  <c r="P241" i="1" s="1"/>
  <c r="L241" i="1"/>
  <c r="Q241" i="1" s="1"/>
  <c r="J241" i="1"/>
  <c r="H241" i="1"/>
  <c r="E241" i="1"/>
  <c r="D241" i="1"/>
  <c r="N240" i="1"/>
  <c r="L240" i="1"/>
  <c r="Q240" i="1" s="1"/>
  <c r="J240" i="1"/>
  <c r="H240" i="1"/>
  <c r="E240" i="1"/>
  <c r="D240" i="1"/>
  <c r="Q239" i="1"/>
  <c r="P239" i="1"/>
  <c r="N239" i="1"/>
  <c r="O239" i="1" s="1"/>
  <c r="L239" i="1"/>
  <c r="J239" i="1"/>
  <c r="H239" i="1"/>
  <c r="E239" i="1"/>
  <c r="D239" i="1"/>
  <c r="P238" i="1"/>
  <c r="O238" i="1"/>
  <c r="N238" i="1"/>
  <c r="L238" i="1"/>
  <c r="Q238" i="1" s="1"/>
  <c r="J238" i="1"/>
  <c r="H238" i="1"/>
  <c r="E238" i="1"/>
  <c r="D238" i="1"/>
  <c r="P237" i="1"/>
  <c r="N237" i="1"/>
  <c r="O237" i="1" s="1"/>
  <c r="L237" i="1"/>
  <c r="Q237" i="1" s="1"/>
  <c r="J237" i="1"/>
  <c r="H237" i="1"/>
  <c r="E237" i="1"/>
  <c r="D237" i="1"/>
  <c r="N236" i="1"/>
  <c r="L236" i="1"/>
  <c r="Q236" i="1" s="1"/>
  <c r="J236" i="1"/>
  <c r="H236" i="1"/>
  <c r="E236" i="1"/>
  <c r="D236" i="1"/>
  <c r="Q235" i="1"/>
  <c r="N235" i="1"/>
  <c r="O235" i="1" s="1"/>
  <c r="L235" i="1"/>
  <c r="J235" i="1"/>
  <c r="H235" i="1"/>
  <c r="E235" i="1"/>
  <c r="D235" i="1"/>
  <c r="N234" i="1"/>
  <c r="L234" i="1"/>
  <c r="Q234" i="1" s="1"/>
  <c r="J234" i="1"/>
  <c r="H234" i="1"/>
  <c r="E234" i="1"/>
  <c r="D234" i="1"/>
  <c r="Q233" i="1"/>
  <c r="P233" i="1"/>
  <c r="O233" i="1"/>
  <c r="N233" i="1"/>
  <c r="L233" i="1"/>
  <c r="J233" i="1"/>
  <c r="H233" i="1"/>
  <c r="E233" i="1"/>
  <c r="D233" i="1"/>
  <c r="Q232" i="1"/>
  <c r="P232" i="1"/>
  <c r="O232" i="1"/>
  <c r="N232" i="1"/>
  <c r="L232" i="1"/>
  <c r="J232" i="1"/>
  <c r="H232" i="1"/>
  <c r="E232" i="1"/>
  <c r="D232" i="1"/>
  <c r="N231" i="1"/>
  <c r="L231" i="1"/>
  <c r="Q231" i="1" s="1"/>
  <c r="J231" i="1"/>
  <c r="H231" i="1"/>
  <c r="E231" i="1"/>
  <c r="D231" i="1"/>
  <c r="Q230" i="1"/>
  <c r="P230" i="1"/>
  <c r="O230" i="1"/>
  <c r="N230" i="1"/>
  <c r="L230" i="1"/>
  <c r="J230" i="1"/>
  <c r="H230" i="1"/>
  <c r="E230" i="1"/>
  <c r="D230" i="1"/>
  <c r="P229" i="1"/>
  <c r="N229" i="1"/>
  <c r="O229" i="1" s="1"/>
  <c r="L229" i="1"/>
  <c r="Q229" i="1" s="1"/>
  <c r="J229" i="1"/>
  <c r="H229" i="1"/>
  <c r="E229" i="1"/>
  <c r="D229" i="1"/>
  <c r="N228" i="1"/>
  <c r="L228" i="1"/>
  <c r="Q228" i="1" s="1"/>
  <c r="J228" i="1"/>
  <c r="H228" i="1"/>
  <c r="E228" i="1"/>
  <c r="D228" i="1"/>
  <c r="Q227" i="1"/>
  <c r="N227" i="1"/>
  <c r="O227" i="1" s="1"/>
  <c r="L227" i="1"/>
  <c r="J227" i="1"/>
  <c r="H227" i="1"/>
  <c r="E227" i="1"/>
  <c r="D227" i="1"/>
  <c r="N226" i="1"/>
  <c r="L226" i="1"/>
  <c r="Q226" i="1" s="1"/>
  <c r="J226" i="1"/>
  <c r="H226" i="1"/>
  <c r="E226" i="1"/>
  <c r="D226" i="1"/>
  <c r="Q225" i="1"/>
  <c r="P225" i="1"/>
  <c r="O225" i="1"/>
  <c r="N225" i="1"/>
  <c r="L225" i="1"/>
  <c r="J225" i="1"/>
  <c r="H225" i="1"/>
  <c r="E225" i="1"/>
  <c r="D225" i="1"/>
  <c r="Q224" i="1"/>
  <c r="P224" i="1"/>
  <c r="O224" i="1"/>
  <c r="N224" i="1"/>
  <c r="L224" i="1"/>
  <c r="J224" i="1"/>
  <c r="H224" i="1"/>
  <c r="E224" i="1"/>
  <c r="D224" i="1"/>
  <c r="N223" i="1"/>
  <c r="L223" i="1"/>
  <c r="Q223" i="1" s="1"/>
  <c r="J223" i="1"/>
  <c r="H223" i="1"/>
  <c r="E223" i="1"/>
  <c r="D223" i="1"/>
  <c r="Q222" i="1"/>
  <c r="P222" i="1"/>
  <c r="O222" i="1"/>
  <c r="N222" i="1"/>
  <c r="L222" i="1"/>
  <c r="J222" i="1"/>
  <c r="H222" i="1"/>
  <c r="E222" i="1"/>
  <c r="D222" i="1"/>
  <c r="P221" i="1"/>
  <c r="N221" i="1"/>
  <c r="O221" i="1" s="1"/>
  <c r="L221" i="1"/>
  <c r="Q221" i="1" s="1"/>
  <c r="J221" i="1"/>
  <c r="H221" i="1"/>
  <c r="E221" i="1"/>
  <c r="D221" i="1"/>
  <c r="N220" i="1"/>
  <c r="L220" i="1"/>
  <c r="Q220" i="1" s="1"/>
  <c r="J220" i="1"/>
  <c r="H220" i="1"/>
  <c r="E220" i="1"/>
  <c r="D220" i="1"/>
  <c r="Q219" i="1"/>
  <c r="N219" i="1"/>
  <c r="O219" i="1" s="1"/>
  <c r="L219" i="1"/>
  <c r="J219" i="1"/>
  <c r="H219" i="1"/>
  <c r="E219" i="1"/>
  <c r="D219" i="1"/>
  <c r="N218" i="1"/>
  <c r="L218" i="1"/>
  <c r="Q218" i="1" s="1"/>
  <c r="J218" i="1"/>
  <c r="H218" i="1"/>
  <c r="E218" i="1"/>
  <c r="D218" i="1"/>
  <c r="Q217" i="1"/>
  <c r="P217" i="1"/>
  <c r="O217" i="1"/>
  <c r="N217" i="1"/>
  <c r="L217" i="1"/>
  <c r="J217" i="1"/>
  <c r="H217" i="1"/>
  <c r="E217" i="1"/>
  <c r="D217" i="1"/>
  <c r="Q216" i="1"/>
  <c r="P216" i="1"/>
  <c r="O216" i="1"/>
  <c r="N216" i="1"/>
  <c r="L216" i="1"/>
  <c r="J216" i="1"/>
  <c r="H216" i="1"/>
  <c r="E216" i="1"/>
  <c r="D216" i="1"/>
  <c r="N215" i="1"/>
  <c r="L215" i="1"/>
  <c r="Q215" i="1" s="1"/>
  <c r="J215" i="1"/>
  <c r="H215" i="1"/>
  <c r="E215" i="1"/>
  <c r="D215" i="1"/>
  <c r="Q214" i="1"/>
  <c r="P214" i="1"/>
  <c r="O214" i="1"/>
  <c r="N214" i="1"/>
  <c r="L214" i="1"/>
  <c r="J214" i="1"/>
  <c r="H214" i="1"/>
  <c r="E214" i="1"/>
  <c r="D214" i="1"/>
  <c r="P213" i="1"/>
  <c r="N213" i="1"/>
  <c r="O213" i="1" s="1"/>
  <c r="L213" i="1"/>
  <c r="Q213" i="1" s="1"/>
  <c r="J213" i="1"/>
  <c r="H213" i="1"/>
  <c r="E213" i="1"/>
  <c r="D213" i="1"/>
  <c r="N212" i="1"/>
  <c r="L212" i="1"/>
  <c r="Q212" i="1" s="1"/>
  <c r="J212" i="1"/>
  <c r="H212" i="1"/>
  <c r="E212" i="1"/>
  <c r="D212" i="1"/>
  <c r="Q211" i="1"/>
  <c r="N211" i="1"/>
  <c r="O211" i="1" s="1"/>
  <c r="L211" i="1"/>
  <c r="J211" i="1"/>
  <c r="H211" i="1"/>
  <c r="E211" i="1"/>
  <c r="D211" i="1"/>
  <c r="N210" i="1"/>
  <c r="L210" i="1"/>
  <c r="Q210" i="1" s="1"/>
  <c r="J210" i="1"/>
  <c r="H210" i="1"/>
  <c r="E210" i="1"/>
  <c r="D210" i="1"/>
  <c r="Q209" i="1"/>
  <c r="P209" i="1"/>
  <c r="O209" i="1"/>
  <c r="N209" i="1"/>
  <c r="L209" i="1"/>
  <c r="J209" i="1"/>
  <c r="H209" i="1"/>
  <c r="E209" i="1"/>
  <c r="D209" i="1"/>
  <c r="Q208" i="1"/>
  <c r="P208" i="1"/>
  <c r="O208" i="1"/>
  <c r="N208" i="1"/>
  <c r="L208" i="1"/>
  <c r="J208" i="1"/>
  <c r="H208" i="1"/>
  <c r="E208" i="1"/>
  <c r="D208" i="1"/>
  <c r="N207" i="1"/>
  <c r="L207" i="1"/>
  <c r="Q207" i="1" s="1"/>
  <c r="J207" i="1"/>
  <c r="H207" i="1"/>
  <c r="E207" i="1"/>
  <c r="D207" i="1"/>
  <c r="Q206" i="1"/>
  <c r="P206" i="1"/>
  <c r="O206" i="1"/>
  <c r="N206" i="1"/>
  <c r="L206" i="1"/>
  <c r="J206" i="1"/>
  <c r="H206" i="1"/>
  <c r="E206" i="1"/>
  <c r="D206" i="1"/>
  <c r="P205" i="1"/>
  <c r="N205" i="1"/>
  <c r="O205" i="1" s="1"/>
  <c r="L205" i="1"/>
  <c r="Q205" i="1" s="1"/>
  <c r="J205" i="1"/>
  <c r="H205" i="1"/>
  <c r="E205" i="1"/>
  <c r="D205" i="1"/>
  <c r="N204" i="1"/>
  <c r="L204" i="1"/>
  <c r="Q204" i="1" s="1"/>
  <c r="J204" i="1"/>
  <c r="H204" i="1"/>
  <c r="E204" i="1"/>
  <c r="D204" i="1"/>
  <c r="Q203" i="1"/>
  <c r="N203" i="1"/>
  <c r="O203" i="1" s="1"/>
  <c r="L203" i="1"/>
  <c r="J203" i="1"/>
  <c r="H203" i="1"/>
  <c r="E203" i="1"/>
  <c r="D203" i="1"/>
  <c r="N202" i="1"/>
  <c r="L202" i="1"/>
  <c r="Q202" i="1" s="1"/>
  <c r="J202" i="1"/>
  <c r="H202" i="1"/>
  <c r="E202" i="1"/>
  <c r="D202" i="1"/>
  <c r="Q201" i="1"/>
  <c r="P201" i="1"/>
  <c r="O201" i="1"/>
  <c r="N201" i="1"/>
  <c r="L201" i="1"/>
  <c r="J201" i="1"/>
  <c r="H201" i="1"/>
  <c r="E201" i="1"/>
  <c r="D201" i="1"/>
  <c r="Q200" i="1"/>
  <c r="P200" i="1"/>
  <c r="O200" i="1"/>
  <c r="N200" i="1"/>
  <c r="L200" i="1"/>
  <c r="J200" i="1"/>
  <c r="H200" i="1"/>
  <c r="E200" i="1"/>
  <c r="D200" i="1"/>
  <c r="N199" i="1"/>
  <c r="L199" i="1"/>
  <c r="Q199" i="1" s="1"/>
  <c r="J199" i="1"/>
  <c r="H199" i="1"/>
  <c r="E199" i="1"/>
  <c r="D199" i="1"/>
  <c r="Q198" i="1"/>
  <c r="P198" i="1"/>
  <c r="O198" i="1"/>
  <c r="N198" i="1"/>
  <c r="L198" i="1"/>
  <c r="J198" i="1"/>
  <c r="H198" i="1"/>
  <c r="E198" i="1"/>
  <c r="D198" i="1"/>
  <c r="P197" i="1"/>
  <c r="N197" i="1"/>
  <c r="O197" i="1" s="1"/>
  <c r="L197" i="1"/>
  <c r="Q197" i="1" s="1"/>
  <c r="J197" i="1"/>
  <c r="H197" i="1"/>
  <c r="E197" i="1"/>
  <c r="D197" i="1"/>
  <c r="N196" i="1"/>
  <c r="L196" i="1"/>
  <c r="Q196" i="1" s="1"/>
  <c r="J196" i="1"/>
  <c r="H196" i="1"/>
  <c r="E196" i="1"/>
  <c r="D196" i="1"/>
  <c r="Q195" i="1"/>
  <c r="N195" i="1"/>
  <c r="O195" i="1" s="1"/>
  <c r="L195" i="1"/>
  <c r="J195" i="1"/>
  <c r="H195" i="1"/>
  <c r="E195" i="1"/>
  <c r="D195" i="1"/>
  <c r="N194" i="1"/>
  <c r="L194" i="1"/>
  <c r="Q194" i="1" s="1"/>
  <c r="J194" i="1"/>
  <c r="H194" i="1"/>
  <c r="E194" i="1"/>
  <c r="D194" i="1"/>
  <c r="Q193" i="1"/>
  <c r="P193" i="1"/>
  <c r="O193" i="1"/>
  <c r="N193" i="1"/>
  <c r="L193" i="1"/>
  <c r="J193" i="1"/>
  <c r="H193" i="1"/>
  <c r="E193" i="1"/>
  <c r="D193" i="1"/>
  <c r="Q192" i="1"/>
  <c r="P192" i="1"/>
  <c r="O192" i="1"/>
  <c r="N192" i="1"/>
  <c r="L192" i="1"/>
  <c r="J192" i="1"/>
  <c r="H192" i="1"/>
  <c r="E192" i="1"/>
  <c r="D192" i="1"/>
  <c r="N191" i="1"/>
  <c r="L191" i="1"/>
  <c r="Q191" i="1" s="1"/>
  <c r="J191" i="1"/>
  <c r="H191" i="1"/>
  <c r="E191" i="1"/>
  <c r="D191" i="1"/>
  <c r="Q190" i="1"/>
  <c r="P190" i="1"/>
  <c r="O190" i="1"/>
  <c r="N190" i="1"/>
  <c r="L190" i="1"/>
  <c r="J190" i="1"/>
  <c r="H190" i="1"/>
  <c r="E190" i="1"/>
  <c r="D190" i="1"/>
  <c r="P189" i="1"/>
  <c r="N189" i="1"/>
  <c r="O189" i="1" s="1"/>
  <c r="L189" i="1"/>
  <c r="Q189" i="1" s="1"/>
  <c r="J189" i="1"/>
  <c r="H189" i="1"/>
  <c r="E189" i="1"/>
  <c r="D189" i="1"/>
  <c r="N188" i="1"/>
  <c r="L188" i="1"/>
  <c r="Q188" i="1" s="1"/>
  <c r="J188" i="1"/>
  <c r="H188" i="1"/>
  <c r="E188" i="1"/>
  <c r="D188" i="1"/>
  <c r="Q187" i="1"/>
  <c r="N187" i="1"/>
  <c r="O187" i="1" s="1"/>
  <c r="L187" i="1"/>
  <c r="J187" i="1"/>
  <c r="H187" i="1"/>
  <c r="E187" i="1"/>
  <c r="D187" i="1"/>
  <c r="N186" i="1"/>
  <c r="L186" i="1"/>
  <c r="Q186" i="1" s="1"/>
  <c r="J186" i="1"/>
  <c r="H186" i="1"/>
  <c r="E186" i="1"/>
  <c r="D186" i="1"/>
  <c r="Q185" i="1"/>
  <c r="P185" i="1"/>
  <c r="O185" i="1"/>
  <c r="N185" i="1"/>
  <c r="L185" i="1"/>
  <c r="J185" i="1"/>
  <c r="H185" i="1"/>
  <c r="E185" i="1"/>
  <c r="D185" i="1"/>
  <c r="Q184" i="1"/>
  <c r="O184" i="1"/>
  <c r="N184" i="1"/>
  <c r="P184" i="1" s="1"/>
  <c r="L184" i="1"/>
  <c r="J184" i="1"/>
  <c r="H184" i="1"/>
  <c r="E184" i="1"/>
  <c r="D184" i="1"/>
  <c r="N183" i="1"/>
  <c r="L183" i="1"/>
  <c r="Q183" i="1" s="1"/>
  <c r="J183" i="1"/>
  <c r="H183" i="1"/>
  <c r="E183" i="1"/>
  <c r="D183" i="1"/>
  <c r="Q182" i="1"/>
  <c r="P182" i="1"/>
  <c r="O182" i="1"/>
  <c r="N182" i="1"/>
  <c r="L182" i="1"/>
  <c r="J182" i="1"/>
  <c r="H182" i="1"/>
  <c r="E182" i="1"/>
  <c r="D182" i="1"/>
  <c r="P181" i="1"/>
  <c r="N181" i="1"/>
  <c r="O181" i="1" s="1"/>
  <c r="L181" i="1"/>
  <c r="Q181" i="1" s="1"/>
  <c r="J181" i="1"/>
  <c r="H181" i="1"/>
  <c r="E181" i="1"/>
  <c r="D181" i="1"/>
  <c r="N180" i="1"/>
  <c r="L180" i="1"/>
  <c r="Q180" i="1" s="1"/>
  <c r="J180" i="1"/>
  <c r="H180" i="1"/>
  <c r="E180" i="1"/>
  <c r="D180" i="1"/>
  <c r="Q179" i="1"/>
  <c r="N179" i="1"/>
  <c r="O179" i="1" s="1"/>
  <c r="L179" i="1"/>
  <c r="J179" i="1"/>
  <c r="H179" i="1"/>
  <c r="E179" i="1"/>
  <c r="D179" i="1"/>
  <c r="N178" i="1"/>
  <c r="L178" i="1"/>
  <c r="Q178" i="1" s="1"/>
  <c r="J178" i="1"/>
  <c r="H178" i="1"/>
  <c r="E178" i="1"/>
  <c r="D178" i="1"/>
  <c r="Q177" i="1"/>
  <c r="P177" i="1"/>
  <c r="O177" i="1"/>
  <c r="N177" i="1"/>
  <c r="L177" i="1"/>
  <c r="J177" i="1"/>
  <c r="H177" i="1"/>
  <c r="E177" i="1"/>
  <c r="D177" i="1"/>
  <c r="Q176" i="1"/>
  <c r="O176" i="1"/>
  <c r="N176" i="1"/>
  <c r="P176" i="1" s="1"/>
  <c r="L176" i="1"/>
  <c r="J176" i="1"/>
  <c r="H176" i="1"/>
  <c r="E176" i="1"/>
  <c r="D176" i="1"/>
  <c r="N175" i="1"/>
  <c r="L175" i="1"/>
  <c r="Q175" i="1" s="1"/>
  <c r="J175" i="1"/>
  <c r="H175" i="1"/>
  <c r="E175" i="1"/>
  <c r="D175" i="1"/>
  <c r="Q174" i="1"/>
  <c r="P174" i="1"/>
  <c r="O174" i="1"/>
  <c r="N174" i="1"/>
  <c r="L174" i="1"/>
  <c r="J174" i="1"/>
  <c r="H174" i="1"/>
  <c r="E174" i="1"/>
  <c r="D174" i="1"/>
  <c r="P173" i="1"/>
  <c r="N173" i="1"/>
  <c r="O173" i="1" s="1"/>
  <c r="L173" i="1"/>
  <c r="Q173" i="1" s="1"/>
  <c r="J173" i="1"/>
  <c r="H173" i="1"/>
  <c r="E173" i="1"/>
  <c r="D173" i="1"/>
  <c r="N172" i="1"/>
  <c r="L172" i="1"/>
  <c r="Q172" i="1" s="1"/>
  <c r="J172" i="1"/>
  <c r="H172" i="1"/>
  <c r="E172" i="1"/>
  <c r="D172" i="1"/>
  <c r="Q171" i="1"/>
  <c r="N171" i="1"/>
  <c r="O171" i="1" s="1"/>
  <c r="L171" i="1"/>
  <c r="J171" i="1"/>
  <c r="H171" i="1"/>
  <c r="E171" i="1"/>
  <c r="D171" i="1"/>
  <c r="N170" i="1"/>
  <c r="L170" i="1"/>
  <c r="Q170" i="1" s="1"/>
  <c r="J170" i="1"/>
  <c r="H170" i="1"/>
  <c r="E170" i="1"/>
  <c r="D170" i="1"/>
  <c r="Q169" i="1"/>
  <c r="P169" i="1"/>
  <c r="O169" i="1"/>
  <c r="N169" i="1"/>
  <c r="L169" i="1"/>
  <c r="J169" i="1"/>
  <c r="H169" i="1"/>
  <c r="E169" i="1"/>
  <c r="D169" i="1"/>
  <c r="Q168" i="1"/>
  <c r="O168" i="1"/>
  <c r="N168" i="1"/>
  <c r="P168" i="1" s="1"/>
  <c r="L168" i="1"/>
  <c r="J168" i="1"/>
  <c r="H168" i="1"/>
  <c r="E168" i="1"/>
  <c r="D168" i="1"/>
  <c r="N167" i="1"/>
  <c r="L167" i="1"/>
  <c r="Q167" i="1" s="1"/>
  <c r="J167" i="1"/>
  <c r="H167" i="1"/>
  <c r="E167" i="1"/>
  <c r="D167" i="1"/>
  <c r="Q166" i="1"/>
  <c r="P166" i="1"/>
  <c r="O166" i="1"/>
  <c r="N166" i="1"/>
  <c r="L166" i="1"/>
  <c r="J166" i="1"/>
  <c r="H166" i="1"/>
  <c r="E166" i="1"/>
  <c r="D166" i="1"/>
  <c r="P165" i="1"/>
  <c r="N165" i="1"/>
  <c r="O165" i="1" s="1"/>
  <c r="L165" i="1"/>
  <c r="Q165" i="1" s="1"/>
  <c r="J165" i="1"/>
  <c r="H165" i="1"/>
  <c r="E165" i="1"/>
  <c r="D165" i="1"/>
  <c r="N164" i="1"/>
  <c r="L164" i="1"/>
  <c r="Q164" i="1" s="1"/>
  <c r="J164" i="1"/>
  <c r="H164" i="1"/>
  <c r="E164" i="1"/>
  <c r="D164" i="1"/>
  <c r="Q163" i="1"/>
  <c r="N163" i="1"/>
  <c r="O163" i="1" s="1"/>
  <c r="L163" i="1"/>
  <c r="J163" i="1"/>
  <c r="H163" i="1"/>
  <c r="E163" i="1"/>
  <c r="D163" i="1"/>
  <c r="N162" i="1"/>
  <c r="L162" i="1"/>
  <c r="Q162" i="1" s="1"/>
  <c r="J162" i="1"/>
  <c r="H162" i="1"/>
  <c r="E162" i="1"/>
  <c r="D162" i="1"/>
  <c r="Q161" i="1"/>
  <c r="P161" i="1"/>
  <c r="O161" i="1"/>
  <c r="N161" i="1"/>
  <c r="L161" i="1"/>
  <c r="J161" i="1"/>
  <c r="H161" i="1"/>
  <c r="E161" i="1"/>
  <c r="D161" i="1"/>
  <c r="Q160" i="1"/>
  <c r="O160" i="1"/>
  <c r="N160" i="1"/>
  <c r="P160" i="1" s="1"/>
  <c r="L160" i="1"/>
  <c r="J160" i="1"/>
  <c r="H160" i="1"/>
  <c r="E160" i="1"/>
  <c r="D160" i="1"/>
  <c r="N159" i="1"/>
  <c r="L159" i="1"/>
  <c r="Q159" i="1" s="1"/>
  <c r="J159" i="1"/>
  <c r="H159" i="1"/>
  <c r="E159" i="1"/>
  <c r="D159" i="1"/>
  <c r="Q158" i="1"/>
  <c r="P158" i="1"/>
  <c r="O158" i="1"/>
  <c r="N158" i="1"/>
  <c r="L158" i="1"/>
  <c r="J158" i="1"/>
  <c r="H158" i="1"/>
  <c r="E158" i="1"/>
  <c r="D158" i="1"/>
  <c r="P157" i="1"/>
  <c r="N157" i="1"/>
  <c r="O157" i="1" s="1"/>
  <c r="L157" i="1"/>
  <c r="Q157" i="1" s="1"/>
  <c r="J157" i="1"/>
  <c r="H157" i="1"/>
  <c r="E157" i="1"/>
  <c r="D157" i="1"/>
  <c r="N156" i="1"/>
  <c r="L156" i="1"/>
  <c r="Q156" i="1" s="1"/>
  <c r="J156" i="1"/>
  <c r="H156" i="1"/>
  <c r="E156" i="1"/>
  <c r="D156" i="1"/>
  <c r="Q155" i="1"/>
  <c r="N155" i="1"/>
  <c r="O155" i="1" s="1"/>
  <c r="L155" i="1"/>
  <c r="J155" i="1"/>
  <c r="H155" i="1"/>
  <c r="E155" i="1"/>
  <c r="D155" i="1"/>
  <c r="N154" i="1"/>
  <c r="L154" i="1"/>
  <c r="Q154" i="1" s="1"/>
  <c r="J154" i="1"/>
  <c r="H154" i="1"/>
  <c r="E154" i="1"/>
  <c r="D154" i="1"/>
  <c r="Q153" i="1"/>
  <c r="P153" i="1"/>
  <c r="O153" i="1"/>
  <c r="N153" i="1"/>
  <c r="L153" i="1"/>
  <c r="J153" i="1"/>
  <c r="H153" i="1"/>
  <c r="E153" i="1"/>
  <c r="D153" i="1"/>
  <c r="Q152" i="1"/>
  <c r="O152" i="1"/>
  <c r="N152" i="1"/>
  <c r="P152" i="1" s="1"/>
  <c r="L152" i="1"/>
  <c r="J152" i="1"/>
  <c r="H152" i="1"/>
  <c r="E152" i="1"/>
  <c r="D152" i="1"/>
  <c r="N151" i="1"/>
  <c r="L151" i="1"/>
  <c r="Q151" i="1" s="1"/>
  <c r="J151" i="1"/>
  <c r="H151" i="1"/>
  <c r="E151" i="1"/>
  <c r="D151" i="1"/>
  <c r="Q150" i="1"/>
  <c r="P150" i="1"/>
  <c r="O150" i="1"/>
  <c r="N150" i="1"/>
  <c r="L150" i="1"/>
  <c r="J150" i="1"/>
  <c r="H150" i="1"/>
  <c r="E150" i="1"/>
  <c r="D150" i="1"/>
  <c r="P149" i="1"/>
  <c r="N149" i="1"/>
  <c r="O149" i="1" s="1"/>
  <c r="L149" i="1"/>
  <c r="Q149" i="1" s="1"/>
  <c r="J149" i="1"/>
  <c r="H149" i="1"/>
  <c r="E149" i="1"/>
  <c r="D149" i="1"/>
  <c r="N148" i="1"/>
  <c r="L148" i="1"/>
  <c r="Q148" i="1" s="1"/>
  <c r="J148" i="1"/>
  <c r="H148" i="1"/>
  <c r="E148" i="1"/>
  <c r="D148" i="1"/>
  <c r="Q147" i="1"/>
  <c r="N147" i="1"/>
  <c r="O147" i="1" s="1"/>
  <c r="L147" i="1"/>
  <c r="J147" i="1"/>
  <c r="H147" i="1"/>
  <c r="E147" i="1"/>
  <c r="D147" i="1"/>
  <c r="N146" i="1"/>
  <c r="L146" i="1"/>
  <c r="Q146" i="1" s="1"/>
  <c r="J146" i="1"/>
  <c r="H146" i="1"/>
  <c r="E146" i="1"/>
  <c r="D146" i="1"/>
  <c r="Q145" i="1"/>
  <c r="P145" i="1"/>
  <c r="O145" i="1"/>
  <c r="N145" i="1"/>
  <c r="L145" i="1"/>
  <c r="J145" i="1"/>
  <c r="H145" i="1"/>
  <c r="E145" i="1"/>
  <c r="D145" i="1"/>
  <c r="Q144" i="1"/>
  <c r="P144" i="1"/>
  <c r="O144" i="1"/>
  <c r="N144" i="1"/>
  <c r="L144" i="1"/>
  <c r="J144" i="1"/>
  <c r="H144" i="1"/>
  <c r="E144" i="1"/>
  <c r="D144" i="1"/>
  <c r="N143" i="1"/>
  <c r="L143" i="1"/>
  <c r="Q143" i="1" s="1"/>
  <c r="J143" i="1"/>
  <c r="H143" i="1"/>
  <c r="E143" i="1"/>
  <c r="D143" i="1"/>
  <c r="Q142" i="1"/>
  <c r="P142" i="1"/>
  <c r="O142" i="1"/>
  <c r="N142" i="1"/>
  <c r="L142" i="1"/>
  <c r="J142" i="1"/>
  <c r="H142" i="1"/>
  <c r="E142" i="1"/>
  <c r="D142" i="1"/>
  <c r="P141" i="1"/>
  <c r="N141" i="1"/>
  <c r="O141" i="1" s="1"/>
  <c r="L141" i="1"/>
  <c r="Q141" i="1" s="1"/>
  <c r="J141" i="1"/>
  <c r="H141" i="1"/>
  <c r="E141" i="1"/>
  <c r="D141" i="1"/>
  <c r="N140" i="1"/>
  <c r="L140" i="1"/>
  <c r="Q140" i="1" s="1"/>
  <c r="J140" i="1"/>
  <c r="H140" i="1"/>
  <c r="E140" i="1"/>
  <c r="D140" i="1"/>
  <c r="Q139" i="1"/>
  <c r="N139" i="1"/>
  <c r="O139" i="1" s="1"/>
  <c r="L139" i="1"/>
  <c r="J139" i="1"/>
  <c r="H139" i="1"/>
  <c r="E139" i="1"/>
  <c r="D139" i="1"/>
  <c r="N138" i="1"/>
  <c r="L138" i="1"/>
  <c r="Q138" i="1" s="1"/>
  <c r="J138" i="1"/>
  <c r="H138" i="1"/>
  <c r="E138" i="1"/>
  <c r="D138" i="1"/>
  <c r="Q137" i="1"/>
  <c r="P137" i="1"/>
  <c r="O137" i="1"/>
  <c r="N137" i="1"/>
  <c r="L137" i="1"/>
  <c r="J137" i="1"/>
  <c r="H137" i="1"/>
  <c r="E137" i="1"/>
  <c r="D137" i="1"/>
  <c r="Q136" i="1"/>
  <c r="P136" i="1"/>
  <c r="O136" i="1"/>
  <c r="N136" i="1"/>
  <c r="L136" i="1"/>
  <c r="J136" i="1"/>
  <c r="H136" i="1"/>
  <c r="E136" i="1"/>
  <c r="D136" i="1"/>
  <c r="N135" i="1"/>
  <c r="L135" i="1"/>
  <c r="Q135" i="1" s="1"/>
  <c r="J135" i="1"/>
  <c r="H135" i="1"/>
  <c r="E135" i="1"/>
  <c r="D135" i="1"/>
  <c r="Q134" i="1"/>
  <c r="P134" i="1"/>
  <c r="O134" i="1"/>
  <c r="N134" i="1"/>
  <c r="L134" i="1"/>
  <c r="J134" i="1"/>
  <c r="H134" i="1"/>
  <c r="E134" i="1"/>
  <c r="D134" i="1"/>
  <c r="P133" i="1"/>
  <c r="N133" i="1"/>
  <c r="O133" i="1" s="1"/>
  <c r="L133" i="1"/>
  <c r="Q133" i="1" s="1"/>
  <c r="J133" i="1"/>
  <c r="H133" i="1"/>
  <c r="E133" i="1"/>
  <c r="D133" i="1"/>
  <c r="N132" i="1"/>
  <c r="L132" i="1"/>
  <c r="Q132" i="1" s="1"/>
  <c r="J132" i="1"/>
  <c r="H132" i="1"/>
  <c r="E132" i="1"/>
  <c r="D132" i="1"/>
  <c r="Q131" i="1"/>
  <c r="N131" i="1"/>
  <c r="O131" i="1" s="1"/>
  <c r="L131" i="1"/>
  <c r="J131" i="1"/>
  <c r="H131" i="1"/>
  <c r="E131" i="1"/>
  <c r="D131" i="1"/>
  <c r="N130" i="1"/>
  <c r="L130" i="1"/>
  <c r="Q130" i="1" s="1"/>
  <c r="J130" i="1"/>
  <c r="H130" i="1"/>
  <c r="E130" i="1"/>
  <c r="D130" i="1"/>
  <c r="Q129" i="1"/>
  <c r="P129" i="1"/>
  <c r="O129" i="1"/>
  <c r="N129" i="1"/>
  <c r="L129" i="1"/>
  <c r="J129" i="1"/>
  <c r="H129" i="1"/>
  <c r="E129" i="1"/>
  <c r="D129" i="1"/>
  <c r="Q128" i="1"/>
  <c r="P128" i="1"/>
  <c r="O128" i="1"/>
  <c r="N128" i="1"/>
  <c r="L128" i="1"/>
  <c r="J128" i="1"/>
  <c r="H128" i="1"/>
  <c r="E128" i="1"/>
  <c r="D128" i="1"/>
  <c r="N127" i="1"/>
  <c r="L127" i="1"/>
  <c r="Q127" i="1" s="1"/>
  <c r="J127" i="1"/>
  <c r="H127" i="1"/>
  <c r="E127" i="1"/>
  <c r="D127" i="1"/>
  <c r="Q126" i="1"/>
  <c r="P126" i="1"/>
  <c r="O126" i="1"/>
  <c r="N126" i="1"/>
  <c r="L126" i="1"/>
  <c r="J126" i="1"/>
  <c r="H126" i="1"/>
  <c r="E126" i="1"/>
  <c r="D126" i="1"/>
  <c r="P125" i="1"/>
  <c r="N125" i="1"/>
  <c r="O125" i="1" s="1"/>
  <c r="L125" i="1"/>
  <c r="Q125" i="1" s="1"/>
  <c r="J125" i="1"/>
  <c r="H125" i="1"/>
  <c r="E125" i="1"/>
  <c r="D125" i="1"/>
  <c r="N124" i="1"/>
  <c r="L124" i="1"/>
  <c r="Q124" i="1" s="1"/>
  <c r="J124" i="1"/>
  <c r="H124" i="1"/>
  <c r="E124" i="1"/>
  <c r="D124" i="1"/>
  <c r="Q123" i="1"/>
  <c r="N123" i="1"/>
  <c r="O123" i="1" s="1"/>
  <c r="L123" i="1"/>
  <c r="J123" i="1"/>
  <c r="H123" i="1"/>
  <c r="E123" i="1"/>
  <c r="D123" i="1"/>
  <c r="N122" i="1"/>
  <c r="L122" i="1"/>
  <c r="Q122" i="1" s="1"/>
  <c r="J122" i="1"/>
  <c r="H122" i="1"/>
  <c r="E122" i="1"/>
  <c r="D122" i="1"/>
  <c r="Q121" i="1"/>
  <c r="P121" i="1"/>
  <c r="O121" i="1"/>
  <c r="N121" i="1"/>
  <c r="L121" i="1"/>
  <c r="J121" i="1"/>
  <c r="H121" i="1"/>
  <c r="E121" i="1"/>
  <c r="D121" i="1"/>
  <c r="Q120" i="1"/>
  <c r="P120" i="1"/>
  <c r="O120" i="1"/>
  <c r="N120" i="1"/>
  <c r="L120" i="1"/>
  <c r="J120" i="1"/>
  <c r="H120" i="1"/>
  <c r="E120" i="1"/>
  <c r="D120" i="1"/>
  <c r="N119" i="1"/>
  <c r="L119" i="1"/>
  <c r="Q119" i="1" s="1"/>
  <c r="J119" i="1"/>
  <c r="H119" i="1"/>
  <c r="E119" i="1"/>
  <c r="D119" i="1"/>
  <c r="Q118" i="1"/>
  <c r="P118" i="1"/>
  <c r="O118" i="1"/>
  <c r="N118" i="1"/>
  <c r="L118" i="1"/>
  <c r="J118" i="1"/>
  <c r="H118" i="1"/>
  <c r="E118" i="1"/>
  <c r="D118" i="1"/>
  <c r="P117" i="1"/>
  <c r="N117" i="1"/>
  <c r="O117" i="1" s="1"/>
  <c r="L117" i="1"/>
  <c r="Q117" i="1" s="1"/>
  <c r="J117" i="1"/>
  <c r="H117" i="1"/>
  <c r="E117" i="1"/>
  <c r="D117" i="1"/>
  <c r="N116" i="1"/>
  <c r="O116" i="1" s="1"/>
  <c r="L116" i="1"/>
  <c r="Q116" i="1" s="1"/>
  <c r="J116" i="1"/>
  <c r="H116" i="1"/>
  <c r="E116" i="1"/>
  <c r="D116" i="1"/>
  <c r="Q115" i="1"/>
  <c r="N115" i="1"/>
  <c r="O115" i="1" s="1"/>
  <c r="L115" i="1"/>
  <c r="J115" i="1"/>
  <c r="H115" i="1"/>
  <c r="E115" i="1"/>
  <c r="D115" i="1"/>
  <c r="N114" i="1"/>
  <c r="L114" i="1"/>
  <c r="Q114" i="1" s="1"/>
  <c r="J114" i="1"/>
  <c r="H114" i="1"/>
  <c r="E114" i="1"/>
  <c r="D114" i="1"/>
  <c r="Q113" i="1"/>
  <c r="P113" i="1"/>
  <c r="O113" i="1"/>
  <c r="N113" i="1"/>
  <c r="L113" i="1"/>
  <c r="J113" i="1"/>
  <c r="H113" i="1"/>
  <c r="E113" i="1"/>
  <c r="D113" i="1"/>
  <c r="Q112" i="1"/>
  <c r="P112" i="1"/>
  <c r="O112" i="1"/>
  <c r="N112" i="1"/>
  <c r="L112" i="1"/>
  <c r="J112" i="1"/>
  <c r="H112" i="1"/>
  <c r="E112" i="1"/>
  <c r="D112" i="1"/>
  <c r="N111" i="1"/>
  <c r="L111" i="1"/>
  <c r="Q111" i="1" s="1"/>
  <c r="J111" i="1"/>
  <c r="H111" i="1"/>
  <c r="E111" i="1"/>
  <c r="D111" i="1"/>
  <c r="Q110" i="1"/>
  <c r="P110" i="1"/>
  <c r="O110" i="1"/>
  <c r="N110" i="1"/>
  <c r="L110" i="1"/>
  <c r="J110" i="1"/>
  <c r="H110" i="1"/>
  <c r="E110" i="1"/>
  <c r="D110" i="1"/>
  <c r="P109" i="1"/>
  <c r="N109" i="1"/>
  <c r="O109" i="1" s="1"/>
  <c r="L109" i="1"/>
  <c r="Q109" i="1" s="1"/>
  <c r="J109" i="1"/>
  <c r="H109" i="1"/>
  <c r="E109" i="1"/>
  <c r="D109" i="1"/>
  <c r="N108" i="1"/>
  <c r="L108" i="1"/>
  <c r="Q108" i="1" s="1"/>
  <c r="J108" i="1"/>
  <c r="H108" i="1"/>
  <c r="E108" i="1"/>
  <c r="D108" i="1"/>
  <c r="Q107" i="1"/>
  <c r="N107" i="1"/>
  <c r="O107" i="1" s="1"/>
  <c r="L107" i="1"/>
  <c r="J107" i="1"/>
  <c r="H107" i="1"/>
  <c r="E107" i="1"/>
  <c r="D107" i="1"/>
  <c r="N106" i="1"/>
  <c r="L106" i="1"/>
  <c r="Q106" i="1" s="1"/>
  <c r="J106" i="1"/>
  <c r="H106" i="1"/>
  <c r="E106" i="1"/>
  <c r="D106" i="1"/>
  <c r="Q105" i="1"/>
  <c r="P105" i="1"/>
  <c r="O105" i="1"/>
  <c r="N105" i="1"/>
  <c r="L105" i="1"/>
  <c r="J105" i="1"/>
  <c r="H105" i="1"/>
  <c r="E105" i="1"/>
  <c r="D105" i="1"/>
  <c r="Q104" i="1"/>
  <c r="P104" i="1"/>
  <c r="O104" i="1"/>
  <c r="N104" i="1"/>
  <c r="L104" i="1"/>
  <c r="J104" i="1"/>
  <c r="H104" i="1"/>
  <c r="E104" i="1"/>
  <c r="D104" i="1"/>
  <c r="N103" i="1"/>
  <c r="L103" i="1"/>
  <c r="Q103" i="1" s="1"/>
  <c r="J103" i="1"/>
  <c r="H103" i="1"/>
  <c r="E103" i="1"/>
  <c r="D103" i="1"/>
  <c r="Q102" i="1"/>
  <c r="P102" i="1"/>
  <c r="O102" i="1"/>
  <c r="N102" i="1"/>
  <c r="L102" i="1"/>
  <c r="J102" i="1"/>
  <c r="H102" i="1"/>
  <c r="E102" i="1"/>
  <c r="D102" i="1"/>
  <c r="P101" i="1"/>
  <c r="N101" i="1"/>
  <c r="O101" i="1" s="1"/>
  <c r="L101" i="1"/>
  <c r="Q101" i="1" s="1"/>
  <c r="J101" i="1"/>
  <c r="H101" i="1"/>
  <c r="E101" i="1"/>
  <c r="D101" i="1"/>
  <c r="N100" i="1"/>
  <c r="L100" i="1"/>
  <c r="Q100" i="1" s="1"/>
  <c r="J100" i="1"/>
  <c r="H100" i="1"/>
  <c r="E100" i="1"/>
  <c r="D100" i="1"/>
  <c r="Q99" i="1"/>
  <c r="N99" i="1"/>
  <c r="O99" i="1" s="1"/>
  <c r="L99" i="1"/>
  <c r="J99" i="1"/>
  <c r="H99" i="1"/>
  <c r="E99" i="1"/>
  <c r="D99" i="1"/>
  <c r="N98" i="1"/>
  <c r="L98" i="1"/>
  <c r="Q98" i="1" s="1"/>
  <c r="J98" i="1"/>
  <c r="H98" i="1"/>
  <c r="E98" i="1"/>
  <c r="D98" i="1"/>
  <c r="Q97" i="1"/>
  <c r="P97" i="1"/>
  <c r="O97" i="1"/>
  <c r="N97" i="1"/>
  <c r="L97" i="1"/>
  <c r="J97" i="1"/>
  <c r="H97" i="1"/>
  <c r="E97" i="1"/>
  <c r="D97" i="1"/>
  <c r="Q96" i="1"/>
  <c r="P96" i="1"/>
  <c r="O96" i="1"/>
  <c r="N96" i="1"/>
  <c r="L96" i="1"/>
  <c r="J96" i="1"/>
  <c r="H96" i="1"/>
  <c r="E96" i="1"/>
  <c r="D96" i="1"/>
  <c r="N95" i="1"/>
  <c r="L95" i="1"/>
  <c r="Q95" i="1" s="1"/>
  <c r="J95" i="1"/>
  <c r="H95" i="1"/>
  <c r="E95" i="1"/>
  <c r="D95" i="1"/>
  <c r="Q94" i="1"/>
  <c r="P94" i="1"/>
  <c r="O94" i="1"/>
  <c r="N94" i="1"/>
  <c r="L94" i="1"/>
  <c r="J94" i="1"/>
  <c r="H94" i="1"/>
  <c r="E94" i="1"/>
  <c r="D94" i="1"/>
  <c r="P93" i="1"/>
  <c r="N93" i="1"/>
  <c r="O93" i="1" s="1"/>
  <c r="L93" i="1"/>
  <c r="Q93" i="1" s="1"/>
  <c r="J93" i="1"/>
  <c r="H93" i="1"/>
  <c r="E93" i="1"/>
  <c r="D93" i="1"/>
  <c r="N92" i="1"/>
  <c r="L92" i="1"/>
  <c r="Q92" i="1" s="1"/>
  <c r="J92" i="1"/>
  <c r="H92" i="1"/>
  <c r="E92" i="1"/>
  <c r="D92" i="1"/>
  <c r="Q91" i="1"/>
  <c r="N91" i="1"/>
  <c r="O91" i="1" s="1"/>
  <c r="L91" i="1"/>
  <c r="J91" i="1"/>
  <c r="H91" i="1"/>
  <c r="E91" i="1"/>
  <c r="D91" i="1"/>
  <c r="N90" i="1"/>
  <c r="L90" i="1"/>
  <c r="Q90" i="1" s="1"/>
  <c r="J90" i="1"/>
  <c r="H90" i="1"/>
  <c r="E90" i="1"/>
  <c r="D90" i="1"/>
  <c r="Q89" i="1"/>
  <c r="P89" i="1"/>
  <c r="O89" i="1"/>
  <c r="N89" i="1"/>
  <c r="L89" i="1"/>
  <c r="J89" i="1"/>
  <c r="H89" i="1"/>
  <c r="E89" i="1"/>
  <c r="D89" i="1"/>
  <c r="Q88" i="1"/>
  <c r="P88" i="1"/>
  <c r="O88" i="1"/>
  <c r="N88" i="1"/>
  <c r="L88" i="1"/>
  <c r="J88" i="1"/>
  <c r="H88" i="1"/>
  <c r="E88" i="1"/>
  <c r="D88" i="1"/>
  <c r="N87" i="1"/>
  <c r="L87" i="1"/>
  <c r="Q87" i="1" s="1"/>
  <c r="J87" i="1"/>
  <c r="H87" i="1"/>
  <c r="E87" i="1"/>
  <c r="D87" i="1"/>
  <c r="Q86" i="1"/>
  <c r="P86" i="1"/>
  <c r="O86" i="1"/>
  <c r="N86" i="1"/>
  <c r="L86" i="1"/>
  <c r="J86" i="1"/>
  <c r="H86" i="1"/>
  <c r="E86" i="1"/>
  <c r="D86" i="1"/>
  <c r="P85" i="1"/>
  <c r="N85" i="1"/>
  <c r="O85" i="1" s="1"/>
  <c r="L85" i="1"/>
  <c r="Q85" i="1" s="1"/>
  <c r="J85" i="1"/>
  <c r="H85" i="1"/>
  <c r="E85" i="1"/>
  <c r="D85" i="1"/>
  <c r="N84" i="1"/>
  <c r="O84" i="1" s="1"/>
  <c r="L84" i="1"/>
  <c r="Q84" i="1" s="1"/>
  <c r="J84" i="1"/>
  <c r="H84" i="1"/>
  <c r="E84" i="1"/>
  <c r="D84" i="1"/>
  <c r="Q83" i="1"/>
  <c r="N83" i="1"/>
  <c r="O83" i="1" s="1"/>
  <c r="L83" i="1"/>
  <c r="J83" i="1"/>
  <c r="H83" i="1"/>
  <c r="E83" i="1"/>
  <c r="D83" i="1"/>
  <c r="N82" i="1"/>
  <c r="L82" i="1"/>
  <c r="Q82" i="1" s="1"/>
  <c r="J82" i="1"/>
  <c r="H82" i="1"/>
  <c r="E82" i="1"/>
  <c r="D82" i="1"/>
  <c r="Q81" i="1"/>
  <c r="P81" i="1"/>
  <c r="O81" i="1"/>
  <c r="N81" i="1"/>
  <c r="L81" i="1"/>
  <c r="J81" i="1"/>
  <c r="H81" i="1"/>
  <c r="E81" i="1"/>
  <c r="D81" i="1"/>
  <c r="Q80" i="1"/>
  <c r="P80" i="1"/>
  <c r="O80" i="1"/>
  <c r="N80" i="1"/>
  <c r="L80" i="1"/>
  <c r="J80" i="1"/>
  <c r="H80" i="1"/>
  <c r="E80" i="1"/>
  <c r="D80" i="1"/>
  <c r="N79" i="1"/>
  <c r="L79" i="1"/>
  <c r="Q79" i="1" s="1"/>
  <c r="J79" i="1"/>
  <c r="H79" i="1"/>
  <c r="E79" i="1"/>
  <c r="D79" i="1"/>
  <c r="Q78" i="1"/>
  <c r="P78" i="1"/>
  <c r="O78" i="1"/>
  <c r="N78" i="1"/>
  <c r="L78" i="1"/>
  <c r="J78" i="1"/>
  <c r="H78" i="1"/>
  <c r="E78" i="1"/>
  <c r="D78" i="1"/>
  <c r="P77" i="1"/>
  <c r="N77" i="1"/>
  <c r="O77" i="1" s="1"/>
  <c r="L77" i="1"/>
  <c r="Q77" i="1" s="1"/>
  <c r="J77" i="1"/>
  <c r="H77" i="1"/>
  <c r="E77" i="1"/>
  <c r="D77" i="1"/>
  <c r="N76" i="1"/>
  <c r="O76" i="1" s="1"/>
  <c r="L76" i="1"/>
  <c r="Q76" i="1" s="1"/>
  <c r="J76" i="1"/>
  <c r="H76" i="1"/>
  <c r="E76" i="1"/>
  <c r="D76" i="1"/>
  <c r="Q75" i="1"/>
  <c r="N75" i="1"/>
  <c r="O75" i="1" s="1"/>
  <c r="L75" i="1"/>
  <c r="J75" i="1"/>
  <c r="H75" i="1"/>
  <c r="E75" i="1"/>
  <c r="D75" i="1"/>
  <c r="N74" i="1"/>
  <c r="L74" i="1"/>
  <c r="Q74" i="1" s="1"/>
  <c r="J74" i="1"/>
  <c r="H74" i="1"/>
  <c r="E74" i="1"/>
  <c r="D74" i="1"/>
  <c r="Q73" i="1"/>
  <c r="P73" i="1"/>
  <c r="O73" i="1"/>
  <c r="N73" i="1"/>
  <c r="L73" i="1"/>
  <c r="J73" i="1"/>
  <c r="H73" i="1"/>
  <c r="E73" i="1"/>
  <c r="D73" i="1"/>
  <c r="Q72" i="1"/>
  <c r="P72" i="1"/>
  <c r="O72" i="1"/>
  <c r="N72" i="1"/>
  <c r="L72" i="1"/>
  <c r="J72" i="1"/>
  <c r="H72" i="1"/>
  <c r="E72" i="1"/>
  <c r="D72" i="1"/>
  <c r="N71" i="1"/>
  <c r="L71" i="1"/>
  <c r="Q71" i="1" s="1"/>
  <c r="J71" i="1"/>
  <c r="H71" i="1"/>
  <c r="E71" i="1"/>
  <c r="D71" i="1"/>
  <c r="Q70" i="1"/>
  <c r="P70" i="1"/>
  <c r="O70" i="1"/>
  <c r="N70" i="1"/>
  <c r="L70" i="1"/>
  <c r="J70" i="1"/>
  <c r="H70" i="1"/>
  <c r="E70" i="1"/>
  <c r="D70" i="1"/>
  <c r="P69" i="1"/>
  <c r="N69" i="1"/>
  <c r="O69" i="1" s="1"/>
  <c r="L69" i="1"/>
  <c r="Q69" i="1" s="1"/>
  <c r="J69" i="1"/>
  <c r="H69" i="1"/>
  <c r="E69" i="1"/>
  <c r="D69" i="1"/>
  <c r="N68" i="1"/>
  <c r="O68" i="1" s="1"/>
  <c r="L68" i="1"/>
  <c r="Q68" i="1" s="1"/>
  <c r="J68" i="1"/>
  <c r="H68" i="1"/>
  <c r="E68" i="1"/>
  <c r="D68" i="1"/>
  <c r="Q67" i="1"/>
  <c r="N67" i="1"/>
  <c r="O67" i="1" s="1"/>
  <c r="L67" i="1"/>
  <c r="J67" i="1"/>
  <c r="H67" i="1"/>
  <c r="E67" i="1"/>
  <c r="D67" i="1"/>
  <c r="N66" i="1"/>
  <c r="L66" i="1"/>
  <c r="Q66" i="1" s="1"/>
  <c r="J66" i="1"/>
  <c r="H66" i="1"/>
  <c r="E66" i="1"/>
  <c r="D66" i="1"/>
  <c r="Q65" i="1"/>
  <c r="P65" i="1"/>
  <c r="O65" i="1"/>
  <c r="N65" i="1"/>
  <c r="L65" i="1"/>
  <c r="J65" i="1"/>
  <c r="H65" i="1"/>
  <c r="E65" i="1"/>
  <c r="D65" i="1"/>
  <c r="Q64" i="1"/>
  <c r="P64" i="1"/>
  <c r="O64" i="1"/>
  <c r="N64" i="1"/>
  <c r="L64" i="1"/>
  <c r="J64" i="1"/>
  <c r="H64" i="1"/>
  <c r="E64" i="1"/>
  <c r="D64" i="1"/>
  <c r="N63" i="1"/>
  <c r="L63" i="1"/>
  <c r="Q63" i="1" s="1"/>
  <c r="J63" i="1"/>
  <c r="H63" i="1"/>
  <c r="E63" i="1"/>
  <c r="D63" i="1"/>
  <c r="Q62" i="1"/>
  <c r="P62" i="1"/>
  <c r="O62" i="1"/>
  <c r="N62" i="1"/>
  <c r="L62" i="1"/>
  <c r="J62" i="1"/>
  <c r="H62" i="1"/>
  <c r="E62" i="1"/>
  <c r="D62" i="1"/>
  <c r="P61" i="1"/>
  <c r="N61" i="1"/>
  <c r="O61" i="1" s="1"/>
  <c r="L61" i="1"/>
  <c r="Q61" i="1" s="1"/>
  <c r="J61" i="1"/>
  <c r="H61" i="1"/>
  <c r="E61" i="1"/>
  <c r="D61" i="1"/>
  <c r="N60" i="1"/>
  <c r="O60" i="1" s="1"/>
  <c r="L60" i="1"/>
  <c r="Q60" i="1" s="1"/>
  <c r="J60" i="1"/>
  <c r="H60" i="1"/>
  <c r="E60" i="1"/>
  <c r="D60" i="1"/>
  <c r="Q59" i="1"/>
  <c r="N59" i="1"/>
  <c r="O59" i="1" s="1"/>
  <c r="L59" i="1"/>
  <c r="J59" i="1"/>
  <c r="H59" i="1"/>
  <c r="E59" i="1"/>
  <c r="D59" i="1"/>
  <c r="N58" i="1"/>
  <c r="L58" i="1"/>
  <c r="Q58" i="1" s="1"/>
  <c r="J58" i="1"/>
  <c r="H58" i="1"/>
  <c r="E58" i="1"/>
  <c r="D58" i="1"/>
  <c r="Q57" i="1"/>
  <c r="P57" i="1"/>
  <c r="O57" i="1"/>
  <c r="N57" i="1"/>
  <c r="L57" i="1"/>
  <c r="J57" i="1"/>
  <c r="H57" i="1"/>
  <c r="E57" i="1"/>
  <c r="D57" i="1"/>
  <c r="Q56" i="1"/>
  <c r="O56" i="1"/>
  <c r="N56" i="1"/>
  <c r="P56" i="1" s="1"/>
  <c r="L56" i="1"/>
  <c r="J56" i="1"/>
  <c r="H56" i="1"/>
  <c r="E56" i="1"/>
  <c r="D56" i="1"/>
  <c r="N55" i="1"/>
  <c r="L55" i="1"/>
  <c r="Q55" i="1" s="1"/>
  <c r="J55" i="1"/>
  <c r="H55" i="1"/>
  <c r="E55" i="1"/>
  <c r="D55" i="1"/>
  <c r="Q54" i="1"/>
  <c r="P54" i="1"/>
  <c r="O54" i="1"/>
  <c r="N54" i="1"/>
  <c r="L54" i="1"/>
  <c r="J54" i="1"/>
  <c r="H54" i="1"/>
  <c r="E54" i="1"/>
  <c r="D54" i="1"/>
  <c r="P53" i="1"/>
  <c r="N53" i="1"/>
  <c r="O53" i="1" s="1"/>
  <c r="L53" i="1"/>
  <c r="Q53" i="1" s="1"/>
  <c r="J53" i="1"/>
  <c r="H53" i="1"/>
  <c r="E53" i="1"/>
  <c r="D53" i="1"/>
  <c r="N52" i="1"/>
  <c r="L52" i="1"/>
  <c r="Q52" i="1" s="1"/>
  <c r="J52" i="1"/>
  <c r="H52" i="1"/>
  <c r="E52" i="1"/>
  <c r="D52" i="1"/>
  <c r="Q51" i="1"/>
  <c r="N51" i="1"/>
  <c r="O51" i="1" s="1"/>
  <c r="L51" i="1"/>
  <c r="J51" i="1"/>
  <c r="H51" i="1"/>
  <c r="E51" i="1"/>
  <c r="D51" i="1"/>
  <c r="N50" i="1"/>
  <c r="L50" i="1"/>
  <c r="Q50" i="1" s="1"/>
  <c r="J50" i="1"/>
  <c r="H50" i="1"/>
  <c r="E50" i="1"/>
  <c r="D50" i="1"/>
  <c r="Q49" i="1"/>
  <c r="P49" i="1"/>
  <c r="O49" i="1"/>
  <c r="N49" i="1"/>
  <c r="L49" i="1"/>
  <c r="J49" i="1"/>
  <c r="H49" i="1"/>
  <c r="E49" i="1"/>
  <c r="D49" i="1"/>
  <c r="Q48" i="1"/>
  <c r="O48" i="1"/>
  <c r="N48" i="1"/>
  <c r="P48" i="1" s="1"/>
  <c r="L48" i="1"/>
  <c r="J48" i="1"/>
  <c r="H48" i="1"/>
  <c r="E48" i="1"/>
  <c r="D48" i="1"/>
  <c r="N47" i="1"/>
  <c r="L47" i="1"/>
  <c r="Q47" i="1" s="1"/>
  <c r="J47" i="1"/>
  <c r="H47" i="1"/>
  <c r="E47" i="1"/>
  <c r="D47" i="1"/>
  <c r="Q46" i="1"/>
  <c r="P46" i="1"/>
  <c r="O46" i="1"/>
  <c r="N46" i="1"/>
  <c r="L46" i="1"/>
  <c r="J46" i="1"/>
  <c r="H46" i="1"/>
  <c r="E46" i="1"/>
  <c r="D46" i="1"/>
  <c r="P45" i="1"/>
  <c r="N45" i="1"/>
  <c r="O45" i="1" s="1"/>
  <c r="L45" i="1"/>
  <c r="Q45" i="1" s="1"/>
  <c r="J45" i="1"/>
  <c r="H45" i="1"/>
  <c r="E45" i="1"/>
  <c r="D45" i="1"/>
  <c r="N44" i="1"/>
  <c r="L44" i="1"/>
  <c r="Q44" i="1" s="1"/>
  <c r="J44" i="1"/>
  <c r="H44" i="1"/>
  <c r="E44" i="1"/>
  <c r="D44" i="1"/>
  <c r="Q43" i="1"/>
  <c r="N43" i="1"/>
  <c r="O43" i="1" s="1"/>
  <c r="L43" i="1"/>
  <c r="J43" i="1"/>
  <c r="H43" i="1"/>
  <c r="E43" i="1"/>
  <c r="D43" i="1"/>
  <c r="N42" i="1"/>
  <c r="L42" i="1"/>
  <c r="Q42" i="1" s="1"/>
  <c r="J42" i="1"/>
  <c r="H42" i="1"/>
  <c r="E42" i="1"/>
  <c r="D42" i="1"/>
  <c r="Q41" i="1"/>
  <c r="P41" i="1"/>
  <c r="O41" i="1"/>
  <c r="N41" i="1"/>
  <c r="L41" i="1"/>
  <c r="J41" i="1"/>
  <c r="H41" i="1"/>
  <c r="E41" i="1"/>
  <c r="D41" i="1"/>
  <c r="Q40" i="1"/>
  <c r="P40" i="1"/>
  <c r="O40" i="1"/>
  <c r="N40" i="1"/>
  <c r="L40" i="1"/>
  <c r="J40" i="1"/>
  <c r="H40" i="1"/>
  <c r="E40" i="1"/>
  <c r="D40" i="1"/>
  <c r="N39" i="1"/>
  <c r="L39" i="1"/>
  <c r="Q39" i="1" s="1"/>
  <c r="J39" i="1"/>
  <c r="H39" i="1"/>
  <c r="E39" i="1"/>
  <c r="D39" i="1"/>
  <c r="Q38" i="1"/>
  <c r="P38" i="1"/>
  <c r="O38" i="1"/>
  <c r="N38" i="1"/>
  <c r="L38" i="1"/>
  <c r="J38" i="1"/>
  <c r="H38" i="1"/>
  <c r="E38" i="1"/>
  <c r="D38" i="1"/>
  <c r="P37" i="1"/>
  <c r="N37" i="1"/>
  <c r="O37" i="1" s="1"/>
  <c r="L37" i="1"/>
  <c r="Q37" i="1" s="1"/>
  <c r="J37" i="1"/>
  <c r="H37" i="1"/>
  <c r="E37" i="1"/>
  <c r="D37" i="1"/>
  <c r="N36" i="1"/>
  <c r="L36" i="1"/>
  <c r="Q36" i="1" s="1"/>
  <c r="J36" i="1"/>
  <c r="H36" i="1"/>
  <c r="E36" i="1"/>
  <c r="D36" i="1"/>
  <c r="Q35" i="1"/>
  <c r="N35" i="1"/>
  <c r="O35" i="1" s="1"/>
  <c r="L35" i="1"/>
  <c r="J35" i="1"/>
  <c r="H35" i="1"/>
  <c r="E35" i="1"/>
  <c r="D35" i="1"/>
  <c r="N34" i="1"/>
  <c r="L34" i="1"/>
  <c r="Q34" i="1" s="1"/>
  <c r="J34" i="1"/>
  <c r="H34" i="1"/>
  <c r="E34" i="1"/>
  <c r="D34" i="1"/>
  <c r="Q33" i="1"/>
  <c r="P33" i="1"/>
  <c r="O33" i="1"/>
  <c r="N33" i="1"/>
  <c r="L33" i="1"/>
  <c r="J33" i="1"/>
  <c r="H33" i="1"/>
  <c r="E33" i="1"/>
  <c r="D33" i="1"/>
  <c r="Q32" i="1"/>
  <c r="P32" i="1"/>
  <c r="O32" i="1"/>
  <c r="N32" i="1"/>
  <c r="L32" i="1"/>
  <c r="J32" i="1"/>
  <c r="H32" i="1"/>
  <c r="E32" i="1"/>
  <c r="D32" i="1"/>
  <c r="N31" i="1"/>
  <c r="L31" i="1"/>
  <c r="Q31" i="1" s="1"/>
  <c r="J31" i="1"/>
  <c r="H31" i="1"/>
  <c r="E31" i="1"/>
  <c r="D31" i="1"/>
  <c r="Q30" i="1"/>
  <c r="P30" i="1"/>
  <c r="O30" i="1"/>
  <c r="N30" i="1"/>
  <c r="L30" i="1"/>
  <c r="J30" i="1"/>
  <c r="H30" i="1"/>
  <c r="E30" i="1"/>
  <c r="D30" i="1"/>
  <c r="P29" i="1"/>
  <c r="N29" i="1"/>
  <c r="O29" i="1" s="1"/>
  <c r="L29" i="1"/>
  <c r="Q29" i="1" s="1"/>
  <c r="J29" i="1"/>
  <c r="H29" i="1"/>
  <c r="E29" i="1"/>
  <c r="D29" i="1"/>
  <c r="N28" i="1"/>
  <c r="L28" i="1"/>
  <c r="Q28" i="1" s="1"/>
  <c r="J28" i="1"/>
  <c r="H28" i="1"/>
  <c r="E28" i="1"/>
  <c r="D28" i="1"/>
  <c r="Q27" i="1"/>
  <c r="N27" i="1"/>
  <c r="O27" i="1" s="1"/>
  <c r="L27" i="1"/>
  <c r="J27" i="1"/>
  <c r="H27" i="1"/>
  <c r="E27" i="1"/>
  <c r="D27" i="1"/>
  <c r="N26" i="1"/>
  <c r="L26" i="1"/>
  <c r="Q26" i="1" s="1"/>
  <c r="J26" i="1"/>
  <c r="H26" i="1"/>
  <c r="E26" i="1"/>
  <c r="D26" i="1"/>
  <c r="Q25" i="1"/>
  <c r="P25" i="1"/>
  <c r="O25" i="1"/>
  <c r="N25" i="1"/>
  <c r="L25" i="1"/>
  <c r="J25" i="1"/>
  <c r="H25" i="1"/>
  <c r="E25" i="1"/>
  <c r="D25" i="1"/>
  <c r="Q24" i="1"/>
  <c r="P24" i="1"/>
  <c r="O24" i="1"/>
  <c r="N24" i="1"/>
  <c r="L24" i="1"/>
  <c r="J24" i="1"/>
  <c r="H24" i="1"/>
  <c r="E24" i="1"/>
  <c r="D24" i="1"/>
  <c r="N23" i="1"/>
  <c r="L23" i="1"/>
  <c r="Q23" i="1" s="1"/>
  <c r="J23" i="1"/>
  <c r="H23" i="1"/>
  <c r="E23" i="1"/>
  <c r="D23" i="1"/>
  <c r="Q22" i="1"/>
  <c r="P22" i="1"/>
  <c r="O22" i="1"/>
  <c r="N22" i="1"/>
  <c r="L22" i="1"/>
  <c r="J22" i="1"/>
  <c r="H22" i="1"/>
  <c r="E22" i="1"/>
  <c r="D22" i="1"/>
  <c r="P21" i="1"/>
  <c r="N21" i="1"/>
  <c r="O21" i="1" s="1"/>
  <c r="L21" i="1"/>
  <c r="Q21" i="1" s="1"/>
  <c r="J21" i="1"/>
  <c r="H21" i="1"/>
  <c r="E21" i="1"/>
  <c r="D21" i="1"/>
  <c r="N20" i="1"/>
  <c r="L20" i="1"/>
  <c r="Q20" i="1" s="1"/>
  <c r="J20" i="1"/>
  <c r="H20" i="1"/>
  <c r="E20" i="1"/>
  <c r="D20" i="1"/>
  <c r="Q19" i="1"/>
  <c r="N19" i="1"/>
  <c r="O19" i="1" s="1"/>
  <c r="L19" i="1"/>
  <c r="J19" i="1"/>
  <c r="H19" i="1"/>
  <c r="E19" i="1"/>
  <c r="D19" i="1"/>
  <c r="N18" i="1"/>
  <c r="L18" i="1"/>
  <c r="Q18" i="1" s="1"/>
  <c r="J18" i="1"/>
  <c r="H18" i="1"/>
  <c r="E18" i="1"/>
  <c r="D18" i="1"/>
  <c r="Q17" i="1"/>
  <c r="P17" i="1"/>
  <c r="O17" i="1"/>
  <c r="N17" i="1"/>
  <c r="L17" i="1"/>
  <c r="J17" i="1"/>
  <c r="H17" i="1"/>
  <c r="E17" i="1"/>
  <c r="D17" i="1"/>
  <c r="Q16" i="1"/>
  <c r="O16" i="1"/>
  <c r="N16" i="1"/>
  <c r="P16" i="1" s="1"/>
  <c r="L16" i="1"/>
  <c r="J16" i="1"/>
  <c r="H16" i="1"/>
  <c r="E16" i="1"/>
  <c r="D16" i="1"/>
  <c r="N15" i="1"/>
  <c r="L15" i="1"/>
  <c r="Q15" i="1" s="1"/>
  <c r="J15" i="1"/>
  <c r="H15" i="1"/>
  <c r="E15" i="1"/>
  <c r="D15" i="1"/>
  <c r="Q14" i="1"/>
  <c r="P14" i="1"/>
  <c r="O14" i="1"/>
  <c r="N14" i="1"/>
  <c r="L14" i="1"/>
  <c r="J14" i="1"/>
  <c r="H14" i="1"/>
  <c r="E14" i="1"/>
  <c r="D14" i="1"/>
  <c r="P13" i="1"/>
  <c r="N13" i="1"/>
  <c r="O13" i="1" s="1"/>
  <c r="L13" i="1"/>
  <c r="Q13" i="1" s="1"/>
  <c r="J13" i="1"/>
  <c r="H13" i="1"/>
  <c r="E13" i="1"/>
  <c r="D13" i="1"/>
  <c r="O12" i="1"/>
  <c r="N12" i="1"/>
  <c r="L12" i="1"/>
  <c r="Q12" i="1" s="1"/>
  <c r="J12" i="1"/>
  <c r="H12" i="1"/>
  <c r="E12" i="1"/>
  <c r="D12" i="1"/>
  <c r="Q11" i="1"/>
  <c r="N11" i="1"/>
  <c r="O11" i="1" s="1"/>
  <c r="L11" i="1"/>
  <c r="J11" i="1"/>
  <c r="H11" i="1"/>
  <c r="E11" i="1"/>
  <c r="D11" i="1"/>
  <c r="N10" i="1"/>
  <c r="L10" i="1"/>
  <c r="Q10" i="1" s="1"/>
  <c r="J10" i="1"/>
  <c r="H10" i="1"/>
  <c r="E10" i="1"/>
  <c r="D10" i="1"/>
  <c r="Q9" i="1"/>
  <c r="P9" i="1"/>
  <c r="O9" i="1"/>
  <c r="N9" i="1"/>
  <c r="L9" i="1"/>
  <c r="J9" i="1"/>
  <c r="H9" i="1"/>
  <c r="E9" i="1"/>
  <c r="D9" i="1"/>
  <c r="P8" i="1"/>
  <c r="N8" i="1"/>
  <c r="O8" i="1" s="1"/>
  <c r="L8" i="1"/>
  <c r="Q8" i="1" s="1"/>
  <c r="J8" i="1"/>
  <c r="H8" i="1"/>
  <c r="E8" i="1"/>
  <c r="D8" i="1"/>
  <c r="N7" i="1"/>
  <c r="L7" i="1"/>
  <c r="Q7" i="1" s="1"/>
  <c r="J7" i="1"/>
  <c r="H7" i="1"/>
  <c r="E7" i="1"/>
  <c r="D7" i="1"/>
  <c r="Q6" i="1"/>
  <c r="N6" i="1"/>
  <c r="O6" i="1" s="1"/>
  <c r="L6" i="1"/>
  <c r="J6" i="1"/>
  <c r="H6" i="1"/>
  <c r="E6" i="1"/>
  <c r="D6" i="1"/>
  <c r="N5" i="1"/>
  <c r="L5" i="1"/>
  <c r="Q5" i="1" s="1"/>
  <c r="J5" i="1"/>
  <c r="H5" i="1"/>
  <c r="E5" i="1"/>
  <c r="D5" i="1"/>
  <c r="Q4" i="1"/>
  <c r="P4" i="1"/>
  <c r="O4" i="1"/>
  <c r="N4" i="1"/>
  <c r="L4" i="1"/>
  <c r="J4" i="1"/>
  <c r="H4" i="1"/>
  <c r="E4" i="1"/>
  <c r="D4" i="1"/>
  <c r="Q3" i="1"/>
  <c r="P3" i="1"/>
  <c r="O3" i="1"/>
  <c r="N3" i="1"/>
  <c r="L3" i="1"/>
  <c r="J3" i="1"/>
  <c r="H3" i="1"/>
  <c r="E3" i="1"/>
  <c r="D3" i="1"/>
  <c r="N2" i="1"/>
  <c r="W8" i="1" s="1"/>
  <c r="L2" i="1"/>
  <c r="Q2" i="1" s="1"/>
  <c r="J2" i="1"/>
  <c r="H2" i="1"/>
  <c r="E2" i="1"/>
  <c r="D2" i="1"/>
  <c r="S141" i="1" l="1"/>
  <c r="R1346" i="1"/>
  <c r="S1346" i="1" s="1"/>
  <c r="R1338" i="1"/>
  <c r="R1352" i="1"/>
  <c r="R1344" i="1"/>
  <c r="R1322" i="1"/>
  <c r="R1317" i="1"/>
  <c r="R1290" i="1"/>
  <c r="R1285" i="1"/>
  <c r="R1258" i="1"/>
  <c r="S1258" i="1" s="1"/>
  <c r="R1253" i="1"/>
  <c r="R1234" i="1"/>
  <c r="R1336" i="1"/>
  <c r="R1330" i="1"/>
  <c r="R1325" i="1"/>
  <c r="R1298" i="1"/>
  <c r="R1293" i="1"/>
  <c r="S1293" i="1" s="1"/>
  <c r="R1266" i="1"/>
  <c r="S1266" i="1" s="1"/>
  <c r="R1261" i="1"/>
  <c r="R1347" i="1"/>
  <c r="R1339" i="1"/>
  <c r="R1306" i="1"/>
  <c r="S1306" i="1" s="1"/>
  <c r="R1260" i="1"/>
  <c r="S1260" i="1" s="1"/>
  <c r="R1259" i="1"/>
  <c r="R1252" i="1"/>
  <c r="S1252" i="1" s="1"/>
  <c r="R1251" i="1"/>
  <c r="R1239" i="1"/>
  <c r="S1239" i="1" s="1"/>
  <c r="R1219" i="1"/>
  <c r="R1208" i="1"/>
  <c r="R1199" i="1"/>
  <c r="S1199" i="1" s="1"/>
  <c r="R1197" i="1"/>
  <c r="R1189" i="1"/>
  <c r="S1189" i="1" s="1"/>
  <c r="R1324" i="1"/>
  <c r="S1324" i="1" s="1"/>
  <c r="R1323" i="1"/>
  <c r="S1323" i="1" s="1"/>
  <c r="R1315" i="1"/>
  <c r="R1292" i="1"/>
  <c r="S1292" i="1" s="1"/>
  <c r="R1291" i="1"/>
  <c r="R1283" i="1"/>
  <c r="R1269" i="1"/>
  <c r="S1269" i="1" s="1"/>
  <c r="R1255" i="1"/>
  <c r="S1255" i="1" s="1"/>
  <c r="R1210" i="1"/>
  <c r="S1210" i="1" s="1"/>
  <c r="R1319" i="1"/>
  <c r="S1319" i="1" s="1"/>
  <c r="R1301" i="1"/>
  <c r="R1287" i="1"/>
  <c r="R1264" i="1"/>
  <c r="R1236" i="1"/>
  <c r="R1242" i="1"/>
  <c r="S1242" i="1" s="1"/>
  <c r="R1232" i="1"/>
  <c r="S1232" i="1" s="1"/>
  <c r="R1223" i="1"/>
  <c r="S1223" i="1" s="1"/>
  <c r="R1138" i="1"/>
  <c r="S1138" i="1" s="1"/>
  <c r="R1191" i="1"/>
  <c r="R1181" i="1"/>
  <c r="R1176" i="1"/>
  <c r="R1162" i="1"/>
  <c r="R1333" i="1"/>
  <c r="R1309" i="1"/>
  <c r="S1309" i="1" s="1"/>
  <c r="R1296" i="1"/>
  <c r="S1296" i="1" s="1"/>
  <c r="R1288" i="1"/>
  <c r="S1288" i="1" s="1"/>
  <c r="R1282" i="1"/>
  <c r="R1225" i="1"/>
  <c r="S1225" i="1" s="1"/>
  <c r="R1218" i="1"/>
  <c r="R1216" i="1"/>
  <c r="R1170" i="1"/>
  <c r="R1154" i="1"/>
  <c r="S1154" i="1" s="1"/>
  <c r="R1274" i="1"/>
  <c r="S1274" i="1" s="1"/>
  <c r="R1179" i="1"/>
  <c r="S1179" i="1" s="1"/>
  <c r="R1168" i="1"/>
  <c r="R1156" i="1"/>
  <c r="S1156" i="1" s="1"/>
  <c r="R1132" i="1"/>
  <c r="S1132" i="1" s="1"/>
  <c r="R1121" i="1"/>
  <c r="R1108" i="1"/>
  <c r="S1108" i="1" s="1"/>
  <c r="R1057" i="1"/>
  <c r="R1041" i="1"/>
  <c r="R1256" i="1"/>
  <c r="S1256" i="1" s="1"/>
  <c r="R1250" i="1"/>
  <c r="R1245" i="1"/>
  <c r="S1245" i="1" s="1"/>
  <c r="R1116" i="1"/>
  <c r="R1065" i="1"/>
  <c r="R1052" i="1"/>
  <c r="S1052" i="1" s="1"/>
  <c r="R1017" i="1"/>
  <c r="S1017" i="1" s="1"/>
  <c r="R1205" i="1"/>
  <c r="S1205" i="1" s="1"/>
  <c r="R1153" i="1"/>
  <c r="S1153" i="1" s="1"/>
  <c r="R1143" i="1"/>
  <c r="R1129" i="1"/>
  <c r="R1124" i="1"/>
  <c r="R1073" i="1"/>
  <c r="R1060" i="1"/>
  <c r="R1178" i="1"/>
  <c r="R1173" i="1"/>
  <c r="S1173" i="1" s="1"/>
  <c r="R1163" i="1"/>
  <c r="S1163" i="1" s="1"/>
  <c r="R1136" i="1"/>
  <c r="R1341" i="1"/>
  <c r="R1215" i="1"/>
  <c r="S1215" i="1" s="1"/>
  <c r="R1213" i="1"/>
  <c r="R1207" i="1"/>
  <c r="R1200" i="1"/>
  <c r="S1200" i="1" s="1"/>
  <c r="R1194" i="1"/>
  <c r="S1194" i="1" s="1"/>
  <c r="R1119" i="1"/>
  <c r="S1119" i="1" s="1"/>
  <c r="R1114" i="1"/>
  <c r="R1089" i="1"/>
  <c r="S1089" i="1" s="1"/>
  <c r="R1076" i="1"/>
  <c r="R1055" i="1"/>
  <c r="S1055" i="1" s="1"/>
  <c r="R1184" i="1"/>
  <c r="S1184" i="1" s="1"/>
  <c r="R1169" i="1"/>
  <c r="R1130" i="1"/>
  <c r="S1130" i="1" s="1"/>
  <c r="R1123" i="1"/>
  <c r="S1123" i="1" s="1"/>
  <c r="R1122" i="1"/>
  <c r="R1107" i="1"/>
  <c r="R1092" i="1"/>
  <c r="S1092" i="1" s="1"/>
  <c r="R1049" i="1"/>
  <c r="S1049" i="1" s="1"/>
  <c r="R1035" i="1"/>
  <c r="S1035" i="1" s="1"/>
  <c r="R1018" i="1"/>
  <c r="R987" i="1"/>
  <c r="S987" i="1" s="1"/>
  <c r="R955" i="1"/>
  <c r="S955" i="1" s="1"/>
  <c r="R942" i="1"/>
  <c r="S942" i="1" s="1"/>
  <c r="R937" i="1"/>
  <c r="S937" i="1" s="1"/>
  <c r="R924" i="1"/>
  <c r="S924" i="1" s="1"/>
  <c r="R899" i="1"/>
  <c r="S899" i="1" s="1"/>
  <c r="R878" i="1"/>
  <c r="R873" i="1"/>
  <c r="S873" i="1" s="1"/>
  <c r="R1247" i="1"/>
  <c r="S1247" i="1" s="1"/>
  <c r="R1202" i="1"/>
  <c r="S1202" i="1" s="1"/>
  <c r="R1149" i="1"/>
  <c r="R1127" i="1"/>
  <c r="R1084" i="1"/>
  <c r="R1032" i="1"/>
  <c r="S1032" i="1" s="1"/>
  <c r="R1025" i="1"/>
  <c r="R1006" i="1"/>
  <c r="S1006" i="1" s="1"/>
  <c r="R977" i="1"/>
  <c r="S977" i="1" s="1"/>
  <c r="R972" i="1"/>
  <c r="S972" i="1" s="1"/>
  <c r="R945" i="1"/>
  <c r="R932" i="1"/>
  <c r="S932" i="1" s="1"/>
  <c r="R881" i="1"/>
  <c r="R868" i="1"/>
  <c r="S868" i="1" s="1"/>
  <c r="R1146" i="1"/>
  <c r="S1146" i="1" s="1"/>
  <c r="R1118" i="1"/>
  <c r="S1118" i="1" s="1"/>
  <c r="R1105" i="1"/>
  <c r="S1105" i="1" s="1"/>
  <c r="R1081" i="1"/>
  <c r="S1081" i="1" s="1"/>
  <c r="R1004" i="1"/>
  <c r="S1004" i="1" s="1"/>
  <c r="R999" i="1"/>
  <c r="R940" i="1"/>
  <c r="R889" i="1"/>
  <c r="R876" i="1"/>
  <c r="R1160" i="1"/>
  <c r="R1157" i="1"/>
  <c r="R1328" i="1"/>
  <c r="S1328" i="1" s="1"/>
  <c r="R1226" i="1"/>
  <c r="S1226" i="1" s="1"/>
  <c r="R1192" i="1"/>
  <c r="R1100" i="1"/>
  <c r="S1100" i="1" s="1"/>
  <c r="R1068" i="1"/>
  <c r="R1015" i="1"/>
  <c r="R1002" i="1"/>
  <c r="S1002" i="1" s="1"/>
  <c r="R975" i="1"/>
  <c r="S975" i="1" s="1"/>
  <c r="R970" i="1"/>
  <c r="S970" i="1" s="1"/>
  <c r="R935" i="1"/>
  <c r="S935" i="1" s="1"/>
  <c r="R930" i="1"/>
  <c r="R1113" i="1"/>
  <c r="R1059" i="1"/>
  <c r="S1059" i="1" s="1"/>
  <c r="R1058" i="1"/>
  <c r="R979" i="1"/>
  <c r="S979" i="1" s="1"/>
  <c r="R978" i="1"/>
  <c r="S978" i="1" s="1"/>
  <c r="R961" i="1"/>
  <c r="S961" i="1" s="1"/>
  <c r="R926" i="1"/>
  <c r="S926" i="1" s="1"/>
  <c r="R913" i="1"/>
  <c r="R850" i="1"/>
  <c r="S850" i="1" s="1"/>
  <c r="R825" i="1"/>
  <c r="S825" i="1" s="1"/>
  <c r="R1277" i="1"/>
  <c r="S1277" i="1" s="1"/>
  <c r="R1054" i="1"/>
  <c r="S1054" i="1" s="1"/>
  <c r="R1028" i="1"/>
  <c r="S1028" i="1" s="1"/>
  <c r="R1026" i="1"/>
  <c r="S1026" i="1" s="1"/>
  <c r="R1022" i="1"/>
  <c r="S1022" i="1" s="1"/>
  <c r="R996" i="1"/>
  <c r="S996" i="1" s="1"/>
  <c r="R948" i="1"/>
  <c r="R892" i="1"/>
  <c r="S892" i="1" s="1"/>
  <c r="R855" i="1"/>
  <c r="S855" i="1" s="1"/>
  <c r="R844" i="1"/>
  <c r="S844" i="1" s="1"/>
  <c r="R820" i="1"/>
  <c r="S820" i="1" s="1"/>
  <c r="R1140" i="1"/>
  <c r="S1140" i="1" s="1"/>
  <c r="R1133" i="1"/>
  <c r="R1067" i="1"/>
  <c r="S1067" i="1" s="1"/>
  <c r="R1066" i="1"/>
  <c r="R1063" i="1"/>
  <c r="R1050" i="1"/>
  <c r="R993" i="1"/>
  <c r="S993" i="1" s="1"/>
  <c r="R956" i="1"/>
  <c r="S956" i="1" s="1"/>
  <c r="R953" i="1"/>
  <c r="S953" i="1" s="1"/>
  <c r="R934" i="1"/>
  <c r="S934" i="1" s="1"/>
  <c r="R879" i="1"/>
  <c r="R870" i="1"/>
  <c r="S870" i="1" s="1"/>
  <c r="R862" i="1"/>
  <c r="R828" i="1"/>
  <c r="R823" i="1"/>
  <c r="R799" i="1"/>
  <c r="S799" i="1" s="1"/>
  <c r="R1314" i="1"/>
  <c r="S1314" i="1" s="1"/>
  <c r="R1139" i="1"/>
  <c r="R1110" i="1"/>
  <c r="R1097" i="1"/>
  <c r="R1079" i="1"/>
  <c r="S1079" i="1" s="1"/>
  <c r="R1075" i="1"/>
  <c r="S1075" i="1" s="1"/>
  <c r="R1071" i="1"/>
  <c r="S1071" i="1" s="1"/>
  <c r="R1046" i="1"/>
  <c r="S1046" i="1" s="1"/>
  <c r="R1019" i="1"/>
  <c r="S1019" i="1" s="1"/>
  <c r="R974" i="1"/>
  <c r="S974" i="1" s="1"/>
  <c r="R958" i="1"/>
  <c r="R951" i="1"/>
  <c r="R923" i="1"/>
  <c r="R874" i="1"/>
  <c r="R849" i="1"/>
  <c r="S849" i="1" s="1"/>
  <c r="R842" i="1"/>
  <c r="R1320" i="1"/>
  <c r="S1320" i="1" s="1"/>
  <c r="R1012" i="1"/>
  <c r="S1012" i="1" s="1"/>
  <c r="R1009" i="1"/>
  <c r="R988" i="1"/>
  <c r="R947" i="1"/>
  <c r="S947" i="1" s="1"/>
  <c r="R946" i="1"/>
  <c r="R891" i="1"/>
  <c r="S891" i="1" s="1"/>
  <c r="R884" i="1"/>
  <c r="R866" i="1"/>
  <c r="S866" i="1" s="1"/>
  <c r="R847" i="1"/>
  <c r="R836" i="1"/>
  <c r="R831" i="1"/>
  <c r="R815" i="1"/>
  <c r="R808" i="1"/>
  <c r="R805" i="1"/>
  <c r="S805" i="1" s="1"/>
  <c r="R792" i="1"/>
  <c r="S792" i="1" s="1"/>
  <c r="R784" i="1"/>
  <c r="S784" i="1" s="1"/>
  <c r="R776" i="1"/>
  <c r="S776" i="1" s="1"/>
  <c r="R768" i="1"/>
  <c r="R1229" i="1"/>
  <c r="S1229" i="1" s="1"/>
  <c r="R865" i="1"/>
  <c r="S865" i="1" s="1"/>
  <c r="R826" i="1"/>
  <c r="R821" i="1"/>
  <c r="S821" i="1" s="1"/>
  <c r="R818" i="1"/>
  <c r="R765" i="1"/>
  <c r="S765" i="1" s="1"/>
  <c r="R740" i="1"/>
  <c r="R733" i="1"/>
  <c r="S733" i="1" s="1"/>
  <c r="R718" i="1"/>
  <c r="R710" i="1"/>
  <c r="R702" i="1"/>
  <c r="R694" i="1"/>
  <c r="R686" i="1"/>
  <c r="S686" i="1" s="1"/>
  <c r="R678" i="1"/>
  <c r="S678" i="1" s="1"/>
  <c r="R670" i="1"/>
  <c r="S670" i="1" s="1"/>
  <c r="R662" i="1"/>
  <c r="R654" i="1"/>
  <c r="S654" i="1" s="1"/>
  <c r="R646" i="1"/>
  <c r="R638" i="1"/>
  <c r="S638" i="1" s="1"/>
  <c r="R630" i="1"/>
  <c r="S630" i="1" s="1"/>
  <c r="R1171" i="1"/>
  <c r="R921" i="1"/>
  <c r="S921" i="1" s="1"/>
  <c r="R887" i="1"/>
  <c r="S887" i="1" s="1"/>
  <c r="R883" i="1"/>
  <c r="S883" i="1" s="1"/>
  <c r="R882" i="1"/>
  <c r="R845" i="1"/>
  <c r="R1235" i="1"/>
  <c r="R1233" i="1"/>
  <c r="S1233" i="1" s="1"/>
  <c r="R900" i="1"/>
  <c r="R897" i="1"/>
  <c r="S897" i="1" s="1"/>
  <c r="R852" i="1"/>
  <c r="S852" i="1" s="1"/>
  <c r="R791" i="1"/>
  <c r="S791" i="1" s="1"/>
  <c r="R770" i="1"/>
  <c r="R1033" i="1"/>
  <c r="R916" i="1"/>
  <c r="S916" i="1" s="1"/>
  <c r="R908" i="1"/>
  <c r="S908" i="1" s="1"/>
  <c r="R830" i="1"/>
  <c r="S830" i="1" s="1"/>
  <c r="R829" i="1"/>
  <c r="S829" i="1" s="1"/>
  <c r="R807" i="1"/>
  <c r="R1043" i="1"/>
  <c r="R1036" i="1"/>
  <c r="R985" i="1"/>
  <c r="R980" i="1"/>
  <c r="R905" i="1"/>
  <c r="S905" i="1" s="1"/>
  <c r="R839" i="1"/>
  <c r="S839" i="1" s="1"/>
  <c r="R804" i="1"/>
  <c r="S804" i="1" s="1"/>
  <c r="R798" i="1"/>
  <c r="R738" i="1"/>
  <c r="R610" i="1"/>
  <c r="R602" i="1"/>
  <c r="R594" i="1"/>
  <c r="R586" i="1"/>
  <c r="R578" i="1"/>
  <c r="S578" i="1" s="1"/>
  <c r="R1042" i="1"/>
  <c r="S1042" i="1" s="1"/>
  <c r="R1039" i="1"/>
  <c r="R983" i="1"/>
  <c r="R943" i="1"/>
  <c r="R938" i="1"/>
  <c r="R834" i="1"/>
  <c r="S834" i="1" s="1"/>
  <c r="R801" i="1"/>
  <c r="R800" i="1"/>
  <c r="S800" i="1" s="1"/>
  <c r="R786" i="1"/>
  <c r="S786" i="1" s="1"/>
  <c r="R773" i="1"/>
  <c r="S773" i="1" s="1"/>
  <c r="R762" i="1"/>
  <c r="R748" i="1"/>
  <c r="R1001" i="1"/>
  <c r="S1001" i="1" s="1"/>
  <c r="R998" i="1"/>
  <c r="R990" i="1"/>
  <c r="S990" i="1" s="1"/>
  <c r="R969" i="1"/>
  <c r="S969" i="1" s="1"/>
  <c r="R746" i="1"/>
  <c r="S746" i="1" s="1"/>
  <c r="R644" i="1"/>
  <c r="S644" i="1" s="1"/>
  <c r="R635" i="1"/>
  <c r="R625" i="1"/>
  <c r="R588" i="1"/>
  <c r="S588" i="1" s="1"/>
  <c r="R561" i="1"/>
  <c r="R814" i="1"/>
  <c r="S814" i="1" s="1"/>
  <c r="R797" i="1"/>
  <c r="S797" i="1" s="1"/>
  <c r="R777" i="1"/>
  <c r="R771" i="1"/>
  <c r="S771" i="1" s="1"/>
  <c r="R652" i="1"/>
  <c r="S652" i="1" s="1"/>
  <c r="R633" i="1"/>
  <c r="S633" i="1" s="1"/>
  <c r="R596" i="1"/>
  <c r="S596" i="1" s="1"/>
  <c r="R1007" i="1"/>
  <c r="S1007" i="1" s="1"/>
  <c r="R744" i="1"/>
  <c r="R727" i="1"/>
  <c r="S727" i="1" s="1"/>
  <c r="R660" i="1"/>
  <c r="R641" i="1"/>
  <c r="S641" i="1" s="1"/>
  <c r="R604" i="1"/>
  <c r="R585" i="1"/>
  <c r="R577" i="1"/>
  <c r="R929" i="1"/>
  <c r="S929" i="1" s="1"/>
  <c r="R927" i="1"/>
  <c r="R761" i="1"/>
  <c r="S761" i="1" s="1"/>
  <c r="R743" i="1"/>
  <c r="S743" i="1" s="1"/>
  <c r="R668" i="1"/>
  <c r="S668" i="1" s="1"/>
  <c r="R649" i="1"/>
  <c r="S649" i="1" s="1"/>
  <c r="R612" i="1"/>
  <c r="R593" i="1"/>
  <c r="R553" i="1"/>
  <c r="R736" i="1"/>
  <c r="R724" i="1"/>
  <c r="R716" i="1"/>
  <c r="S716" i="1" s="1"/>
  <c r="R708" i="1"/>
  <c r="S708" i="1" s="1"/>
  <c r="R700" i="1"/>
  <c r="R692" i="1"/>
  <c r="R684" i="1"/>
  <c r="R676" i="1"/>
  <c r="R663" i="1"/>
  <c r="R620" i="1"/>
  <c r="R601" i="1"/>
  <c r="S601" i="1" s="1"/>
  <c r="R566" i="1"/>
  <c r="S566" i="1" s="1"/>
  <c r="R552" i="1"/>
  <c r="S552" i="1" s="1"/>
  <c r="R540" i="1"/>
  <c r="S540" i="1" s="1"/>
  <c r="R538" i="1"/>
  <c r="S538" i="1" s="1"/>
  <c r="R527" i="1"/>
  <c r="S527" i="1" s="1"/>
  <c r="R503" i="1"/>
  <c r="S503" i="1" s="1"/>
  <c r="R501" i="1"/>
  <c r="S501" i="1" s="1"/>
  <c r="R471" i="1"/>
  <c r="S471" i="1" s="1"/>
  <c r="R469" i="1"/>
  <c r="R453" i="1"/>
  <c r="R437" i="1"/>
  <c r="R428" i="1"/>
  <c r="S428" i="1" s="1"/>
  <c r="R426" i="1"/>
  <c r="S426" i="1" s="1"/>
  <c r="R402" i="1"/>
  <c r="S402" i="1" s="1"/>
  <c r="R396" i="1"/>
  <c r="S396" i="1" s="1"/>
  <c r="R388" i="1"/>
  <c r="S388" i="1" s="1"/>
  <c r="R380" i="1"/>
  <c r="R372" i="1"/>
  <c r="R364" i="1"/>
  <c r="R356" i="1"/>
  <c r="R348" i="1"/>
  <c r="R340" i="1"/>
  <c r="R871" i="1"/>
  <c r="S871" i="1" s="1"/>
  <c r="R863" i="1"/>
  <c r="S863" i="1" s="1"/>
  <c r="R858" i="1"/>
  <c r="S858" i="1" s="1"/>
  <c r="R675" i="1"/>
  <c r="R636" i="1"/>
  <c r="S636" i="1" s="1"/>
  <c r="R619" i="1"/>
  <c r="R611" i="1"/>
  <c r="R609" i="1"/>
  <c r="S609" i="1" s="1"/>
  <c r="R599" i="1"/>
  <c r="S599" i="1" s="1"/>
  <c r="R591" i="1"/>
  <c r="S591" i="1" s="1"/>
  <c r="R563" i="1"/>
  <c r="R555" i="1"/>
  <c r="R492" i="1"/>
  <c r="R490" i="1"/>
  <c r="R455" i="1"/>
  <c r="R439" i="1"/>
  <c r="R415" i="1"/>
  <c r="S415" i="1" s="1"/>
  <c r="R413" i="1"/>
  <c r="S413" i="1" s="1"/>
  <c r="R407" i="1"/>
  <c r="S407" i="1" s="1"/>
  <c r="R789" i="1"/>
  <c r="R730" i="1"/>
  <c r="S730" i="1" s="1"/>
  <c r="R673" i="1"/>
  <c r="S673" i="1" s="1"/>
  <c r="R617" i="1"/>
  <c r="S617" i="1" s="1"/>
  <c r="R607" i="1"/>
  <c r="R562" i="1"/>
  <c r="S562" i="1" s="1"/>
  <c r="R533" i="1"/>
  <c r="S533" i="1" s="1"/>
  <c r="R524" i="1"/>
  <c r="S524" i="1" s="1"/>
  <c r="R522" i="1"/>
  <c r="R511" i="1"/>
  <c r="R509" i="1"/>
  <c r="R479" i="1"/>
  <c r="R477" i="1"/>
  <c r="R794" i="1"/>
  <c r="R783" i="1"/>
  <c r="S783" i="1" s="1"/>
  <c r="R778" i="1"/>
  <c r="S778" i="1" s="1"/>
  <c r="R721" i="1"/>
  <c r="S721" i="1" s="1"/>
  <c r="R713" i="1"/>
  <c r="S713" i="1" s="1"/>
  <c r="R705" i="1"/>
  <c r="S705" i="1" s="1"/>
  <c r="R697" i="1"/>
  <c r="S697" i="1" s="1"/>
  <c r="R689" i="1"/>
  <c r="S689" i="1" s="1"/>
  <c r="R681" i="1"/>
  <c r="S681" i="1" s="1"/>
  <c r="R657" i="1"/>
  <c r="S657" i="1" s="1"/>
  <c r="R628" i="1"/>
  <c r="S628" i="1" s="1"/>
  <c r="R615" i="1"/>
  <c r="R576" i="1"/>
  <c r="R548" i="1"/>
  <c r="R546" i="1"/>
  <c r="S546" i="1" s="1"/>
  <c r="R535" i="1"/>
  <c r="S535" i="1" s="1"/>
  <c r="R500" i="1"/>
  <c r="S500" i="1" s="1"/>
  <c r="R498" i="1"/>
  <c r="S498" i="1" s="1"/>
  <c r="R757" i="1"/>
  <c r="S757" i="1" s="1"/>
  <c r="R754" i="1"/>
  <c r="R647" i="1"/>
  <c r="R627" i="1"/>
  <c r="R517" i="1"/>
  <c r="R487" i="1"/>
  <c r="S487" i="1" s="1"/>
  <c r="R485" i="1"/>
  <c r="S485" i="1" s="1"/>
  <c r="R461" i="1"/>
  <c r="S461" i="1" s="1"/>
  <c r="R445" i="1"/>
  <c r="S445" i="1" s="1"/>
  <c r="R412" i="1"/>
  <c r="S412" i="1" s="1"/>
  <c r="R410" i="1"/>
  <c r="R760" i="1"/>
  <c r="R655" i="1"/>
  <c r="R580" i="1"/>
  <c r="S580" i="1" s="1"/>
  <c r="R541" i="1"/>
  <c r="S541" i="1" s="1"/>
  <c r="R532" i="1"/>
  <c r="S532" i="1" s="1"/>
  <c r="R530" i="1"/>
  <c r="R519" i="1"/>
  <c r="S519" i="1" s="1"/>
  <c r="R508" i="1"/>
  <c r="R506" i="1"/>
  <c r="R466" i="1"/>
  <c r="S466" i="1" s="1"/>
  <c r="R460" i="1"/>
  <c r="S460" i="1" s="1"/>
  <c r="R458" i="1"/>
  <c r="S458" i="1" s="1"/>
  <c r="R378" i="1"/>
  <c r="S378" i="1" s="1"/>
  <c r="R357" i="1"/>
  <c r="S357" i="1" s="1"/>
  <c r="R349" i="1"/>
  <c r="R341" i="1"/>
  <c r="R316" i="1"/>
  <c r="S316" i="1" s="1"/>
  <c r="R284" i="1"/>
  <c r="S284" i="1" s="1"/>
  <c r="R258" i="1"/>
  <c r="S258" i="1" s="1"/>
  <c r="R250" i="1"/>
  <c r="S250" i="1" s="1"/>
  <c r="R242" i="1"/>
  <c r="S242" i="1" s="1"/>
  <c r="R747" i="1"/>
  <c r="R737" i="1"/>
  <c r="S737" i="1" s="1"/>
  <c r="R556" i="1"/>
  <c r="R516" i="1"/>
  <c r="S516" i="1" s="1"/>
  <c r="R514" i="1"/>
  <c r="S514" i="1" s="1"/>
  <c r="R476" i="1"/>
  <c r="S476" i="1" s="1"/>
  <c r="R468" i="1"/>
  <c r="R420" i="1"/>
  <c r="S420" i="1" s="1"/>
  <c r="R418" i="1"/>
  <c r="S418" i="1" s="1"/>
  <c r="R404" i="1"/>
  <c r="S404" i="1" s="1"/>
  <c r="R386" i="1"/>
  <c r="R365" i="1"/>
  <c r="R333" i="1"/>
  <c r="R301" i="1"/>
  <c r="S301" i="1" s="1"/>
  <c r="R279" i="1"/>
  <c r="S279" i="1" s="1"/>
  <c r="R269" i="1"/>
  <c r="S269" i="1" s="1"/>
  <c r="R255" i="1"/>
  <c r="S255" i="1" s="1"/>
  <c r="R753" i="1"/>
  <c r="R559" i="1"/>
  <c r="R495" i="1"/>
  <c r="R493" i="1"/>
  <c r="R484" i="1"/>
  <c r="S484" i="1" s="1"/>
  <c r="R482" i="1"/>
  <c r="S482" i="1" s="1"/>
  <c r="R447" i="1"/>
  <c r="S447" i="1" s="1"/>
  <c r="R394" i="1"/>
  <c r="R375" i="1"/>
  <c r="S375" i="1" s="1"/>
  <c r="R373" i="1"/>
  <c r="R324" i="1"/>
  <c r="R315" i="1"/>
  <c r="R310" i="1"/>
  <c r="S310" i="1" s="1"/>
  <c r="R306" i="1"/>
  <c r="S306" i="1" s="1"/>
  <c r="R292" i="1"/>
  <c r="S292" i="1" s="1"/>
  <c r="R283" i="1"/>
  <c r="R278" i="1"/>
  <c r="R274" i="1"/>
  <c r="R569" i="1"/>
  <c r="R543" i="1"/>
  <c r="R450" i="1"/>
  <c r="S450" i="1" s="1"/>
  <c r="R444" i="1"/>
  <c r="S444" i="1" s="1"/>
  <c r="R442" i="1"/>
  <c r="S442" i="1" s="1"/>
  <c r="R401" i="1"/>
  <c r="R400" i="1"/>
  <c r="R383" i="1"/>
  <c r="S383" i="1" s="1"/>
  <c r="R381" i="1"/>
  <c r="R309" i="1"/>
  <c r="R452" i="1"/>
  <c r="S452" i="1" s="1"/>
  <c r="R389" i="1"/>
  <c r="R332" i="1"/>
  <c r="S332" i="1" s="1"/>
  <c r="R300" i="1"/>
  <c r="S300" i="1" s="1"/>
  <c r="R268" i="1"/>
  <c r="S268" i="1" s="1"/>
  <c r="R639" i="1"/>
  <c r="R431" i="1"/>
  <c r="R429" i="1"/>
  <c r="R397" i="1"/>
  <c r="R354" i="1"/>
  <c r="R346" i="1"/>
  <c r="S346" i="1" s="1"/>
  <c r="R338" i="1"/>
  <c r="R317" i="1"/>
  <c r="S317" i="1" s="1"/>
  <c r="R285" i="1"/>
  <c r="R421" i="1"/>
  <c r="R325" i="1"/>
  <c r="R308" i="1"/>
  <c r="R290" i="1"/>
  <c r="R249" i="1"/>
  <c r="S249" i="1" s="1"/>
  <c r="R248" i="1"/>
  <c r="R247" i="1"/>
  <c r="R211" i="1"/>
  <c r="R147" i="1"/>
  <c r="S147" i="1" s="1"/>
  <c r="R525" i="1"/>
  <c r="R474" i="1"/>
  <c r="R423" i="1"/>
  <c r="S423" i="1" s="1"/>
  <c r="R405" i="1"/>
  <c r="S405" i="1" s="1"/>
  <c r="R322" i="1"/>
  <c r="S322" i="1" s="1"/>
  <c r="R277" i="1"/>
  <c r="R241" i="1"/>
  <c r="R964" i="1"/>
  <c r="S964" i="1" s="1"/>
  <c r="R252" i="1"/>
  <c r="R187" i="1"/>
  <c r="R139" i="1"/>
  <c r="S139" i="1" s="1"/>
  <c r="R434" i="1"/>
  <c r="S434" i="1" s="1"/>
  <c r="R408" i="1"/>
  <c r="S408" i="1" s="1"/>
  <c r="R379" i="1"/>
  <c r="R362" i="1"/>
  <c r="R276" i="1"/>
  <c r="R22" i="1"/>
  <c r="R235" i="1"/>
  <c r="R195" i="1"/>
  <c r="S195" i="1" s="1"/>
  <c r="R436" i="1"/>
  <c r="S436" i="1" s="1"/>
  <c r="R14" i="1"/>
  <c r="S14" i="1" s="1"/>
  <c r="R267" i="1"/>
  <c r="R227" i="1"/>
  <c r="R219" i="1"/>
  <c r="R171" i="1"/>
  <c r="R163" i="1"/>
  <c r="S163" i="1" s="1"/>
  <c r="R370" i="1"/>
  <c r="R253" i="1"/>
  <c r="S253" i="1" s="1"/>
  <c r="R239" i="1"/>
  <c r="R230" i="1"/>
  <c r="S230" i="1" s="1"/>
  <c r="R222" i="1"/>
  <c r="R214" i="1"/>
  <c r="R206" i="1"/>
  <c r="R198" i="1"/>
  <c r="R190" i="1"/>
  <c r="R182" i="1"/>
  <c r="S182" i="1" s="1"/>
  <c r="R174" i="1"/>
  <c r="R166" i="1"/>
  <c r="R158" i="1"/>
  <c r="R150" i="1"/>
  <c r="S150" i="1" s="1"/>
  <c r="R142" i="1"/>
  <c r="R134" i="1"/>
  <c r="S134" i="1" s="1"/>
  <c r="R126" i="1"/>
  <c r="R118" i="1"/>
  <c r="S118" i="1" s="1"/>
  <c r="R110" i="1"/>
  <c r="S110" i="1" s="1"/>
  <c r="R102" i="1"/>
  <c r="R94" i="1"/>
  <c r="R86" i="1"/>
  <c r="S86" i="1" s="1"/>
  <c r="R78" i="1"/>
  <c r="R70" i="1"/>
  <c r="S70" i="1" s="1"/>
  <c r="R62" i="1"/>
  <c r="S62" i="1" s="1"/>
  <c r="R54" i="1"/>
  <c r="S54" i="1" s="1"/>
  <c r="R46" i="1"/>
  <c r="S46" i="1" s="1"/>
  <c r="R38" i="1"/>
  <c r="R30" i="1"/>
  <c r="R463" i="1"/>
  <c r="R203" i="1"/>
  <c r="R179" i="1"/>
  <c r="S179" i="1" s="1"/>
  <c r="R155" i="1"/>
  <c r="S155" i="1" s="1"/>
  <c r="R667" i="1"/>
  <c r="R331" i="1"/>
  <c r="R326" i="1"/>
  <c r="R303" i="1"/>
  <c r="S303" i="1" s="1"/>
  <c r="R293" i="1"/>
  <c r="R237" i="1"/>
  <c r="R229" i="1"/>
  <c r="S229" i="1" s="1"/>
  <c r="R221" i="1"/>
  <c r="S221" i="1" s="1"/>
  <c r="R213" i="1"/>
  <c r="S213" i="1" s="1"/>
  <c r="R205" i="1"/>
  <c r="S205" i="1" s="1"/>
  <c r="R197" i="1"/>
  <c r="S197" i="1" s="1"/>
  <c r="R189" i="1"/>
  <c r="S189" i="1" s="1"/>
  <c r="R181" i="1"/>
  <c r="S181" i="1" s="1"/>
  <c r="R173" i="1"/>
  <c r="S173" i="1" s="1"/>
  <c r="R165" i="1"/>
  <c r="S165" i="1" s="1"/>
  <c r="R157" i="1"/>
  <c r="S157" i="1" s="1"/>
  <c r="R149" i="1"/>
  <c r="S149" i="1" s="1"/>
  <c r="R141" i="1"/>
  <c r="R133" i="1"/>
  <c r="S133" i="1" s="1"/>
  <c r="R125" i="1"/>
  <c r="S125" i="1" s="1"/>
  <c r="R117" i="1"/>
  <c r="S117" i="1" s="1"/>
  <c r="R109" i="1"/>
  <c r="S109" i="1" s="1"/>
  <c r="R101" i="1"/>
  <c r="S101" i="1" s="1"/>
  <c r="R93" i="1"/>
  <c r="S93" i="1" s="1"/>
  <c r="R85" i="1"/>
  <c r="S85" i="1" s="1"/>
  <c r="R77" i="1"/>
  <c r="S77" i="1" s="1"/>
  <c r="R69" i="1"/>
  <c r="S69" i="1" s="1"/>
  <c r="R61" i="1"/>
  <c r="S61" i="1" s="1"/>
  <c r="R53" i="1"/>
  <c r="S53" i="1" s="1"/>
  <c r="R45" i="1"/>
  <c r="R37" i="1"/>
  <c r="S37" i="1" s="1"/>
  <c r="R29" i="1"/>
  <c r="S29" i="1" s="1"/>
  <c r="R21" i="1"/>
  <c r="S21" i="1" s="1"/>
  <c r="R13" i="1"/>
  <c r="S13" i="1" s="1"/>
  <c r="R8" i="1"/>
  <c r="S8" i="1" s="1"/>
  <c r="R294" i="1"/>
  <c r="R11" i="1"/>
  <c r="R262" i="1"/>
  <c r="R168" i="1"/>
  <c r="S168" i="1" s="1"/>
  <c r="R43" i="1"/>
  <c r="S43" i="1" s="1"/>
  <c r="R40" i="1"/>
  <c r="S40" i="1" s="1"/>
  <c r="R27" i="1"/>
  <c r="R24" i="1"/>
  <c r="S24" i="1" s="1"/>
  <c r="R144" i="1"/>
  <c r="S144" i="1" s="1"/>
  <c r="R299" i="1"/>
  <c r="R200" i="1"/>
  <c r="S200" i="1" s="1"/>
  <c r="R6" i="1"/>
  <c r="R3" i="1"/>
  <c r="S3" i="1" s="1"/>
  <c r="R184" i="1"/>
  <c r="S184" i="1" s="1"/>
  <c r="R152" i="1"/>
  <c r="S152" i="1" s="1"/>
  <c r="R32" i="1"/>
  <c r="S32" i="1" s="1"/>
  <c r="R19" i="1"/>
  <c r="R16" i="1"/>
  <c r="S16" i="1" s="1"/>
  <c r="R261" i="1"/>
  <c r="R224" i="1"/>
  <c r="S224" i="1" s="1"/>
  <c r="R35" i="1"/>
  <c r="S35" i="1" s="1"/>
  <c r="R665" i="1"/>
  <c r="S665" i="1" s="1"/>
  <c r="R244" i="1"/>
  <c r="R208" i="1"/>
  <c r="S208" i="1" s="1"/>
  <c r="R51" i="1"/>
  <c r="R48" i="1"/>
  <c r="S48" i="1" s="1"/>
  <c r="R83" i="1"/>
  <c r="R80" i="1"/>
  <c r="S80" i="1" s="1"/>
  <c r="R67" i="1"/>
  <c r="S67" i="1" s="1"/>
  <c r="R64" i="1"/>
  <c r="S64" i="1" s="1"/>
  <c r="R59" i="1"/>
  <c r="R56" i="1"/>
  <c r="S56" i="1" s="1"/>
  <c r="R1349" i="1"/>
  <c r="R216" i="1"/>
  <c r="S216" i="1" s="1"/>
  <c r="R176" i="1"/>
  <c r="S176" i="1" s="1"/>
  <c r="R160" i="1"/>
  <c r="S160" i="1" s="1"/>
  <c r="R387" i="1"/>
  <c r="S387" i="1" s="1"/>
  <c r="R232" i="1"/>
  <c r="S232" i="1" s="1"/>
  <c r="R136" i="1"/>
  <c r="S136" i="1" s="1"/>
  <c r="R131" i="1"/>
  <c r="R128" i="1"/>
  <c r="S128" i="1" s="1"/>
  <c r="R123" i="1"/>
  <c r="R120" i="1"/>
  <c r="S120" i="1" s="1"/>
  <c r="R115" i="1"/>
  <c r="S115" i="1" s="1"/>
  <c r="R112" i="1"/>
  <c r="S112" i="1" s="1"/>
  <c r="R107" i="1"/>
  <c r="S107" i="1" s="1"/>
  <c r="R104" i="1"/>
  <c r="S104" i="1" s="1"/>
  <c r="R99" i="1"/>
  <c r="R96" i="1"/>
  <c r="S96" i="1" s="1"/>
  <c r="R91" i="1"/>
  <c r="R88" i="1"/>
  <c r="S88" i="1" s="1"/>
  <c r="R75" i="1"/>
  <c r="S75" i="1" s="1"/>
  <c r="R72" i="1"/>
  <c r="S72" i="1" s="1"/>
  <c r="R192" i="1"/>
  <c r="S192" i="1" s="1"/>
  <c r="S45" i="1"/>
  <c r="S237" i="1"/>
  <c r="S55" i="1"/>
  <c r="R63" i="1"/>
  <c r="S63" i="1" s="1"/>
  <c r="P63" i="1"/>
  <c r="O63" i="1"/>
  <c r="R87" i="1"/>
  <c r="P87" i="1"/>
  <c r="O87" i="1"/>
  <c r="R92" i="1"/>
  <c r="S92" i="1" s="1"/>
  <c r="P92" i="1"/>
  <c r="R100" i="1"/>
  <c r="S100" i="1" s="1"/>
  <c r="P100" i="1"/>
  <c r="R108" i="1"/>
  <c r="P108" i="1"/>
  <c r="R119" i="1"/>
  <c r="P119" i="1"/>
  <c r="O119" i="1"/>
  <c r="R124" i="1"/>
  <c r="S124" i="1" s="1"/>
  <c r="P124" i="1"/>
  <c r="R127" i="1"/>
  <c r="S127" i="1" s="1"/>
  <c r="P127" i="1"/>
  <c r="O127" i="1"/>
  <c r="R132" i="1"/>
  <c r="P132" i="1"/>
  <c r="S228" i="1"/>
  <c r="S235" i="1"/>
  <c r="R271" i="1"/>
  <c r="S271" i="1" s="1"/>
  <c r="R55" i="1"/>
  <c r="P55" i="1"/>
  <c r="O55" i="1"/>
  <c r="R57" i="1"/>
  <c r="S59" i="1"/>
  <c r="R65" i="1"/>
  <c r="R73" i="1"/>
  <c r="R89" i="1"/>
  <c r="S91" i="1"/>
  <c r="O100" i="1"/>
  <c r="R105" i="1"/>
  <c r="R113" i="1"/>
  <c r="O124" i="1"/>
  <c r="R129" i="1"/>
  <c r="S129" i="1" s="1"/>
  <c r="S138" i="1"/>
  <c r="S161" i="1"/>
  <c r="S174" i="1"/>
  <c r="R28" i="1"/>
  <c r="S28" i="1" s="1"/>
  <c r="P28" i="1"/>
  <c r="S50" i="1"/>
  <c r="R74" i="1"/>
  <c r="S74" i="1" s="1"/>
  <c r="S78" i="1"/>
  <c r="R82" i="1"/>
  <c r="S82" i="1" s="1"/>
  <c r="R90" i="1"/>
  <c r="S94" i="1"/>
  <c r="R98" i="1"/>
  <c r="S98" i="1" s="1"/>
  <c r="S102" i="1"/>
  <c r="R106" i="1"/>
  <c r="R114" i="1"/>
  <c r="R122" i="1"/>
  <c r="S122" i="1" s="1"/>
  <c r="S126" i="1"/>
  <c r="R130" i="1"/>
  <c r="R138" i="1"/>
  <c r="R153" i="1"/>
  <c r="S167" i="1"/>
  <c r="R169" i="1"/>
  <c r="S170" i="1"/>
  <c r="S171" i="1"/>
  <c r="R185" i="1"/>
  <c r="S187" i="1"/>
  <c r="S193" i="1"/>
  <c r="O204" i="1"/>
  <c r="R204" i="1"/>
  <c r="S204" i="1" s="1"/>
  <c r="P204" i="1"/>
  <c r="R210" i="1"/>
  <c r="S210" i="1" s="1"/>
  <c r="S252" i="1"/>
  <c r="S262" i="1"/>
  <c r="S276" i="1"/>
  <c r="S278" i="1"/>
  <c r="R71" i="1"/>
  <c r="S71" i="1" s="1"/>
  <c r="P71" i="1"/>
  <c r="O71" i="1"/>
  <c r="R76" i="1"/>
  <c r="P76" i="1"/>
  <c r="R84" i="1"/>
  <c r="P84" i="1"/>
  <c r="R103" i="1"/>
  <c r="S103" i="1" s="1"/>
  <c r="P103" i="1"/>
  <c r="O103" i="1"/>
  <c r="R111" i="1"/>
  <c r="P111" i="1"/>
  <c r="O111" i="1"/>
  <c r="R188" i="1"/>
  <c r="O188" i="1"/>
  <c r="P188" i="1"/>
  <c r="S207" i="1"/>
  <c r="R233" i="1"/>
  <c r="S233" i="1" s="1"/>
  <c r="S282" i="1"/>
  <c r="S364" i="1"/>
  <c r="S39" i="1"/>
  <c r="R52" i="1"/>
  <c r="S52" i="1" s="1"/>
  <c r="P52" i="1"/>
  <c r="R81" i="1"/>
  <c r="S83" i="1"/>
  <c r="S90" i="1"/>
  <c r="O92" i="1"/>
  <c r="R97" i="1"/>
  <c r="S97" i="1" s="1"/>
  <c r="S99" i="1"/>
  <c r="S106" i="1"/>
  <c r="O108" i="1"/>
  <c r="S114" i="1"/>
  <c r="R121" i="1"/>
  <c r="S121" i="1" s="1"/>
  <c r="S123" i="1"/>
  <c r="S130" i="1"/>
  <c r="S131" i="1"/>
  <c r="O132" i="1"/>
  <c r="R137" i="1"/>
  <c r="S158" i="1"/>
  <c r="S177" i="1"/>
  <c r="S190" i="1"/>
  <c r="R207" i="1"/>
  <c r="R209" i="1"/>
  <c r="S209" i="1" s="1"/>
  <c r="S211" i="1"/>
  <c r="R228" i="1"/>
  <c r="P228" i="1"/>
  <c r="O228" i="1"/>
  <c r="R234" i="1"/>
  <c r="S234" i="1" s="1"/>
  <c r="S241" i="1"/>
  <c r="S244" i="1"/>
  <c r="R245" i="1"/>
  <c r="S245" i="1" s="1"/>
  <c r="R390" i="1"/>
  <c r="P390" i="1"/>
  <c r="O390" i="1"/>
  <c r="P966" i="1"/>
  <c r="O966" i="1"/>
  <c r="R966" i="1"/>
  <c r="R20" i="1"/>
  <c r="S20" i="1" s="1"/>
  <c r="P20" i="1"/>
  <c r="P23" i="1"/>
  <c r="O23" i="1"/>
  <c r="R23" i="1"/>
  <c r="S23" i="1" s="1"/>
  <c r="R31" i="1"/>
  <c r="S31" i="1" s="1"/>
  <c r="P31" i="1"/>
  <c r="O31" i="1"/>
  <c r="R36" i="1"/>
  <c r="S36" i="1" s="1"/>
  <c r="P36" i="1"/>
  <c r="R39" i="1"/>
  <c r="P39" i="1"/>
  <c r="O39" i="1"/>
  <c r="R44" i="1"/>
  <c r="S44" i="1" s="1"/>
  <c r="P44" i="1"/>
  <c r="R47" i="1"/>
  <c r="S47" i="1" s="1"/>
  <c r="P47" i="1"/>
  <c r="O47" i="1"/>
  <c r="R49" i="1"/>
  <c r="S51" i="1"/>
  <c r="O52" i="1"/>
  <c r="R58" i="1"/>
  <c r="S58" i="1" s="1"/>
  <c r="R66" i="1"/>
  <c r="S66" i="1" s="1"/>
  <c r="R12" i="1"/>
  <c r="S12" i="1" s="1"/>
  <c r="P12" i="1"/>
  <c r="R15" i="1"/>
  <c r="S15" i="1" s="1"/>
  <c r="P15" i="1"/>
  <c r="O15" i="1"/>
  <c r="R17" i="1"/>
  <c r="S18" i="1"/>
  <c r="S19" i="1"/>
  <c r="O20" i="1"/>
  <c r="R25" i="1"/>
  <c r="S25" i="1" s="1"/>
  <c r="S26" i="1"/>
  <c r="S27" i="1"/>
  <c r="O28" i="1"/>
  <c r="R33" i="1"/>
  <c r="S34" i="1"/>
  <c r="O36" i="1"/>
  <c r="R41" i="1"/>
  <c r="S42" i="1"/>
  <c r="O44" i="1"/>
  <c r="R50" i="1"/>
  <c r="R151" i="1"/>
  <c r="S151" i="1" s="1"/>
  <c r="R154" i="1"/>
  <c r="S154" i="1" s="1"/>
  <c r="S164" i="1"/>
  <c r="R167" i="1"/>
  <c r="R170" i="1"/>
  <c r="R183" i="1"/>
  <c r="S183" i="1" s="1"/>
  <c r="R186" i="1"/>
  <c r="S186" i="1" s="1"/>
  <c r="S199" i="1"/>
  <c r="S206" i="1"/>
  <c r="S220" i="1"/>
  <c r="R223" i="1"/>
  <c r="S223" i="1" s="1"/>
  <c r="R225" i="1"/>
  <c r="S225" i="1" s="1"/>
  <c r="S227" i="1"/>
  <c r="S240" i="1"/>
  <c r="R648" i="1"/>
  <c r="S648" i="1" s="1"/>
  <c r="P648" i="1"/>
  <c r="O648" i="1"/>
  <c r="R34" i="1"/>
  <c r="S38" i="1"/>
  <c r="S65" i="1"/>
  <c r="S73" i="1"/>
  <c r="R4" i="1"/>
  <c r="S4" i="1" s="1"/>
  <c r="S49" i="1"/>
  <c r="S153" i="1"/>
  <c r="S166" i="1"/>
  <c r="S169" i="1"/>
  <c r="S185" i="1"/>
  <c r="R196" i="1"/>
  <c r="P196" i="1"/>
  <c r="O196" i="1"/>
  <c r="R202" i="1"/>
  <c r="S202" i="1" s="1"/>
  <c r="S215" i="1"/>
  <c r="S222" i="1"/>
  <c r="S274" i="1"/>
  <c r="R347" i="1"/>
  <c r="P347" i="1"/>
  <c r="O347" i="1"/>
  <c r="S372" i="1"/>
  <c r="R95" i="1"/>
  <c r="S95" i="1" s="1"/>
  <c r="P95" i="1"/>
  <c r="O95" i="1"/>
  <c r="R116" i="1"/>
  <c r="P116" i="1"/>
  <c r="R156" i="1"/>
  <c r="O156" i="1"/>
  <c r="P156" i="1"/>
  <c r="R194" i="1"/>
  <c r="S194" i="1" s="1"/>
  <c r="R7" i="1"/>
  <c r="S7" i="1" s="1"/>
  <c r="P7" i="1"/>
  <c r="R9" i="1"/>
  <c r="R18" i="1"/>
  <c r="S22" i="1"/>
  <c r="S57" i="1"/>
  <c r="S81" i="1"/>
  <c r="S105" i="1"/>
  <c r="S137" i="1"/>
  <c r="S257" i="1"/>
  <c r="S5" i="1"/>
  <c r="S6" i="1"/>
  <c r="O7" i="1"/>
  <c r="R10" i="1"/>
  <c r="S10" i="1" s="1"/>
  <c r="R5" i="1"/>
  <c r="S17" i="1"/>
  <c r="S33" i="1"/>
  <c r="S41" i="1"/>
  <c r="R143" i="1"/>
  <c r="S143" i="1" s="1"/>
  <c r="R145" i="1"/>
  <c r="S145" i="1" s="1"/>
  <c r="S159" i="1"/>
  <c r="R161" i="1"/>
  <c r="S162" i="1"/>
  <c r="R177" i="1"/>
  <c r="S191" i="1"/>
  <c r="S198" i="1"/>
  <c r="S212" i="1"/>
  <c r="R215" i="1"/>
  <c r="R217" i="1"/>
  <c r="S217" i="1" s="1"/>
  <c r="S219" i="1"/>
  <c r="O236" i="1"/>
  <c r="R236" i="1"/>
  <c r="S236" i="1" s="1"/>
  <c r="P236" i="1"/>
  <c r="S239" i="1"/>
  <c r="S256" i="1"/>
  <c r="R60" i="1"/>
  <c r="P60" i="1"/>
  <c r="R68" i="1"/>
  <c r="S68" i="1" s="1"/>
  <c r="P68" i="1"/>
  <c r="R79" i="1"/>
  <c r="S79" i="1" s="1"/>
  <c r="P79" i="1"/>
  <c r="O79" i="1"/>
  <c r="R135" i="1"/>
  <c r="P135" i="1"/>
  <c r="O135" i="1"/>
  <c r="S142" i="1"/>
  <c r="O172" i="1"/>
  <c r="R172" i="1"/>
  <c r="S172" i="1" s="1"/>
  <c r="P172" i="1"/>
  <c r="S214" i="1"/>
  <c r="R231" i="1"/>
  <c r="P2" i="1"/>
  <c r="O2" i="1"/>
  <c r="R2" i="1"/>
  <c r="S2" i="1" s="1"/>
  <c r="S11" i="1"/>
  <c r="R26" i="1"/>
  <c r="S30" i="1"/>
  <c r="R42" i="1"/>
  <c r="S89" i="1"/>
  <c r="S113" i="1"/>
  <c r="R148" i="1"/>
  <c r="S148" i="1" s="1"/>
  <c r="P148" i="1"/>
  <c r="O148" i="1"/>
  <c r="R164" i="1"/>
  <c r="P164" i="1"/>
  <c r="O164" i="1"/>
  <c r="R180" i="1"/>
  <c r="S180" i="1" s="1"/>
  <c r="O180" i="1"/>
  <c r="P180" i="1"/>
  <c r="S196" i="1"/>
  <c r="R199" i="1"/>
  <c r="R201" i="1"/>
  <c r="S203" i="1"/>
  <c r="O220" i="1"/>
  <c r="R220" i="1"/>
  <c r="P220" i="1"/>
  <c r="R226" i="1"/>
  <c r="S226" i="1" s="1"/>
  <c r="R240" i="1"/>
  <c r="R260" i="1"/>
  <c r="S260" i="1" s="1"/>
  <c r="S352" i="1"/>
  <c r="S553" i="1"/>
  <c r="S9" i="1"/>
  <c r="S60" i="1"/>
  <c r="S76" i="1"/>
  <c r="S84" i="1"/>
  <c r="S87" i="1"/>
  <c r="S108" i="1"/>
  <c r="S111" i="1"/>
  <c r="S116" i="1"/>
  <c r="S119" i="1"/>
  <c r="S132" i="1"/>
  <c r="S135" i="1"/>
  <c r="O140" i="1"/>
  <c r="R140" i="1"/>
  <c r="S140" i="1" s="1"/>
  <c r="P140" i="1"/>
  <c r="R146" i="1"/>
  <c r="S146" i="1" s="1"/>
  <c r="S156" i="1"/>
  <c r="R159" i="1"/>
  <c r="R162" i="1"/>
  <c r="R175" i="1"/>
  <c r="S175" i="1" s="1"/>
  <c r="R178" i="1"/>
  <c r="S178" i="1" s="1"/>
  <c r="S188" i="1"/>
  <c r="R191" i="1"/>
  <c r="R193" i="1"/>
  <c r="S201" i="1"/>
  <c r="R212" i="1"/>
  <c r="O212" i="1"/>
  <c r="P212" i="1"/>
  <c r="R218" i="1"/>
  <c r="S218" i="1" s="1"/>
  <c r="S231" i="1"/>
  <c r="S295" i="1"/>
  <c r="S340" i="1"/>
  <c r="S370" i="1"/>
  <c r="P270" i="1"/>
  <c r="R270" i="1"/>
  <c r="P6" i="1"/>
  <c r="P11" i="1"/>
  <c r="P19" i="1"/>
  <c r="P27" i="1"/>
  <c r="P35" i="1"/>
  <c r="P43" i="1"/>
  <c r="P51" i="1"/>
  <c r="P59" i="1"/>
  <c r="P67" i="1"/>
  <c r="P75" i="1"/>
  <c r="P83" i="1"/>
  <c r="P91" i="1"/>
  <c r="P99" i="1"/>
  <c r="P107" i="1"/>
  <c r="P115" i="1"/>
  <c r="P123" i="1"/>
  <c r="P131" i="1"/>
  <c r="P139" i="1"/>
  <c r="P147" i="1"/>
  <c r="P155" i="1"/>
  <c r="P163" i="1"/>
  <c r="P171" i="1"/>
  <c r="P179" i="1"/>
  <c r="P187" i="1"/>
  <c r="P195" i="1"/>
  <c r="P203" i="1"/>
  <c r="P211" i="1"/>
  <c r="P219" i="1"/>
  <c r="P227" i="1"/>
  <c r="P235" i="1"/>
  <c r="P252" i="1"/>
  <c r="O252" i="1"/>
  <c r="S285" i="1"/>
  <c r="S294" i="1"/>
  <c r="S296" i="1"/>
  <c r="S297" i="1"/>
  <c r="R305" i="1"/>
  <c r="O305" i="1"/>
  <c r="P305" i="1"/>
  <c r="S347" i="1"/>
  <c r="S354" i="1"/>
  <c r="S390" i="1"/>
  <c r="S561" i="1"/>
  <c r="S489" i="1"/>
  <c r="R507" i="1"/>
  <c r="S507" i="1" s="1"/>
  <c r="P507" i="1"/>
  <c r="O507" i="1"/>
  <c r="O143" i="1"/>
  <c r="O151" i="1"/>
  <c r="O159" i="1"/>
  <c r="O167" i="1"/>
  <c r="O175" i="1"/>
  <c r="O183" i="1"/>
  <c r="O191" i="1"/>
  <c r="O199" i="1"/>
  <c r="O207" i="1"/>
  <c r="O215" i="1"/>
  <c r="O223" i="1"/>
  <c r="O231" i="1"/>
  <c r="O240" i="1"/>
  <c r="R246" i="1"/>
  <c r="S246" i="1" s="1"/>
  <c r="P256" i="1"/>
  <c r="O256" i="1"/>
  <c r="O270" i="1"/>
  <c r="R275" i="1"/>
  <c r="S275" i="1" s="1"/>
  <c r="P275" i="1"/>
  <c r="O275" i="1"/>
  <c r="S283" i="1"/>
  <c r="S308" i="1"/>
  <c r="S356" i="1"/>
  <c r="R363" i="1"/>
  <c r="P363" i="1"/>
  <c r="S382" i="1"/>
  <c r="S398" i="1"/>
  <c r="O399" i="1"/>
  <c r="R399" i="1"/>
  <c r="S399" i="1" s="1"/>
  <c r="P399" i="1"/>
  <c r="R254" i="1"/>
  <c r="S254" i="1" s="1"/>
  <c r="S277" i="1"/>
  <c r="S366" i="1"/>
  <c r="S758" i="1"/>
  <c r="O5" i="1"/>
  <c r="O10" i="1"/>
  <c r="O18" i="1"/>
  <c r="O26" i="1"/>
  <c r="O34" i="1"/>
  <c r="O42" i="1"/>
  <c r="O50" i="1"/>
  <c r="O58" i="1"/>
  <c r="O66" i="1"/>
  <c r="O74" i="1"/>
  <c r="O82" i="1"/>
  <c r="O90" i="1"/>
  <c r="O98" i="1"/>
  <c r="O106" i="1"/>
  <c r="O114" i="1"/>
  <c r="O122" i="1"/>
  <c r="O130" i="1"/>
  <c r="O138" i="1"/>
  <c r="P143" i="1"/>
  <c r="O146" i="1"/>
  <c r="P151" i="1"/>
  <c r="O154" i="1"/>
  <c r="P159" i="1"/>
  <c r="O162" i="1"/>
  <c r="P167" i="1"/>
  <c r="O170" i="1"/>
  <c r="P175" i="1"/>
  <c r="O178" i="1"/>
  <c r="P183" i="1"/>
  <c r="O186" i="1"/>
  <c r="P191" i="1"/>
  <c r="O194" i="1"/>
  <c r="P199" i="1"/>
  <c r="O202" i="1"/>
  <c r="P207" i="1"/>
  <c r="O210" i="1"/>
  <c r="P215" i="1"/>
  <c r="O218" i="1"/>
  <c r="P223" i="1"/>
  <c r="O226" i="1"/>
  <c r="P231" i="1"/>
  <c r="O234" i="1"/>
  <c r="P240" i="1"/>
  <c r="O257" i="1"/>
  <c r="R273" i="1"/>
  <c r="S273" i="1" s="1"/>
  <c r="O273" i="1"/>
  <c r="P273" i="1"/>
  <c r="O282" i="1"/>
  <c r="R282" i="1"/>
  <c r="S309" i="1"/>
  <c r="O314" i="1"/>
  <c r="R314" i="1"/>
  <c r="S314" i="1" s="1"/>
  <c r="S318" i="1"/>
  <c r="P319" i="1"/>
  <c r="R319" i="1"/>
  <c r="S319" i="1" s="1"/>
  <c r="O319" i="1"/>
  <c r="R323" i="1"/>
  <c r="S323" i="1" s="1"/>
  <c r="P323" i="1"/>
  <c r="S331" i="1"/>
  <c r="R339" i="1"/>
  <c r="S339" i="1" s="1"/>
  <c r="P339" i="1"/>
  <c r="O339" i="1"/>
  <c r="R361" i="1"/>
  <c r="O361" i="1"/>
  <c r="S362" i="1"/>
  <c r="O363" i="1"/>
  <c r="R395" i="1"/>
  <c r="S395" i="1" s="1"/>
  <c r="R398" i="1"/>
  <c r="P398" i="1"/>
  <c r="R411" i="1"/>
  <c r="O411" i="1"/>
  <c r="R432" i="1"/>
  <c r="S432" i="1" s="1"/>
  <c r="P432" i="1"/>
  <c r="R433" i="1"/>
  <c r="S433" i="1" s="1"/>
  <c r="P433" i="1"/>
  <c r="O433" i="1"/>
  <c r="O575" i="1"/>
  <c r="R575" i="1"/>
  <c r="P575" i="1"/>
  <c r="R371" i="1"/>
  <c r="S371" i="1" s="1"/>
  <c r="S386" i="1"/>
  <c r="P5" i="1"/>
  <c r="P10" i="1"/>
  <c r="P18" i="1"/>
  <c r="P26" i="1"/>
  <c r="P34" i="1"/>
  <c r="P42" i="1"/>
  <c r="P50" i="1"/>
  <c r="P58" i="1"/>
  <c r="P66" i="1"/>
  <c r="P74" i="1"/>
  <c r="P82" i="1"/>
  <c r="P90" i="1"/>
  <c r="P98" i="1"/>
  <c r="P106" i="1"/>
  <c r="P114" i="1"/>
  <c r="P122" i="1"/>
  <c r="P130" i="1"/>
  <c r="P138" i="1"/>
  <c r="P146" i="1"/>
  <c r="P154" i="1"/>
  <c r="P162" i="1"/>
  <c r="P170" i="1"/>
  <c r="P178" i="1"/>
  <c r="P186" i="1"/>
  <c r="P194" i="1"/>
  <c r="P202" i="1"/>
  <c r="P210" i="1"/>
  <c r="P218" i="1"/>
  <c r="P226" i="1"/>
  <c r="P234" i="1"/>
  <c r="O241" i="1"/>
  <c r="P248" i="1"/>
  <c r="O248" i="1"/>
  <c r="R256" i="1"/>
  <c r="R257" i="1"/>
  <c r="P282" i="1"/>
  <c r="P287" i="1"/>
  <c r="R287" i="1"/>
  <c r="S287" i="1" s="1"/>
  <c r="O287" i="1"/>
  <c r="R291" i="1"/>
  <c r="S291" i="1" s="1"/>
  <c r="P291" i="1"/>
  <c r="S299" i="1"/>
  <c r="R307" i="1"/>
  <c r="S307" i="1" s="1"/>
  <c r="P314" i="1"/>
  <c r="P318" i="1"/>
  <c r="R318" i="1"/>
  <c r="O323" i="1"/>
  <c r="S333" i="1"/>
  <c r="S355" i="1"/>
  <c r="P361" i="1"/>
  <c r="O398" i="1"/>
  <c r="P411" i="1"/>
  <c r="R430" i="1"/>
  <c r="P430" i="1"/>
  <c r="O432" i="1"/>
  <c r="S455" i="1"/>
  <c r="S585" i="1"/>
  <c r="S586" i="1"/>
  <c r="S625" i="1"/>
  <c r="S639" i="1"/>
  <c r="P271" i="1"/>
  <c r="O271" i="1"/>
  <c r="S401" i="1"/>
  <c r="S464" i="1"/>
  <c r="S759" i="1"/>
  <c r="R763" i="1"/>
  <c r="P763" i="1"/>
  <c r="O763" i="1"/>
  <c r="P822" i="1"/>
  <c r="O822" i="1"/>
  <c r="R822" i="1"/>
  <c r="S822" i="1" s="1"/>
  <c r="S957" i="1"/>
  <c r="S247" i="1"/>
  <c r="S248" i="1"/>
  <c r="P260" i="1"/>
  <c r="O260" i="1"/>
  <c r="P286" i="1"/>
  <c r="R286" i="1"/>
  <c r="S286" i="1" s="1"/>
  <c r="S290" i="1"/>
  <c r="R328" i="1"/>
  <c r="S328" i="1" s="1"/>
  <c r="P328" i="1"/>
  <c r="O328" i="1"/>
  <c r="S335" i="1"/>
  <c r="S338" i="1"/>
  <c r="S348" i="1"/>
  <c r="R355" i="1"/>
  <c r="P355" i="1"/>
  <c r="O355" i="1"/>
  <c r="S394" i="1"/>
  <c r="S397" i="1"/>
  <c r="S410" i="1"/>
  <c r="S431" i="1"/>
  <c r="S530" i="1"/>
  <c r="P571" i="1"/>
  <c r="O571" i="1"/>
  <c r="R571" i="1"/>
  <c r="S315" i="1"/>
  <c r="S324" i="1"/>
  <c r="R345" i="1"/>
  <c r="S345" i="1" s="1"/>
  <c r="O345" i="1"/>
  <c r="S380" i="1"/>
  <c r="S548" i="1"/>
  <c r="R238" i="1"/>
  <c r="S238" i="1" s="1"/>
  <c r="O243" i="1"/>
  <c r="R243" i="1"/>
  <c r="S243" i="1" s="1"/>
  <c r="P244" i="1"/>
  <c r="O244" i="1"/>
  <c r="O261" i="1"/>
  <c r="R264" i="1"/>
  <c r="S264" i="1" s="1"/>
  <c r="P264" i="1"/>
  <c r="O264" i="1"/>
  <c r="O266" i="1"/>
  <c r="R266" i="1"/>
  <c r="S266" i="1" s="1"/>
  <c r="S267" i="1"/>
  <c r="O286" i="1"/>
  <c r="S288" i="1"/>
  <c r="R296" i="1"/>
  <c r="P296" i="1"/>
  <c r="O296" i="1"/>
  <c r="S305" i="1"/>
  <c r="S326" i="1"/>
  <c r="R353" i="1"/>
  <c r="O353" i="1"/>
  <c r="P391" i="1"/>
  <c r="O391" i="1"/>
  <c r="R391" i="1"/>
  <c r="S391" i="1" s="1"/>
  <c r="S429" i="1"/>
  <c r="R251" i="1"/>
  <c r="S251" i="1" s="1"/>
  <c r="R259" i="1"/>
  <c r="S259" i="1" s="1"/>
  <c r="R263" i="1"/>
  <c r="S263" i="1" s="1"/>
  <c r="R295" i="1"/>
  <c r="R327" i="1"/>
  <c r="S327" i="1" s="1"/>
  <c r="R382" i="1"/>
  <c r="P382" i="1"/>
  <c r="P383" i="1"/>
  <c r="O383" i="1"/>
  <c r="S389" i="1"/>
  <c r="R392" i="1"/>
  <c r="S392" i="1" s="1"/>
  <c r="S441" i="1"/>
  <c r="S492" i="1"/>
  <c r="S497" i="1"/>
  <c r="R544" i="1"/>
  <c r="S544" i="1" s="1"/>
  <c r="P544" i="1"/>
  <c r="R545" i="1"/>
  <c r="S545" i="1" s="1"/>
  <c r="P545" i="1"/>
  <c r="O545" i="1"/>
  <c r="R570" i="1"/>
  <c r="P570" i="1"/>
  <c r="S571" i="1"/>
  <c r="S574" i="1"/>
  <c r="S646" i="1"/>
  <c r="O759" i="1"/>
  <c r="R759" i="1"/>
  <c r="P759" i="1"/>
  <c r="S966" i="1"/>
  <c r="R265" i="1"/>
  <c r="S265" i="1" s="1"/>
  <c r="O265" i="1"/>
  <c r="R288" i="1"/>
  <c r="R297" i="1"/>
  <c r="O297" i="1"/>
  <c r="R320" i="1"/>
  <c r="S320" i="1" s="1"/>
  <c r="R329" i="1"/>
  <c r="S329" i="1" s="1"/>
  <c r="O329" i="1"/>
  <c r="R374" i="1"/>
  <c r="P374" i="1"/>
  <c r="P375" i="1"/>
  <c r="O375" i="1"/>
  <c r="S381" i="1"/>
  <c r="R384" i="1"/>
  <c r="S384" i="1" s="1"/>
  <c r="S400" i="1"/>
  <c r="S417" i="1"/>
  <c r="S446" i="1"/>
  <c r="R448" i="1"/>
  <c r="P448" i="1"/>
  <c r="R449" i="1"/>
  <c r="S449" i="1" s="1"/>
  <c r="P449" i="1"/>
  <c r="O449" i="1"/>
  <c r="R496" i="1"/>
  <c r="S496" i="1" s="1"/>
  <c r="P496" i="1"/>
  <c r="R497" i="1"/>
  <c r="P497" i="1"/>
  <c r="O497" i="1"/>
  <c r="S506" i="1"/>
  <c r="S513" i="1"/>
  <c r="R520" i="1"/>
  <c r="P520" i="1"/>
  <c r="O520" i="1"/>
  <c r="S522" i="1"/>
  <c r="R542" i="1"/>
  <c r="P542" i="1"/>
  <c r="S543" i="1"/>
  <c r="S555" i="1"/>
  <c r="R560" i="1"/>
  <c r="S560" i="1" s="1"/>
  <c r="P560" i="1"/>
  <c r="S565" i="1"/>
  <c r="S569" i="1"/>
  <c r="S755" i="1"/>
  <c r="S884" i="1"/>
  <c r="S902" i="1"/>
  <c r="R944" i="1"/>
  <c r="S944" i="1" s="1"/>
  <c r="P944" i="1"/>
  <c r="O944" i="1"/>
  <c r="R334" i="1"/>
  <c r="S334" i="1" s="1"/>
  <c r="P334" i="1"/>
  <c r="P335" i="1"/>
  <c r="O335" i="1"/>
  <c r="R366" i="1"/>
  <c r="P366" i="1"/>
  <c r="P367" i="1"/>
  <c r="O367" i="1"/>
  <c r="S373" i="1"/>
  <c r="R376" i="1"/>
  <c r="S376" i="1" s="1"/>
  <c r="S385" i="1"/>
  <c r="R393" i="1"/>
  <c r="S393" i="1" s="1"/>
  <c r="O393" i="1"/>
  <c r="R446" i="1"/>
  <c r="P446" i="1"/>
  <c r="S468" i="1"/>
  <c r="S470" i="1"/>
  <c r="R480" i="1"/>
  <c r="P480" i="1"/>
  <c r="O480" i="1"/>
  <c r="S486" i="1"/>
  <c r="S493" i="1"/>
  <c r="S495" i="1"/>
  <c r="S559" i="1"/>
  <c r="S577" i="1"/>
  <c r="S579" i="1"/>
  <c r="S680" i="1"/>
  <c r="S696" i="1"/>
  <c r="R752" i="1"/>
  <c r="P752" i="1"/>
  <c r="R755" i="1"/>
  <c r="P755" i="1"/>
  <c r="O755" i="1"/>
  <c r="R280" i="1"/>
  <c r="S280" i="1" s="1"/>
  <c r="R289" i="1"/>
  <c r="S289" i="1" s="1"/>
  <c r="O289" i="1"/>
  <c r="P298" i="1"/>
  <c r="O302" i="1"/>
  <c r="O307" i="1"/>
  <c r="R312" i="1"/>
  <c r="S312" i="1" s="1"/>
  <c r="R321" i="1"/>
  <c r="S321" i="1" s="1"/>
  <c r="O321" i="1"/>
  <c r="R336" i="1"/>
  <c r="S336" i="1" s="1"/>
  <c r="R342" i="1"/>
  <c r="S342" i="1" s="1"/>
  <c r="P342" i="1"/>
  <c r="P343" i="1"/>
  <c r="O343" i="1"/>
  <c r="R350" i="1"/>
  <c r="S350" i="1" s="1"/>
  <c r="P350" i="1"/>
  <c r="P351" i="1"/>
  <c r="O351" i="1"/>
  <c r="R358" i="1"/>
  <c r="S358" i="1" s="1"/>
  <c r="P358" i="1"/>
  <c r="P359" i="1"/>
  <c r="O359" i="1"/>
  <c r="S365" i="1"/>
  <c r="R368" i="1"/>
  <c r="S368" i="1" s="1"/>
  <c r="S374" i="1"/>
  <c r="S377" i="1"/>
  <c r="S379" i="1"/>
  <c r="R385" i="1"/>
  <c r="O385" i="1"/>
  <c r="P393" i="1"/>
  <c r="O395" i="1"/>
  <c r="R419" i="1"/>
  <c r="S440" i="1"/>
  <c r="O446" i="1"/>
  <c r="S448" i="1"/>
  <c r="R486" i="1"/>
  <c r="P486" i="1"/>
  <c r="R488" i="1"/>
  <c r="S488" i="1" s="1"/>
  <c r="O488" i="1"/>
  <c r="S556" i="1"/>
  <c r="O751" i="1"/>
  <c r="P751" i="1"/>
  <c r="R751" i="1"/>
  <c r="O752" i="1"/>
  <c r="S270" i="1"/>
  <c r="O280" i="1"/>
  <c r="P289" i="1"/>
  <c r="S302" i="1"/>
  <c r="O303" i="1"/>
  <c r="P307" i="1"/>
  <c r="R311" i="1"/>
  <c r="S311" i="1" s="1"/>
  <c r="O312" i="1"/>
  <c r="P321" i="1"/>
  <c r="R335" i="1"/>
  <c r="O336" i="1"/>
  <c r="S341" i="1"/>
  <c r="O342" i="1"/>
  <c r="R344" i="1"/>
  <c r="S344" i="1" s="1"/>
  <c r="S349" i="1"/>
  <c r="O350" i="1"/>
  <c r="R352" i="1"/>
  <c r="O358" i="1"/>
  <c r="R360" i="1"/>
  <c r="S360" i="1" s="1"/>
  <c r="R367" i="1"/>
  <c r="S367" i="1" s="1"/>
  <c r="S369" i="1"/>
  <c r="R377" i="1"/>
  <c r="O377" i="1"/>
  <c r="P385" i="1"/>
  <c r="O387" i="1"/>
  <c r="P395" i="1"/>
  <c r="S403" i="1"/>
  <c r="O419" i="1"/>
  <c r="S435" i="1"/>
  <c r="S438" i="1"/>
  <c r="S439" i="1"/>
  <c r="R464" i="1"/>
  <c r="P464" i="1"/>
  <c r="R465" i="1"/>
  <c r="S465" i="1" s="1"/>
  <c r="P465" i="1"/>
  <c r="O465" i="1"/>
  <c r="R475" i="1"/>
  <c r="S475" i="1" s="1"/>
  <c r="P475" i="1"/>
  <c r="S479" i="1"/>
  <c r="O486" i="1"/>
  <c r="P488" i="1"/>
  <c r="S508" i="1"/>
  <c r="R518" i="1"/>
  <c r="S518" i="1" s="1"/>
  <c r="P518" i="1"/>
  <c r="O518" i="1"/>
  <c r="S531" i="1"/>
  <c r="S576" i="1"/>
  <c r="S650" i="1"/>
  <c r="S655" i="1"/>
  <c r="S748" i="1"/>
  <c r="S751" i="1"/>
  <c r="S261" i="1"/>
  <c r="O262" i="1"/>
  <c r="R272" i="1"/>
  <c r="S272" i="1" s="1"/>
  <c r="P280" i="1"/>
  <c r="R281" i="1"/>
  <c r="S281" i="1" s="1"/>
  <c r="O281" i="1"/>
  <c r="S293" i="1"/>
  <c r="R298" i="1"/>
  <c r="S298" i="1" s="1"/>
  <c r="R302" i="1"/>
  <c r="R304" i="1"/>
  <c r="S304" i="1" s="1"/>
  <c r="P312" i="1"/>
  <c r="R313" i="1"/>
  <c r="S313" i="1" s="1"/>
  <c r="O313" i="1"/>
  <c r="S325" i="1"/>
  <c r="R330" i="1"/>
  <c r="S330" i="1" s="1"/>
  <c r="P336" i="1"/>
  <c r="R337" i="1"/>
  <c r="S337" i="1" s="1"/>
  <c r="O337" i="1"/>
  <c r="R343" i="1"/>
  <c r="S343" i="1" s="1"/>
  <c r="R351" i="1"/>
  <c r="S351" i="1" s="1"/>
  <c r="S353" i="1"/>
  <c r="R359" i="1"/>
  <c r="S359" i="1" s="1"/>
  <c r="S361" i="1"/>
  <c r="S363" i="1"/>
  <c r="R369" i="1"/>
  <c r="O369" i="1"/>
  <c r="S411" i="1"/>
  <c r="R414" i="1"/>
  <c r="S414" i="1" s="1"/>
  <c r="P414" i="1"/>
  <c r="O414" i="1"/>
  <c r="P419" i="1"/>
  <c r="R422" i="1"/>
  <c r="S422" i="1" s="1"/>
  <c r="P422" i="1"/>
  <c r="O422" i="1"/>
  <c r="R425" i="1"/>
  <c r="S425" i="1" s="1"/>
  <c r="P425" i="1"/>
  <c r="O425" i="1"/>
  <c r="R462" i="1"/>
  <c r="S462" i="1" s="1"/>
  <c r="P462" i="1"/>
  <c r="S463" i="1"/>
  <c r="S472" i="1"/>
  <c r="S474" i="1"/>
  <c r="S477" i="1"/>
  <c r="S490" i="1"/>
  <c r="S511" i="1"/>
  <c r="R531" i="1"/>
  <c r="P531" i="1"/>
  <c r="O531" i="1"/>
  <c r="S550" i="1"/>
  <c r="S598" i="1"/>
  <c r="R666" i="1"/>
  <c r="P667" i="1"/>
  <c r="O667" i="1"/>
  <c r="S744" i="1"/>
  <c r="S499" i="1"/>
  <c r="S510" i="1"/>
  <c r="S517" i="1"/>
  <c r="R521" i="1"/>
  <c r="S521" i="1" s="1"/>
  <c r="P521" i="1"/>
  <c r="O521" i="1"/>
  <c r="R582" i="1"/>
  <c r="S582" i="1" s="1"/>
  <c r="S584" i="1"/>
  <c r="S614" i="1"/>
  <c r="S647" i="1"/>
  <c r="R650" i="1"/>
  <c r="R658" i="1"/>
  <c r="S658" i="1" s="1"/>
  <c r="P659" i="1"/>
  <c r="O659" i="1"/>
  <c r="R659" i="1"/>
  <c r="S659" i="1" s="1"/>
  <c r="S660" i="1"/>
  <c r="S672" i="1"/>
  <c r="S742" i="1"/>
  <c r="S754" i="1"/>
  <c r="S770" i="1"/>
  <c r="S808" i="1"/>
  <c r="S941" i="1"/>
  <c r="R406" i="1"/>
  <c r="S406" i="1" s="1"/>
  <c r="S421" i="1"/>
  <c r="R424" i="1"/>
  <c r="R435" i="1"/>
  <c r="R451" i="1"/>
  <c r="S451" i="1" s="1"/>
  <c r="R467" i="1"/>
  <c r="S467" i="1" s="1"/>
  <c r="R478" i="1"/>
  <c r="S478" i="1" s="1"/>
  <c r="P478" i="1"/>
  <c r="R489" i="1"/>
  <c r="P489" i="1"/>
  <c r="O489" i="1"/>
  <c r="R499" i="1"/>
  <c r="R510" i="1"/>
  <c r="P510" i="1"/>
  <c r="R534" i="1"/>
  <c r="S534" i="1" s="1"/>
  <c r="P534" i="1"/>
  <c r="R536" i="1"/>
  <c r="R547" i="1"/>
  <c r="S547" i="1" s="1"/>
  <c r="S575" i="1"/>
  <c r="O576" i="1"/>
  <c r="O583" i="1"/>
  <c r="R583" i="1"/>
  <c r="R584" i="1"/>
  <c r="P584" i="1"/>
  <c r="S593" i="1"/>
  <c r="S594" i="1"/>
  <c r="S595" i="1"/>
  <c r="S622" i="1"/>
  <c r="O623" i="1"/>
  <c r="R623" i="1"/>
  <c r="P623" i="1"/>
  <c r="R629" i="1"/>
  <c r="O679" i="1"/>
  <c r="R679" i="1"/>
  <c r="S679" i="1" s="1"/>
  <c r="P679" i="1"/>
  <c r="O687" i="1"/>
  <c r="R687" i="1"/>
  <c r="P687" i="1"/>
  <c r="S694" i="1"/>
  <c r="O695" i="1"/>
  <c r="R695" i="1"/>
  <c r="P695" i="1"/>
  <c r="S702" i="1"/>
  <c r="O703" i="1"/>
  <c r="R703" i="1"/>
  <c r="P703" i="1"/>
  <c r="S710" i="1"/>
  <c r="O711" i="1"/>
  <c r="R711" i="1"/>
  <c r="S711" i="1" s="1"/>
  <c r="P711" i="1"/>
  <c r="S718" i="1"/>
  <c r="O719" i="1"/>
  <c r="R719" i="1"/>
  <c r="P719" i="1"/>
  <c r="S726" i="1"/>
  <c r="S794" i="1"/>
  <c r="R802" i="1"/>
  <c r="S802" i="1" s="1"/>
  <c r="P802" i="1"/>
  <c r="O802" i="1"/>
  <c r="R941" i="1"/>
  <c r="P941" i="1"/>
  <c r="O941" i="1"/>
  <c r="S943" i="1"/>
  <c r="S1039" i="1"/>
  <c r="S1178" i="1"/>
  <c r="S1218" i="1"/>
  <c r="S509" i="1"/>
  <c r="R512" i="1"/>
  <c r="S520" i="1"/>
  <c r="R523" i="1"/>
  <c r="S523" i="1" s="1"/>
  <c r="R537" i="1"/>
  <c r="S537" i="1" s="1"/>
  <c r="P537" i="1"/>
  <c r="O537" i="1"/>
  <c r="R564" i="1"/>
  <c r="S564" i="1" s="1"/>
  <c r="P564" i="1"/>
  <c r="R592" i="1"/>
  <c r="S592" i="1" s="1"/>
  <c r="P592" i="1"/>
  <c r="R600" i="1"/>
  <c r="S600" i="1" s="1"/>
  <c r="P600" i="1"/>
  <c r="S602" i="1"/>
  <c r="S607" i="1"/>
  <c r="S610" i="1"/>
  <c r="S611" i="1"/>
  <c r="R613" i="1"/>
  <c r="S613" i="1" s="1"/>
  <c r="P613" i="1"/>
  <c r="O613" i="1"/>
  <c r="R618" i="1"/>
  <c r="S619" i="1"/>
  <c r="R622" i="1"/>
  <c r="S626" i="1"/>
  <c r="O631" i="1"/>
  <c r="R631" i="1"/>
  <c r="R632" i="1"/>
  <c r="S632" i="1" s="1"/>
  <c r="P632" i="1"/>
  <c r="R674" i="1"/>
  <c r="S674" i="1" s="1"/>
  <c r="S675" i="1"/>
  <c r="S677" i="1"/>
  <c r="P683" i="1"/>
  <c r="O683" i="1"/>
  <c r="P691" i="1"/>
  <c r="O691" i="1"/>
  <c r="S693" i="1"/>
  <c r="P699" i="1"/>
  <c r="O699" i="1"/>
  <c r="P707" i="1"/>
  <c r="O707" i="1"/>
  <c r="P715" i="1"/>
  <c r="O715" i="1"/>
  <c r="S717" i="1"/>
  <c r="P723" i="1"/>
  <c r="O723" i="1"/>
  <c r="O741" i="1"/>
  <c r="R741" i="1"/>
  <c r="S741" i="1" s="1"/>
  <c r="P741" i="1"/>
  <c r="S768" i="1"/>
  <c r="S769" i="1"/>
  <c r="R780" i="1"/>
  <c r="R787" i="1"/>
  <c r="P787" i="1"/>
  <c r="O787" i="1"/>
  <c r="P939" i="1"/>
  <c r="R939" i="1"/>
  <c r="S939" i="1" s="1"/>
  <c r="O939" i="1"/>
  <c r="R416" i="1"/>
  <c r="S416" i="1" s="1"/>
  <c r="R438" i="1"/>
  <c r="P438" i="1"/>
  <c r="R440" i="1"/>
  <c r="R454" i="1"/>
  <c r="S454" i="1" s="1"/>
  <c r="P454" i="1"/>
  <c r="R456" i="1"/>
  <c r="S456" i="1" s="1"/>
  <c r="R470" i="1"/>
  <c r="P470" i="1"/>
  <c r="R481" i="1"/>
  <c r="S481" i="1" s="1"/>
  <c r="P481" i="1"/>
  <c r="O481" i="1"/>
  <c r="R491" i="1"/>
  <c r="S491" i="1" s="1"/>
  <c r="R502" i="1"/>
  <c r="S502" i="1" s="1"/>
  <c r="P502" i="1"/>
  <c r="O512" i="1"/>
  <c r="R513" i="1"/>
  <c r="P513" i="1"/>
  <c r="O513" i="1"/>
  <c r="O523" i="1"/>
  <c r="S526" i="1"/>
  <c r="O550" i="1"/>
  <c r="R550" i="1"/>
  <c r="R551" i="1"/>
  <c r="S551" i="1" s="1"/>
  <c r="P551" i="1"/>
  <c r="O551" i="1"/>
  <c r="S563" i="1"/>
  <c r="O564" i="1"/>
  <c r="S567" i="1"/>
  <c r="S583" i="1"/>
  <c r="O592" i="1"/>
  <c r="O600" i="1"/>
  <c r="P603" i="1"/>
  <c r="O603" i="1"/>
  <c r="R603" i="1"/>
  <c r="S603" i="1" s="1"/>
  <c r="S604" i="1"/>
  <c r="P611" i="1"/>
  <c r="O611" i="1"/>
  <c r="P619" i="1"/>
  <c r="O619" i="1"/>
  <c r="R621" i="1"/>
  <c r="S621" i="1" s="1"/>
  <c r="P621" i="1"/>
  <c r="P631" i="1"/>
  <c r="O632" i="1"/>
  <c r="S662" i="1"/>
  <c r="P675" i="1"/>
  <c r="O675" i="1"/>
  <c r="R677" i="1"/>
  <c r="P677" i="1"/>
  <c r="R683" i="1"/>
  <c r="S683" i="1" s="1"/>
  <c r="R685" i="1"/>
  <c r="S685" i="1" s="1"/>
  <c r="P685" i="1"/>
  <c r="R691" i="1"/>
  <c r="R693" i="1"/>
  <c r="P693" i="1"/>
  <c r="R699" i="1"/>
  <c r="R701" i="1"/>
  <c r="S701" i="1" s="1"/>
  <c r="P701" i="1"/>
  <c r="R707" i="1"/>
  <c r="R709" i="1"/>
  <c r="S709" i="1" s="1"/>
  <c r="P709" i="1"/>
  <c r="R715" i="1"/>
  <c r="S715" i="1" s="1"/>
  <c r="R717" i="1"/>
  <c r="P717" i="1"/>
  <c r="R723" i="1"/>
  <c r="S723" i="1" s="1"/>
  <c r="R725" i="1"/>
  <c r="S725" i="1" s="1"/>
  <c r="P725" i="1"/>
  <c r="P732" i="1"/>
  <c r="R732" i="1"/>
  <c r="R734" i="1"/>
  <c r="S734" i="1" s="1"/>
  <c r="O734" i="1"/>
  <c r="S736" i="1"/>
  <c r="S738" i="1"/>
  <c r="S739" i="1"/>
  <c r="O769" i="1"/>
  <c r="R769" i="1"/>
  <c r="P769" i="1"/>
  <c r="S801" i="1"/>
  <c r="S1011" i="1"/>
  <c r="R1013" i="1"/>
  <c r="S1013" i="1" s="1"/>
  <c r="P1013" i="1"/>
  <c r="O1013" i="1"/>
  <c r="S1015" i="1"/>
  <c r="S1025" i="1"/>
  <c r="O362" i="1"/>
  <c r="O370" i="1"/>
  <c r="O378" i="1"/>
  <c r="O386" i="1"/>
  <c r="O394" i="1"/>
  <c r="R403" i="1"/>
  <c r="O408" i="1"/>
  <c r="O416" i="1"/>
  <c r="R417" i="1"/>
  <c r="P417" i="1"/>
  <c r="O417" i="1"/>
  <c r="S424" i="1"/>
  <c r="R427" i="1"/>
  <c r="S427" i="1" s="1"/>
  <c r="S437" i="1"/>
  <c r="O438" i="1"/>
  <c r="O440" i="1"/>
  <c r="R441" i="1"/>
  <c r="P441" i="1"/>
  <c r="O441" i="1"/>
  <c r="S443" i="1"/>
  <c r="S453" i="1"/>
  <c r="O454" i="1"/>
  <c r="O456" i="1"/>
  <c r="R457" i="1"/>
  <c r="S457" i="1" s="1"/>
  <c r="P457" i="1"/>
  <c r="O457" i="1"/>
  <c r="S459" i="1"/>
  <c r="S469" i="1"/>
  <c r="O470" i="1"/>
  <c r="R472" i="1"/>
  <c r="O491" i="1"/>
  <c r="O502" i="1"/>
  <c r="R504" i="1"/>
  <c r="S504" i="1" s="1"/>
  <c r="P512" i="1"/>
  <c r="P523" i="1"/>
  <c r="R526" i="1"/>
  <c r="P526" i="1"/>
  <c r="R528" i="1"/>
  <c r="S528" i="1" s="1"/>
  <c r="S536" i="1"/>
  <c r="R539" i="1"/>
  <c r="S539" i="1" s="1"/>
  <c r="P550" i="1"/>
  <c r="R567" i="1"/>
  <c r="R568" i="1"/>
  <c r="S568" i="1" s="1"/>
  <c r="S612" i="1"/>
  <c r="S620" i="1"/>
  <c r="S631" i="1"/>
  <c r="S676" i="1"/>
  <c r="S684" i="1"/>
  <c r="S690" i="1"/>
  <c r="S692" i="1"/>
  <c r="S698" i="1"/>
  <c r="S700" i="1"/>
  <c r="S722" i="1"/>
  <c r="S724" i="1"/>
  <c r="O725" i="1"/>
  <c r="O735" i="1"/>
  <c r="R735" i="1"/>
  <c r="S735" i="1" s="1"/>
  <c r="P736" i="1"/>
  <c r="O736" i="1"/>
  <c r="P739" i="1"/>
  <c r="O739" i="1"/>
  <c r="R739" i="1"/>
  <c r="S740" i="1"/>
  <c r="S745" i="1"/>
  <c r="S859" i="1"/>
  <c r="S862" i="1"/>
  <c r="R989" i="1"/>
  <c r="P989" i="1"/>
  <c r="O989" i="1"/>
  <c r="P404" i="1"/>
  <c r="O404" i="1"/>
  <c r="R409" i="1"/>
  <c r="S409" i="1" s="1"/>
  <c r="P409" i="1"/>
  <c r="P416" i="1"/>
  <c r="S419" i="1"/>
  <c r="S430" i="1"/>
  <c r="P440" i="1"/>
  <c r="R443" i="1"/>
  <c r="P456" i="1"/>
  <c r="R459" i="1"/>
  <c r="R473" i="1"/>
  <c r="S473" i="1" s="1"/>
  <c r="P473" i="1"/>
  <c r="O473" i="1"/>
  <c r="S480" i="1"/>
  <c r="R483" i="1"/>
  <c r="S483" i="1" s="1"/>
  <c r="P491" i="1"/>
  <c r="R494" i="1"/>
  <c r="S494" i="1" s="1"/>
  <c r="P494" i="1"/>
  <c r="R505" i="1"/>
  <c r="S505" i="1" s="1"/>
  <c r="P505" i="1"/>
  <c r="O505" i="1"/>
  <c r="S512" i="1"/>
  <c r="R515" i="1"/>
  <c r="S515" i="1" s="1"/>
  <c r="S525" i="1"/>
  <c r="R529" i="1"/>
  <c r="S529" i="1" s="1"/>
  <c r="P529" i="1"/>
  <c r="O529" i="1"/>
  <c r="S542" i="1"/>
  <c r="R554" i="1"/>
  <c r="S554" i="1" s="1"/>
  <c r="P554" i="1"/>
  <c r="O554" i="1"/>
  <c r="R557" i="1"/>
  <c r="S557" i="1" s="1"/>
  <c r="P557" i="1"/>
  <c r="S570" i="1"/>
  <c r="R572" i="1"/>
  <c r="S572" i="1" s="1"/>
  <c r="P572" i="1"/>
  <c r="O572" i="1"/>
  <c r="S618" i="1"/>
  <c r="R640" i="1"/>
  <c r="S640" i="1" s="1"/>
  <c r="P640" i="1"/>
  <c r="S661" i="1"/>
  <c r="S666" i="1"/>
  <c r="S667" i="1"/>
  <c r="R669" i="1"/>
  <c r="S669" i="1" s="1"/>
  <c r="P669" i="1"/>
  <c r="O669" i="1"/>
  <c r="O767" i="1"/>
  <c r="P767" i="1"/>
  <c r="R767" i="1"/>
  <c r="S767" i="1" s="1"/>
  <c r="S824" i="1"/>
  <c r="S826" i="1"/>
  <c r="R903" i="1"/>
  <c r="S903" i="1" s="1"/>
  <c r="P903" i="1"/>
  <c r="O903" i="1"/>
  <c r="R986" i="1"/>
  <c r="S986" i="1" s="1"/>
  <c r="S587" i="1"/>
  <c r="P595" i="1"/>
  <c r="O595" i="1"/>
  <c r="R605" i="1"/>
  <c r="S605" i="1" s="1"/>
  <c r="R614" i="1"/>
  <c r="R624" i="1"/>
  <c r="S624" i="1" s="1"/>
  <c r="P624" i="1"/>
  <c r="R642" i="1"/>
  <c r="S642" i="1" s="1"/>
  <c r="S643" i="1"/>
  <c r="P651" i="1"/>
  <c r="O651" i="1"/>
  <c r="R661" i="1"/>
  <c r="R680" i="1"/>
  <c r="P680" i="1"/>
  <c r="R688" i="1"/>
  <c r="S688" i="1" s="1"/>
  <c r="P688" i="1"/>
  <c r="R696" i="1"/>
  <c r="P696" i="1"/>
  <c r="R704" i="1"/>
  <c r="S704" i="1" s="1"/>
  <c r="P704" i="1"/>
  <c r="R712" i="1"/>
  <c r="S712" i="1" s="1"/>
  <c r="P712" i="1"/>
  <c r="R720" i="1"/>
  <c r="S720" i="1" s="1"/>
  <c r="P720" i="1"/>
  <c r="R728" i="1"/>
  <c r="S728" i="1" s="1"/>
  <c r="R742" i="1"/>
  <c r="P742" i="1"/>
  <c r="R745" i="1"/>
  <c r="R772" i="1"/>
  <c r="S772" i="1" s="1"/>
  <c r="S775" i="1"/>
  <c r="S807" i="1"/>
  <c r="R984" i="1"/>
  <c r="S984" i="1" s="1"/>
  <c r="P984" i="1"/>
  <c r="O984" i="1"/>
  <c r="R1010" i="1"/>
  <c r="S1010" i="1" s="1"/>
  <c r="S1045" i="1"/>
  <c r="S1162" i="1"/>
  <c r="O412" i="1"/>
  <c r="O420" i="1"/>
  <c r="O428" i="1"/>
  <c r="O436" i="1"/>
  <c r="O444" i="1"/>
  <c r="O452" i="1"/>
  <c r="O460" i="1"/>
  <c r="O468" i="1"/>
  <c r="O476" i="1"/>
  <c r="O484" i="1"/>
  <c r="O492" i="1"/>
  <c r="O500" i="1"/>
  <c r="O508" i="1"/>
  <c r="O516" i="1"/>
  <c r="O524" i="1"/>
  <c r="O532" i="1"/>
  <c r="O540" i="1"/>
  <c r="O548" i="1"/>
  <c r="P558" i="1"/>
  <c r="R565" i="1"/>
  <c r="O568" i="1"/>
  <c r="P579" i="1"/>
  <c r="O579" i="1"/>
  <c r="P587" i="1"/>
  <c r="O587" i="1"/>
  <c r="R595" i="1"/>
  <c r="R597" i="1"/>
  <c r="S597" i="1" s="1"/>
  <c r="O605" i="1"/>
  <c r="R606" i="1"/>
  <c r="S606" i="1" s="1"/>
  <c r="S623" i="1"/>
  <c r="O624" i="1"/>
  <c r="R634" i="1"/>
  <c r="S634" i="1" s="1"/>
  <c r="S635" i="1"/>
  <c r="P643" i="1"/>
  <c r="O643" i="1"/>
  <c r="R651" i="1"/>
  <c r="S651" i="1" s="1"/>
  <c r="R653" i="1"/>
  <c r="S653" i="1" s="1"/>
  <c r="O661" i="1"/>
  <c r="P671" i="1"/>
  <c r="R672" i="1"/>
  <c r="P672" i="1"/>
  <c r="O680" i="1"/>
  <c r="S687" i="1"/>
  <c r="O688" i="1"/>
  <c r="S695" i="1"/>
  <c r="O696" i="1"/>
  <c r="S703" i="1"/>
  <c r="O704" i="1"/>
  <c r="O712" i="1"/>
  <c r="S719" i="1"/>
  <c r="O720" i="1"/>
  <c r="R729" i="1"/>
  <c r="S729" i="1" s="1"/>
  <c r="P729" i="1"/>
  <c r="O729" i="1"/>
  <c r="O742" i="1"/>
  <c r="O745" i="1"/>
  <c r="S762" i="1"/>
  <c r="R774" i="1"/>
  <c r="S774" i="1" s="1"/>
  <c r="P774" i="1"/>
  <c r="O775" i="1"/>
  <c r="R775" i="1"/>
  <c r="P775" i="1"/>
  <c r="R816" i="1"/>
  <c r="S816" i="1" s="1"/>
  <c r="P816" i="1"/>
  <c r="O816" i="1"/>
  <c r="S818" i="1"/>
  <c r="S823" i="1"/>
  <c r="S838" i="1"/>
  <c r="S938" i="1"/>
  <c r="R1005" i="1"/>
  <c r="P1005" i="1"/>
  <c r="O1005" i="1"/>
  <c r="R1111" i="1"/>
  <c r="S1111" i="1" s="1"/>
  <c r="S1137" i="1"/>
  <c r="O439" i="1"/>
  <c r="O447" i="1"/>
  <c r="O455" i="1"/>
  <c r="O463" i="1"/>
  <c r="O519" i="1"/>
  <c r="O527" i="1"/>
  <c r="O535" i="1"/>
  <c r="O543" i="1"/>
  <c r="O555" i="1"/>
  <c r="O565" i="1"/>
  <c r="P568" i="1"/>
  <c r="R573" i="1"/>
  <c r="S573" i="1" s="1"/>
  <c r="O580" i="1"/>
  <c r="R587" i="1"/>
  <c r="R589" i="1"/>
  <c r="S589" i="1" s="1"/>
  <c r="O597" i="1"/>
  <c r="R598" i="1"/>
  <c r="P605" i="1"/>
  <c r="P615" i="1"/>
  <c r="R616" i="1"/>
  <c r="S616" i="1" s="1"/>
  <c r="P616" i="1"/>
  <c r="R626" i="1"/>
  <c r="S627" i="1"/>
  <c r="P635" i="1"/>
  <c r="O635" i="1"/>
  <c r="S637" i="1"/>
  <c r="R643" i="1"/>
  <c r="R645" i="1"/>
  <c r="S645" i="1" s="1"/>
  <c r="O653" i="1"/>
  <c r="P661" i="1"/>
  <c r="P663" i="1"/>
  <c r="R664" i="1"/>
  <c r="S664" i="1" s="1"/>
  <c r="P664" i="1"/>
  <c r="O672" i="1"/>
  <c r="P745" i="1"/>
  <c r="R749" i="1"/>
  <c r="S749" i="1" s="1"/>
  <c r="P749" i="1"/>
  <c r="O749" i="1"/>
  <c r="S753" i="1"/>
  <c r="O774" i="1"/>
  <c r="S788" i="1"/>
  <c r="S879" i="1"/>
  <c r="S973" i="1"/>
  <c r="S983" i="1"/>
  <c r="P990" i="1"/>
  <c r="O990" i="1"/>
  <c r="R1003" i="1"/>
  <c r="S1003" i="1" s="1"/>
  <c r="P1003" i="1"/>
  <c r="O1003" i="1"/>
  <c r="R1044" i="1"/>
  <c r="S1044" i="1" s="1"/>
  <c r="P1044" i="1"/>
  <c r="O1044" i="1"/>
  <c r="R549" i="1"/>
  <c r="S549" i="1" s="1"/>
  <c r="R558" i="1"/>
  <c r="S558" i="1" s="1"/>
  <c r="P565" i="1"/>
  <c r="R574" i="1"/>
  <c r="R579" i="1"/>
  <c r="R581" i="1"/>
  <c r="S581" i="1" s="1"/>
  <c r="R590" i="1"/>
  <c r="S590" i="1" s="1"/>
  <c r="R608" i="1"/>
  <c r="S608" i="1" s="1"/>
  <c r="P608" i="1"/>
  <c r="S615" i="1"/>
  <c r="P627" i="1"/>
  <c r="O627" i="1"/>
  <c r="S629" i="1"/>
  <c r="R637" i="1"/>
  <c r="R656" i="1"/>
  <c r="S656" i="1" s="1"/>
  <c r="P656" i="1"/>
  <c r="S663" i="1"/>
  <c r="R671" i="1"/>
  <c r="S671" i="1" s="1"/>
  <c r="R682" i="1"/>
  <c r="S682" i="1" s="1"/>
  <c r="R690" i="1"/>
  <c r="S691" i="1"/>
  <c r="R698" i="1"/>
  <c r="S699" i="1"/>
  <c r="R706" i="1"/>
  <c r="S706" i="1" s="1"/>
  <c r="S707" i="1"/>
  <c r="R714" i="1"/>
  <c r="S714" i="1" s="1"/>
  <c r="R722" i="1"/>
  <c r="R731" i="1"/>
  <c r="S731" i="1" s="1"/>
  <c r="S732" i="1"/>
  <c r="S747" i="1"/>
  <c r="S752" i="1"/>
  <c r="S760" i="1"/>
  <c r="R779" i="1"/>
  <c r="S780" i="1"/>
  <c r="S785" i="1"/>
  <c r="R793" i="1"/>
  <c r="S793" i="1" s="1"/>
  <c r="O793" i="1"/>
  <c r="P793" i="1"/>
  <c r="R795" i="1"/>
  <c r="S795" i="1" s="1"/>
  <c r="P795" i="1"/>
  <c r="S811" i="1"/>
  <c r="S815" i="1"/>
  <c r="S910" i="1"/>
  <c r="R967" i="1"/>
  <c r="P967" i="1"/>
  <c r="R968" i="1"/>
  <c r="P968" i="1"/>
  <c r="O968" i="1"/>
  <c r="P971" i="1"/>
  <c r="R971" i="1"/>
  <c r="S971" i="1" s="1"/>
  <c r="S989" i="1"/>
  <c r="S997" i="1"/>
  <c r="S779" i="1"/>
  <c r="O796" i="1"/>
  <c r="R796" i="1"/>
  <c r="S796" i="1" s="1"/>
  <c r="P796" i="1"/>
  <c r="S806" i="1"/>
  <c r="R837" i="1"/>
  <c r="S837" i="1" s="1"/>
  <c r="P837" i="1"/>
  <c r="O837" i="1"/>
  <c r="P875" i="1"/>
  <c r="R875" i="1"/>
  <c r="S875" i="1" s="1"/>
  <c r="O875" i="1"/>
  <c r="S901" i="1"/>
  <c r="P902" i="1"/>
  <c r="O902" i="1"/>
  <c r="R902" i="1"/>
  <c r="S946" i="1"/>
  <c r="S965" i="1"/>
  <c r="S967" i="1"/>
  <c r="S980" i="1"/>
  <c r="S999" i="1"/>
  <c r="S1036" i="1"/>
  <c r="S1043" i="1"/>
  <c r="S1057" i="1"/>
  <c r="P1086" i="1"/>
  <c r="O1086" i="1"/>
  <c r="R1086" i="1"/>
  <c r="S1086" i="1" s="1"/>
  <c r="R726" i="1"/>
  <c r="O756" i="1"/>
  <c r="R764" i="1"/>
  <c r="S764" i="1" s="1"/>
  <c r="S777" i="1"/>
  <c r="P781" i="1"/>
  <c r="R782" i="1"/>
  <c r="S782" i="1" s="1"/>
  <c r="P782" i="1"/>
  <c r="R788" i="1"/>
  <c r="R806" i="1"/>
  <c r="P806" i="1"/>
  <c r="O806" i="1"/>
  <c r="R810" i="1"/>
  <c r="S810" i="1" s="1"/>
  <c r="S828" i="1"/>
  <c r="P841" i="1"/>
  <c r="O841" i="1"/>
  <c r="S843" i="1"/>
  <c r="S882" i="1"/>
  <c r="R898" i="1"/>
  <c r="P898" i="1"/>
  <c r="R901" i="1"/>
  <c r="P901" i="1"/>
  <c r="R909" i="1"/>
  <c r="R911" i="1"/>
  <c r="S911" i="1" s="1"/>
  <c r="P911" i="1"/>
  <c r="O911" i="1"/>
  <c r="S923" i="1"/>
  <c r="S988" i="1"/>
  <c r="S1009" i="1"/>
  <c r="S1033" i="1"/>
  <c r="S1083" i="1"/>
  <c r="S1110" i="1"/>
  <c r="O574" i="1"/>
  <c r="O582" i="1"/>
  <c r="O590" i="1"/>
  <c r="O598" i="1"/>
  <c r="O606" i="1"/>
  <c r="O614" i="1"/>
  <c r="O622" i="1"/>
  <c r="O726" i="1"/>
  <c r="P743" i="1"/>
  <c r="R750" i="1"/>
  <c r="S750" i="1" s="1"/>
  <c r="S763" i="1"/>
  <c r="S787" i="1"/>
  <c r="R790" i="1"/>
  <c r="S790" i="1" s="1"/>
  <c r="P790" i="1"/>
  <c r="P791" i="1"/>
  <c r="O791" i="1"/>
  <c r="P809" i="1"/>
  <c r="R809" i="1"/>
  <c r="S809" i="1" s="1"/>
  <c r="S819" i="1"/>
  <c r="R832" i="1"/>
  <c r="S832" i="1" s="1"/>
  <c r="P832" i="1"/>
  <c r="O832" i="1"/>
  <c r="S836" i="1"/>
  <c r="R841" i="1"/>
  <c r="S841" i="1" s="1"/>
  <c r="S848" i="1"/>
  <c r="R853" i="1"/>
  <c r="S853" i="1" s="1"/>
  <c r="S889" i="1"/>
  <c r="O898" i="1"/>
  <c r="S900" i="1"/>
  <c r="O901" i="1"/>
  <c r="O909" i="1"/>
  <c r="P910" i="1"/>
  <c r="O910" i="1"/>
  <c r="R910" i="1"/>
  <c r="P918" i="1"/>
  <c r="O918" i="1"/>
  <c r="R919" i="1"/>
  <c r="S919" i="1" s="1"/>
  <c r="P919" i="1"/>
  <c r="R920" i="1"/>
  <c r="S920" i="1" s="1"/>
  <c r="P920" i="1"/>
  <c r="O920" i="1"/>
  <c r="R922" i="1"/>
  <c r="P922" i="1"/>
  <c r="S1018" i="1"/>
  <c r="P1106" i="1"/>
  <c r="O1106" i="1"/>
  <c r="R1106" i="1"/>
  <c r="S1106" i="1" s="1"/>
  <c r="S1129" i="1"/>
  <c r="R756" i="1"/>
  <c r="S756" i="1" s="1"/>
  <c r="R766" i="1"/>
  <c r="S766" i="1" s="1"/>
  <c r="P766" i="1"/>
  <c r="R781" i="1"/>
  <c r="S781" i="1" s="1"/>
  <c r="S789" i="1"/>
  <c r="O790" i="1"/>
  <c r="O809" i="1"/>
  <c r="O812" i="1"/>
  <c r="R812" i="1"/>
  <c r="R813" i="1"/>
  <c r="S813" i="1" s="1"/>
  <c r="P813" i="1"/>
  <c r="O813" i="1"/>
  <c r="R819" i="1"/>
  <c r="P819" i="1"/>
  <c r="R827" i="1"/>
  <c r="S827" i="1" s="1"/>
  <c r="P827" i="1"/>
  <c r="S840" i="1"/>
  <c r="S845" i="1"/>
  <c r="R848" i="1"/>
  <c r="P848" i="1"/>
  <c r="O848" i="1"/>
  <c r="O853" i="1"/>
  <c r="R854" i="1"/>
  <c r="S854" i="1" s="1"/>
  <c r="P854" i="1"/>
  <c r="O854" i="1"/>
  <c r="S880" i="1"/>
  <c r="P886" i="1"/>
  <c r="O886" i="1"/>
  <c r="R886" i="1"/>
  <c r="R888" i="1"/>
  <c r="S888" i="1" s="1"/>
  <c r="P890" i="1"/>
  <c r="O890" i="1"/>
  <c r="R890" i="1"/>
  <c r="S890" i="1" s="1"/>
  <c r="P909" i="1"/>
  <c r="O919" i="1"/>
  <c r="O922" i="1"/>
  <c r="S933" i="1"/>
  <c r="S962" i="1"/>
  <c r="S995" i="1"/>
  <c r="S1124" i="1"/>
  <c r="S1236" i="1"/>
  <c r="S831" i="1"/>
  <c r="S842" i="1"/>
  <c r="P853" i="1"/>
  <c r="P859" i="1"/>
  <c r="R859" i="1"/>
  <c r="R860" i="1"/>
  <c r="S860" i="1" s="1"/>
  <c r="P860" i="1"/>
  <c r="S867" i="1"/>
  <c r="S869" i="1"/>
  <c r="S878" i="1"/>
  <c r="R885" i="1"/>
  <c r="S885" i="1" s="1"/>
  <c r="P885" i="1"/>
  <c r="O888" i="1"/>
  <c r="R918" i="1"/>
  <c r="S918" i="1" s="1"/>
  <c r="S950" i="1"/>
  <c r="R959" i="1"/>
  <c r="S959" i="1" s="1"/>
  <c r="S1060" i="1"/>
  <c r="S1170" i="1"/>
  <c r="S1172" i="1"/>
  <c r="R758" i="1"/>
  <c r="R785" i="1"/>
  <c r="O785" i="1"/>
  <c r="S798" i="1"/>
  <c r="S812" i="1"/>
  <c r="S847" i="1"/>
  <c r="P867" i="1"/>
  <c r="R867" i="1"/>
  <c r="S927" i="1"/>
  <c r="P931" i="1"/>
  <c r="R931" i="1"/>
  <c r="S931" i="1" s="1"/>
  <c r="O931" i="1"/>
  <c r="S951" i="1"/>
  <c r="S958" i="1"/>
  <c r="R991" i="1"/>
  <c r="S991" i="1" s="1"/>
  <c r="S1038" i="1"/>
  <c r="R1047" i="1"/>
  <c r="S1047" i="1" s="1"/>
  <c r="R1098" i="1"/>
  <c r="P1098" i="1"/>
  <c r="O1098" i="1"/>
  <c r="S1207" i="1"/>
  <c r="S1213" i="1"/>
  <c r="R803" i="1"/>
  <c r="S803" i="1" s="1"/>
  <c r="P833" i="1"/>
  <c r="O833" i="1"/>
  <c r="R843" i="1"/>
  <c r="P849" i="1"/>
  <c r="O849" i="1"/>
  <c r="S874" i="1"/>
  <c r="S909" i="1"/>
  <c r="P923" i="1"/>
  <c r="O923" i="1"/>
  <c r="S940" i="1"/>
  <c r="P950" i="1"/>
  <c r="O950" i="1"/>
  <c r="R950" i="1"/>
  <c r="R952" i="1"/>
  <c r="S952" i="1" s="1"/>
  <c r="R954" i="1"/>
  <c r="S954" i="1" s="1"/>
  <c r="R957" i="1"/>
  <c r="P957" i="1"/>
  <c r="P958" i="1"/>
  <c r="O958" i="1"/>
  <c r="R994" i="1"/>
  <c r="S994" i="1" s="1"/>
  <c r="P994" i="1"/>
  <c r="O1014" i="1"/>
  <c r="R1014" i="1"/>
  <c r="S1014" i="1" s="1"/>
  <c r="R1016" i="1"/>
  <c r="S1016" i="1" s="1"/>
  <c r="O1016" i="1"/>
  <c r="S1077" i="1"/>
  <c r="S1082" i="1"/>
  <c r="S1085" i="1"/>
  <c r="S1095" i="1"/>
  <c r="S1097" i="1"/>
  <c r="S1113" i="1"/>
  <c r="R1304" i="1"/>
  <c r="S1304" i="1" s="1"/>
  <c r="P1304" i="1"/>
  <c r="O1304" i="1"/>
  <c r="P1316" i="1"/>
  <c r="R1316" i="1"/>
  <c r="S1316" i="1" s="1"/>
  <c r="O1316" i="1"/>
  <c r="R824" i="1"/>
  <c r="R838" i="1"/>
  <c r="P838" i="1"/>
  <c r="R877" i="1"/>
  <c r="S877" i="1" s="1"/>
  <c r="P877" i="1"/>
  <c r="O877" i="1"/>
  <c r="R880" i="1"/>
  <c r="S881" i="1"/>
  <c r="S893" i="1"/>
  <c r="P895" i="1"/>
  <c r="O895" i="1"/>
  <c r="S915" i="1"/>
  <c r="S930" i="1"/>
  <c r="R1021" i="1"/>
  <c r="S1021" i="1" s="1"/>
  <c r="P1021" i="1"/>
  <c r="O1021" i="1"/>
  <c r="R1023" i="1"/>
  <c r="S1023" i="1" s="1"/>
  <c r="P1023" i="1"/>
  <c r="S1050" i="1"/>
  <c r="P1070" i="1"/>
  <c r="O1070" i="1"/>
  <c r="R1070" i="1"/>
  <c r="S1070" i="1" s="1"/>
  <c r="P1074" i="1"/>
  <c r="O1074" i="1"/>
  <c r="R1077" i="1"/>
  <c r="O1077" i="1"/>
  <c r="R1085" i="1"/>
  <c r="P1085" i="1"/>
  <c r="O1085" i="1"/>
  <c r="S1098" i="1"/>
  <c r="S1109" i="1"/>
  <c r="R1128" i="1"/>
  <c r="S1128" i="1" s="1"/>
  <c r="P1128" i="1"/>
  <c r="O1128" i="1"/>
  <c r="S1161" i="1"/>
  <c r="S1164" i="1"/>
  <c r="S1165" i="1"/>
  <c r="S1197" i="1"/>
  <c r="P764" i="1"/>
  <c r="P772" i="1"/>
  <c r="P780" i="1"/>
  <c r="P788" i="1"/>
  <c r="O797" i="1"/>
  <c r="O800" i="1"/>
  <c r="P803" i="1"/>
  <c r="P810" i="1"/>
  <c r="O817" i="1"/>
  <c r="O824" i="1"/>
  <c r="P825" i="1"/>
  <c r="O825" i="1"/>
  <c r="O829" i="1"/>
  <c r="R833" i="1"/>
  <c r="S833" i="1" s="1"/>
  <c r="O834" i="1"/>
  <c r="O838" i="1"/>
  <c r="P843" i="1"/>
  <c r="S851" i="1"/>
  <c r="R856" i="1"/>
  <c r="S856" i="1" s="1"/>
  <c r="S861" i="1"/>
  <c r="O863" i="1"/>
  <c r="O880" i="1"/>
  <c r="R893" i="1"/>
  <c r="P894" i="1"/>
  <c r="O894" i="1"/>
  <c r="R894" i="1"/>
  <c r="S894" i="1" s="1"/>
  <c r="R914" i="1"/>
  <c r="S914" i="1" s="1"/>
  <c r="P914" i="1"/>
  <c r="S948" i="1"/>
  <c r="P952" i="1"/>
  <c r="R962" i="1"/>
  <c r="P962" i="1"/>
  <c r="R976" i="1"/>
  <c r="S976" i="1" s="1"/>
  <c r="O976" i="1"/>
  <c r="O1023" i="1"/>
  <c r="S1041" i="1"/>
  <c r="R1051" i="1"/>
  <c r="S1051" i="1" s="1"/>
  <c r="R1074" i="1"/>
  <c r="S1074" i="1" s="1"/>
  <c r="P1077" i="1"/>
  <c r="P1111" i="1"/>
  <c r="S1126" i="1"/>
  <c r="R1161" i="1"/>
  <c r="P1161" i="1"/>
  <c r="O1161" i="1"/>
  <c r="S1168" i="1"/>
  <c r="R1193" i="1"/>
  <c r="P1193" i="1"/>
  <c r="P1279" i="1"/>
  <c r="O1279" i="1"/>
  <c r="R1279" i="1"/>
  <c r="S1279" i="1" s="1"/>
  <c r="R1297" i="1"/>
  <c r="S1297" i="1" s="1"/>
  <c r="P1297" i="1"/>
  <c r="O1297" i="1"/>
  <c r="R811" i="1"/>
  <c r="P824" i="1"/>
  <c r="R851" i="1"/>
  <c r="P857" i="1"/>
  <c r="O857" i="1"/>
  <c r="R864" i="1"/>
  <c r="S864" i="1" s="1"/>
  <c r="P864" i="1"/>
  <c r="S876" i="1"/>
  <c r="P880" i="1"/>
  <c r="R895" i="1"/>
  <c r="S895" i="1" s="1"/>
  <c r="S906" i="1"/>
  <c r="S907" i="1"/>
  <c r="S913" i="1"/>
  <c r="R936" i="1"/>
  <c r="S936" i="1" s="1"/>
  <c r="O936" i="1"/>
  <c r="P998" i="1"/>
  <c r="O998" i="1"/>
  <c r="S1020" i="1"/>
  <c r="O1038" i="1"/>
  <c r="R1038" i="1"/>
  <c r="P1038" i="1"/>
  <c r="S1040" i="1"/>
  <c r="S1058" i="1"/>
  <c r="R1061" i="1"/>
  <c r="P1061" i="1"/>
  <c r="O1061" i="1"/>
  <c r="S1073" i="1"/>
  <c r="S1076" i="1"/>
  <c r="P1115" i="1"/>
  <c r="R1115" i="1"/>
  <c r="S1115" i="1" s="1"/>
  <c r="O1115" i="1"/>
  <c r="O801" i="1"/>
  <c r="O811" i="1"/>
  <c r="R817" i="1"/>
  <c r="S817" i="1" s="1"/>
  <c r="R835" i="1"/>
  <c r="S835" i="1" s="1"/>
  <c r="R840" i="1"/>
  <c r="R846" i="1"/>
  <c r="S846" i="1" s="1"/>
  <c r="P846" i="1"/>
  <c r="O851" i="1"/>
  <c r="R857" i="1"/>
  <c r="S857" i="1" s="1"/>
  <c r="O864" i="1"/>
  <c r="R872" i="1"/>
  <c r="S872" i="1" s="1"/>
  <c r="S886" i="1"/>
  <c r="S898" i="1"/>
  <c r="R906" i="1"/>
  <c r="P907" i="1"/>
  <c r="R907" i="1"/>
  <c r="O907" i="1"/>
  <c r="S925" i="1"/>
  <c r="S945" i="1"/>
  <c r="S968" i="1"/>
  <c r="P982" i="1"/>
  <c r="O982" i="1"/>
  <c r="R982" i="1"/>
  <c r="S982" i="1" s="1"/>
  <c r="S985" i="1"/>
  <c r="S998" i="1"/>
  <c r="R1000" i="1"/>
  <c r="S1000" i="1" s="1"/>
  <c r="P1000" i="1"/>
  <c r="O1000" i="1"/>
  <c r="S1005" i="1"/>
  <c r="R1008" i="1"/>
  <c r="O1030" i="1"/>
  <c r="R1030" i="1"/>
  <c r="S1030" i="1" s="1"/>
  <c r="P1030" i="1"/>
  <c r="R1037" i="1"/>
  <c r="S1037" i="1" s="1"/>
  <c r="P1037" i="1"/>
  <c r="R1040" i="1"/>
  <c r="S1068" i="1"/>
  <c r="S1121" i="1"/>
  <c r="S1149" i="1"/>
  <c r="R1158" i="1"/>
  <c r="P1158" i="1"/>
  <c r="O1158" i="1"/>
  <c r="S1192" i="1"/>
  <c r="S1235" i="1"/>
  <c r="S922" i="1"/>
  <c r="R928" i="1"/>
  <c r="S928" i="1" s="1"/>
  <c r="R949" i="1"/>
  <c r="S949" i="1" s="1"/>
  <c r="R981" i="1"/>
  <c r="S981" i="1" s="1"/>
  <c r="R1024" i="1"/>
  <c r="S1024" i="1" s="1"/>
  <c r="P1024" i="1"/>
  <c r="R1031" i="1"/>
  <c r="S1031" i="1" s="1"/>
  <c r="P1031" i="1"/>
  <c r="R1082" i="1"/>
  <c r="R1087" i="1"/>
  <c r="S1087" i="1" s="1"/>
  <c r="P1102" i="1"/>
  <c r="O1102" i="1"/>
  <c r="R1103" i="1"/>
  <c r="S1103" i="1" s="1"/>
  <c r="P1103" i="1"/>
  <c r="R1104" i="1"/>
  <c r="S1104" i="1" s="1"/>
  <c r="P1104" i="1"/>
  <c r="O1104" i="1"/>
  <c r="S1157" i="1"/>
  <c r="S1160" i="1"/>
  <c r="R1188" i="1"/>
  <c r="S1188" i="1" s="1"/>
  <c r="P1188" i="1"/>
  <c r="O1188" i="1"/>
  <c r="S1220" i="1"/>
  <c r="S1267" i="1"/>
  <c r="S1287" i="1"/>
  <c r="P1152" i="1"/>
  <c r="O1152" i="1"/>
  <c r="R1152" i="1"/>
  <c r="S1152" i="1" s="1"/>
  <c r="S1185" i="1"/>
  <c r="R1187" i="1"/>
  <c r="P1187" i="1"/>
  <c r="O1187" i="1"/>
  <c r="R1203" i="1"/>
  <c r="P1203" i="1"/>
  <c r="R1204" i="1"/>
  <c r="S1204" i="1" s="1"/>
  <c r="P1204" i="1"/>
  <c r="O1204" i="1"/>
  <c r="R869" i="1"/>
  <c r="P878" i="1"/>
  <c r="O878" i="1"/>
  <c r="R912" i="1"/>
  <c r="S912" i="1" s="1"/>
  <c r="R915" i="1"/>
  <c r="P928" i="1"/>
  <c r="R933" i="1"/>
  <c r="P942" i="1"/>
  <c r="O942" i="1"/>
  <c r="P949" i="1"/>
  <c r="P954" i="1"/>
  <c r="P959" i="1"/>
  <c r="R963" i="1"/>
  <c r="S963" i="1" s="1"/>
  <c r="R973" i="1"/>
  <c r="P981" i="1"/>
  <c r="P986" i="1"/>
  <c r="P991" i="1"/>
  <c r="R995" i="1"/>
  <c r="P1006" i="1"/>
  <c r="O1006" i="1"/>
  <c r="P1010" i="1"/>
  <c r="R1011" i="1"/>
  <c r="P1011" i="1"/>
  <c r="P1040" i="1"/>
  <c r="P1047" i="1"/>
  <c r="R1048" i="1"/>
  <c r="S1048" i="1" s="1"/>
  <c r="P1048" i="1"/>
  <c r="R1056" i="1"/>
  <c r="S1056" i="1" s="1"/>
  <c r="O1056" i="1"/>
  <c r="S1065" i="1"/>
  <c r="S1084" i="1"/>
  <c r="S1090" i="1"/>
  <c r="P1091" i="1"/>
  <c r="R1091" i="1"/>
  <c r="S1091" i="1" s="1"/>
  <c r="O1091" i="1"/>
  <c r="S1101" i="1"/>
  <c r="R1102" i="1"/>
  <c r="S1102" i="1" s="1"/>
  <c r="S1107" i="1"/>
  <c r="R1120" i="1"/>
  <c r="S1120" i="1" s="1"/>
  <c r="P1120" i="1"/>
  <c r="O1120" i="1"/>
  <c r="S1125" i="1"/>
  <c r="S1127" i="1"/>
  <c r="S1134" i="1"/>
  <c r="O1135" i="1"/>
  <c r="R1135" i="1"/>
  <c r="S1135" i="1" s="1"/>
  <c r="P1135" i="1"/>
  <c r="R1137" i="1"/>
  <c r="P1148" i="1"/>
  <c r="R1148" i="1"/>
  <c r="R1150" i="1"/>
  <c r="S1150" i="1" s="1"/>
  <c r="S1151" i="1"/>
  <c r="P1186" i="1"/>
  <c r="O1186" i="1"/>
  <c r="R1186" i="1"/>
  <c r="S1186" i="1" s="1"/>
  <c r="R1201" i="1"/>
  <c r="S1201" i="1" s="1"/>
  <c r="P1201" i="1"/>
  <c r="O1203" i="1"/>
  <c r="R861" i="1"/>
  <c r="O869" i="1"/>
  <c r="P870" i="1"/>
  <c r="O870" i="1"/>
  <c r="O899" i="1"/>
  <c r="R904" i="1"/>
  <c r="S904" i="1" s="1"/>
  <c r="O912" i="1"/>
  <c r="R925" i="1"/>
  <c r="O933" i="1"/>
  <c r="P934" i="1"/>
  <c r="O934" i="1"/>
  <c r="O955" i="1"/>
  <c r="R960" i="1"/>
  <c r="S960" i="1" s="1"/>
  <c r="P974" i="1"/>
  <c r="O974" i="1"/>
  <c r="R992" i="1"/>
  <c r="S992" i="1" s="1"/>
  <c r="O1011" i="1"/>
  <c r="O1048" i="1"/>
  <c r="P1056" i="1"/>
  <c r="R1064" i="1"/>
  <c r="S1064" i="1" s="1"/>
  <c r="P1064" i="1"/>
  <c r="R1090" i="1"/>
  <c r="O1090" i="1"/>
  <c r="R1093" i="1"/>
  <c r="P1107" i="1"/>
  <c r="O1107" i="1"/>
  <c r="S1114" i="1"/>
  <c r="S1122" i="1"/>
  <c r="R1134" i="1"/>
  <c r="P1134" i="1"/>
  <c r="S1142" i="1"/>
  <c r="O1151" i="1"/>
  <c r="R1151" i="1"/>
  <c r="P1151" i="1"/>
  <c r="P1171" i="1"/>
  <c r="O1171" i="1"/>
  <c r="S1181" i="1"/>
  <c r="R1198" i="1"/>
  <c r="O1198" i="1"/>
  <c r="P862" i="1"/>
  <c r="O862" i="1"/>
  <c r="R896" i="1"/>
  <c r="S896" i="1" s="1"/>
  <c r="R917" i="1"/>
  <c r="S917" i="1" s="1"/>
  <c r="P926" i="1"/>
  <c r="O926" i="1"/>
  <c r="R965" i="1"/>
  <c r="R997" i="1"/>
  <c r="S1008" i="1"/>
  <c r="R1020" i="1"/>
  <c r="P1027" i="1"/>
  <c r="R1027" i="1"/>
  <c r="S1027" i="1" s="1"/>
  <c r="P1028" i="1"/>
  <c r="O1028" i="1"/>
  <c r="R1034" i="1"/>
  <c r="S1034" i="1" s="1"/>
  <c r="P1034" i="1"/>
  <c r="S1061" i="1"/>
  <c r="S1063" i="1"/>
  <c r="S1066" i="1"/>
  <c r="R1072" i="1"/>
  <c r="S1072" i="1" s="1"/>
  <c r="P1079" i="1"/>
  <c r="O1079" i="1"/>
  <c r="P1094" i="1"/>
  <c r="O1094" i="1"/>
  <c r="R1094" i="1"/>
  <c r="S1094" i="1" s="1"/>
  <c r="R1095" i="1"/>
  <c r="O1095" i="1"/>
  <c r="S1116" i="1"/>
  <c r="S1133" i="1"/>
  <c r="S1136" i="1"/>
  <c r="S1139" i="1"/>
  <c r="R1141" i="1"/>
  <c r="P1141" i="1"/>
  <c r="S1143" i="1"/>
  <c r="P1150" i="1"/>
  <c r="R1195" i="1"/>
  <c r="S1195" i="1" s="1"/>
  <c r="P1195" i="1"/>
  <c r="R1196" i="1"/>
  <c r="S1196" i="1" s="1"/>
  <c r="P1196" i="1"/>
  <c r="O1196" i="1"/>
  <c r="P1198" i="1"/>
  <c r="R1214" i="1"/>
  <c r="P1214" i="1"/>
  <c r="O1214" i="1"/>
  <c r="R1069" i="1"/>
  <c r="S1069" i="1" s="1"/>
  <c r="P1078" i="1"/>
  <c r="O1078" i="1"/>
  <c r="S1093" i="1"/>
  <c r="R1112" i="1"/>
  <c r="S1112" i="1" s="1"/>
  <c r="R1174" i="1"/>
  <c r="S1174" i="1" s="1"/>
  <c r="R1206" i="1"/>
  <c r="S1206" i="1" s="1"/>
  <c r="P1206" i="1"/>
  <c r="S1211" i="1"/>
  <c r="R1217" i="1"/>
  <c r="S1217" i="1" s="1"/>
  <c r="P1217" i="1"/>
  <c r="S1282" i="1"/>
  <c r="R1334" i="1"/>
  <c r="P1334" i="1"/>
  <c r="P1335" i="1"/>
  <c r="O1335" i="1"/>
  <c r="R1335" i="1"/>
  <c r="S1335" i="1" s="1"/>
  <c r="R1125" i="1"/>
  <c r="S1141" i="1"/>
  <c r="R1144" i="1"/>
  <c r="S1144" i="1" s="1"/>
  <c r="S1155" i="1"/>
  <c r="S1166" i="1"/>
  <c r="S1167" i="1"/>
  <c r="P1175" i="1"/>
  <c r="O1175" i="1"/>
  <c r="S1203" i="1"/>
  <c r="S1208" i="1"/>
  <c r="S1222" i="1"/>
  <c r="R1045" i="1"/>
  <c r="R1053" i="1"/>
  <c r="S1053" i="1" s="1"/>
  <c r="P1062" i="1"/>
  <c r="O1062" i="1"/>
  <c r="P1069" i="1"/>
  <c r="R1078" i="1"/>
  <c r="S1078" i="1" s="1"/>
  <c r="P1082" i="1"/>
  <c r="P1087" i="1"/>
  <c r="R1096" i="1"/>
  <c r="S1096" i="1" s="1"/>
  <c r="R1099" i="1"/>
  <c r="S1099" i="1" s="1"/>
  <c r="P1112" i="1"/>
  <c r="R1117" i="1"/>
  <c r="S1117" i="1" s="1"/>
  <c r="O1125" i="1"/>
  <c r="P1126" i="1"/>
  <c r="O1126" i="1"/>
  <c r="P1137" i="1"/>
  <c r="O1144" i="1"/>
  <c r="R1145" i="1"/>
  <c r="S1145" i="1" s="1"/>
  <c r="P1145" i="1"/>
  <c r="O1145" i="1"/>
  <c r="P1155" i="1"/>
  <c r="O1155" i="1"/>
  <c r="R1166" i="1"/>
  <c r="O1167" i="1"/>
  <c r="R1167" i="1"/>
  <c r="P1167" i="1"/>
  <c r="P1174" i="1"/>
  <c r="R1175" i="1"/>
  <c r="S1175" i="1" s="1"/>
  <c r="S1177" i="1"/>
  <c r="S1216" i="1"/>
  <c r="R1272" i="1"/>
  <c r="S1272" i="1" s="1"/>
  <c r="P1272" i="1"/>
  <c r="O1272" i="1"/>
  <c r="S1299" i="1"/>
  <c r="S1322" i="1"/>
  <c r="S1331" i="1"/>
  <c r="S1333" i="1"/>
  <c r="O1035" i="1"/>
  <c r="O1045" i="1"/>
  <c r="O1053" i="1"/>
  <c r="P1054" i="1"/>
  <c r="O1054" i="1"/>
  <c r="O1066" i="1"/>
  <c r="O1071" i="1"/>
  <c r="R1088" i="1"/>
  <c r="S1088" i="1" s="1"/>
  <c r="O1096" i="1"/>
  <c r="R1109" i="1"/>
  <c r="O1117" i="1"/>
  <c r="P1118" i="1"/>
  <c r="O1118" i="1"/>
  <c r="P1125" i="1"/>
  <c r="S1131" i="1"/>
  <c r="P1144" i="1"/>
  <c r="R1155" i="1"/>
  <c r="R1165" i="1"/>
  <c r="O1166" i="1"/>
  <c r="S1176" i="1"/>
  <c r="P1247" i="1"/>
  <c r="O1247" i="1"/>
  <c r="R1248" i="1"/>
  <c r="P1248" i="1"/>
  <c r="S1264" i="1"/>
  <c r="S1290" i="1"/>
  <c r="S1298" i="1"/>
  <c r="R1299" i="1"/>
  <c r="P1299" i="1"/>
  <c r="O1299" i="1"/>
  <c r="S1301" i="1"/>
  <c r="R1029" i="1"/>
  <c r="S1029" i="1" s="1"/>
  <c r="P1046" i="1"/>
  <c r="O1046" i="1"/>
  <c r="R1062" i="1"/>
  <c r="S1062" i="1" s="1"/>
  <c r="O1075" i="1"/>
  <c r="R1080" i="1"/>
  <c r="S1080" i="1" s="1"/>
  <c r="R1083" i="1"/>
  <c r="O1088" i="1"/>
  <c r="P1096" i="1"/>
  <c r="R1101" i="1"/>
  <c r="O1109" i="1"/>
  <c r="P1110" i="1"/>
  <c r="O1110" i="1"/>
  <c r="P1117" i="1"/>
  <c r="R1126" i="1"/>
  <c r="R1131" i="1"/>
  <c r="P1131" i="1"/>
  <c r="R1147" i="1"/>
  <c r="S1147" i="1" s="1"/>
  <c r="S1148" i="1"/>
  <c r="S1158" i="1"/>
  <c r="P1166" i="1"/>
  <c r="S1191" i="1"/>
  <c r="O1248" i="1"/>
  <c r="S1253" i="1"/>
  <c r="R1280" i="1"/>
  <c r="P1280" i="1"/>
  <c r="O1280" i="1"/>
  <c r="R1142" i="1"/>
  <c r="R1177" i="1"/>
  <c r="R1182" i="1"/>
  <c r="S1182" i="1" s="1"/>
  <c r="R1190" i="1"/>
  <c r="S1190" i="1" s="1"/>
  <c r="O1190" i="1"/>
  <c r="R1224" i="1"/>
  <c r="P1224" i="1"/>
  <c r="S1250" i="1"/>
  <c r="P1284" i="1"/>
  <c r="R1284" i="1"/>
  <c r="S1284" i="1" s="1"/>
  <c r="O1284" i="1"/>
  <c r="P1303" i="1"/>
  <c r="O1303" i="1"/>
  <c r="R1303" i="1"/>
  <c r="S1303" i="1" s="1"/>
  <c r="P1311" i="1"/>
  <c r="O1311" i="1"/>
  <c r="S1325" i="1"/>
  <c r="S1330" i="1"/>
  <c r="R1331" i="1"/>
  <c r="P1331" i="1"/>
  <c r="O1331" i="1"/>
  <c r="O1132" i="1"/>
  <c r="O1142" i="1"/>
  <c r="O1149" i="1"/>
  <c r="P1159" i="1"/>
  <c r="O1163" i="1"/>
  <c r="R1172" i="1"/>
  <c r="P1172" i="1"/>
  <c r="O1177" i="1"/>
  <c r="P1178" i="1"/>
  <c r="O1178" i="1"/>
  <c r="O1182" i="1"/>
  <c r="P1183" i="1"/>
  <c r="R1183" i="1"/>
  <c r="S1183" i="1" s="1"/>
  <c r="S1187" i="1"/>
  <c r="P1190" i="1"/>
  <c r="O1224" i="1"/>
  <c r="R1227" i="1"/>
  <c r="S1227" i="1" s="1"/>
  <c r="P1227" i="1"/>
  <c r="S1230" i="1"/>
  <c r="S1234" i="1"/>
  <c r="R1243" i="1"/>
  <c r="S1243" i="1" s="1"/>
  <c r="S1261" i="1"/>
  <c r="S1302" i="1"/>
  <c r="R1312" i="1"/>
  <c r="S1312" i="1" s="1"/>
  <c r="S1313" i="1"/>
  <c r="P1142" i="1"/>
  <c r="R1159" i="1"/>
  <c r="S1159" i="1" s="1"/>
  <c r="R1164" i="1"/>
  <c r="P1164" i="1"/>
  <c r="S1169" i="1"/>
  <c r="S1171" i="1"/>
  <c r="P1177" i="1"/>
  <c r="P1182" i="1"/>
  <c r="S1193" i="1"/>
  <c r="R1230" i="1"/>
  <c r="O1231" i="1"/>
  <c r="R1231" i="1"/>
  <c r="S1231" i="1" s="1"/>
  <c r="P1231" i="1"/>
  <c r="R1237" i="1"/>
  <c r="P1237" i="1"/>
  <c r="O1237" i="1"/>
  <c r="P1244" i="1"/>
  <c r="R1244" i="1"/>
  <c r="S1244" i="1" s="1"/>
  <c r="S1249" i="1"/>
  <c r="R1265" i="1"/>
  <c r="S1265" i="1" s="1"/>
  <c r="P1265" i="1"/>
  <c r="O1265" i="1"/>
  <c r="R1302" i="1"/>
  <c r="P1302" i="1"/>
  <c r="O1302" i="1"/>
  <c r="S1310" i="1"/>
  <c r="R1311" i="1"/>
  <c r="S1311" i="1" s="1"/>
  <c r="R1329" i="1"/>
  <c r="S1329" i="1" s="1"/>
  <c r="P1329" i="1"/>
  <c r="S1338" i="1"/>
  <c r="R1180" i="1"/>
  <c r="S1180" i="1" s="1"/>
  <c r="S1198" i="1"/>
  <c r="R1209" i="1"/>
  <c r="S1209" i="1" s="1"/>
  <c r="P1209" i="1"/>
  <c r="R1211" i="1"/>
  <c r="P1220" i="1"/>
  <c r="R1220" i="1"/>
  <c r="R1221" i="1"/>
  <c r="S1221" i="1" s="1"/>
  <c r="P1221" i="1"/>
  <c r="O1221" i="1"/>
  <c r="R1267" i="1"/>
  <c r="P1267" i="1"/>
  <c r="O1267" i="1"/>
  <c r="R1270" i="1"/>
  <c r="S1270" i="1" s="1"/>
  <c r="P1271" i="1"/>
  <c r="O1271" i="1"/>
  <c r="R1271" i="1"/>
  <c r="S1271" i="1" s="1"/>
  <c r="S1280" i="1"/>
  <c r="S1283" i="1"/>
  <c r="S1291" i="1"/>
  <c r="S1315" i="1"/>
  <c r="S1321" i="1"/>
  <c r="S1326" i="1"/>
  <c r="R1340" i="1"/>
  <c r="P1340" i="1"/>
  <c r="R1348" i="1"/>
  <c r="P1348" i="1"/>
  <c r="R1212" i="1"/>
  <c r="S1212" i="1" s="1"/>
  <c r="P1212" i="1"/>
  <c r="O1212" i="1"/>
  <c r="S1219" i="1"/>
  <c r="R1240" i="1"/>
  <c r="S1240" i="1" s="1"/>
  <c r="S1241" i="1"/>
  <c r="S1248" i="1"/>
  <c r="S1251" i="1"/>
  <c r="S1259" i="1"/>
  <c r="R1289" i="1"/>
  <c r="S1289" i="1" s="1"/>
  <c r="P1289" i="1"/>
  <c r="R1294" i="1"/>
  <c r="S1294" i="1" s="1"/>
  <c r="P1294" i="1"/>
  <c r="O1294" i="1"/>
  <c r="R1307" i="1"/>
  <c r="S1307" i="1" s="1"/>
  <c r="P1308" i="1"/>
  <c r="R1308" i="1"/>
  <c r="S1308" i="1" s="1"/>
  <c r="O1308" i="1"/>
  <c r="S1318" i="1"/>
  <c r="R1321" i="1"/>
  <c r="P1321" i="1"/>
  <c r="R1326" i="1"/>
  <c r="P1326" i="1"/>
  <c r="O1326" i="1"/>
  <c r="S1334" i="1"/>
  <c r="S1339" i="1"/>
  <c r="R1342" i="1"/>
  <c r="S1342" i="1" s="1"/>
  <c r="P1342" i="1"/>
  <c r="R1343" i="1"/>
  <c r="S1343" i="1" s="1"/>
  <c r="P1343" i="1"/>
  <c r="O1343" i="1"/>
  <c r="S1347" i="1"/>
  <c r="R1350" i="1"/>
  <c r="P1350" i="1"/>
  <c r="R1351" i="1"/>
  <c r="S1351" i="1" s="1"/>
  <c r="P1351" i="1"/>
  <c r="O1351" i="1"/>
  <c r="R1185" i="1"/>
  <c r="P1191" i="1"/>
  <c r="O1191" i="1"/>
  <c r="S1214" i="1"/>
  <c r="S1224" i="1"/>
  <c r="S1237" i="1"/>
  <c r="O1240" i="1"/>
  <c r="R1241" i="1"/>
  <c r="P1241" i="1"/>
  <c r="O1241" i="1"/>
  <c r="R1257" i="1"/>
  <c r="S1257" i="1" s="1"/>
  <c r="P1257" i="1"/>
  <c r="R1262" i="1"/>
  <c r="S1262" i="1" s="1"/>
  <c r="P1262" i="1"/>
  <c r="O1262" i="1"/>
  <c r="R1275" i="1"/>
  <c r="S1275" i="1" s="1"/>
  <c r="P1276" i="1"/>
  <c r="R1276" i="1"/>
  <c r="S1276" i="1" s="1"/>
  <c r="O1276" i="1"/>
  <c r="S1285" i="1"/>
  <c r="O1289" i="1"/>
  <c r="S1317" i="1"/>
  <c r="S1336" i="1"/>
  <c r="S1341" i="1"/>
  <c r="S1344" i="1"/>
  <c r="S1349" i="1"/>
  <c r="O1350" i="1"/>
  <c r="S1352" i="1"/>
  <c r="R1238" i="1"/>
  <c r="S1238" i="1" s="1"/>
  <c r="R1249" i="1"/>
  <c r="P1263" i="1"/>
  <c r="O1263" i="1"/>
  <c r="R1281" i="1"/>
  <c r="S1281" i="1" s="1"/>
  <c r="P1295" i="1"/>
  <c r="O1295" i="1"/>
  <c r="R1313" i="1"/>
  <c r="P1327" i="1"/>
  <c r="O1327" i="1"/>
  <c r="R1337" i="1"/>
  <c r="S1337" i="1" s="1"/>
  <c r="O1199" i="1"/>
  <c r="O1207" i="1"/>
  <c r="O1215" i="1"/>
  <c r="O1228" i="1"/>
  <c r="O1238" i="1"/>
  <c r="O1245" i="1"/>
  <c r="O1249" i="1"/>
  <c r="R1254" i="1"/>
  <c r="S1254" i="1" s="1"/>
  <c r="O1281" i="1"/>
  <c r="R1286" i="1"/>
  <c r="S1286" i="1" s="1"/>
  <c r="R1318" i="1"/>
  <c r="R1332" i="1"/>
  <c r="S1332" i="1" s="1"/>
  <c r="P1332" i="1"/>
  <c r="O1337" i="1"/>
  <c r="R1345" i="1"/>
  <c r="S1345" i="1" s="1"/>
  <c r="S1350" i="1"/>
  <c r="O1194" i="1"/>
  <c r="O1202" i="1"/>
  <c r="O1210" i="1"/>
  <c r="R1222" i="1"/>
  <c r="O1225" i="1"/>
  <c r="O1232" i="1"/>
  <c r="O1235" i="1"/>
  <c r="P1238" i="1"/>
  <c r="P1249" i="1"/>
  <c r="O1254" i="1"/>
  <c r="P1255" i="1"/>
  <c r="O1255" i="1"/>
  <c r="O1259" i="1"/>
  <c r="R1263" i="1"/>
  <c r="S1263" i="1" s="1"/>
  <c r="O1264" i="1"/>
  <c r="O1268" i="1"/>
  <c r="R1273" i="1"/>
  <c r="S1273" i="1" s="1"/>
  <c r="P1281" i="1"/>
  <c r="O1286" i="1"/>
  <c r="P1287" i="1"/>
  <c r="O1287" i="1"/>
  <c r="O1291" i="1"/>
  <c r="R1295" i="1"/>
  <c r="S1295" i="1" s="1"/>
  <c r="O1296" i="1"/>
  <c r="O1300" i="1"/>
  <c r="R1305" i="1"/>
  <c r="S1305" i="1" s="1"/>
  <c r="P1313" i="1"/>
  <c r="O1318" i="1"/>
  <c r="P1319" i="1"/>
  <c r="O1319" i="1"/>
  <c r="O1323" i="1"/>
  <c r="R1327" i="1"/>
  <c r="S1327" i="1" s="1"/>
  <c r="O1328" i="1"/>
  <c r="O1332" i="1"/>
  <c r="P1337" i="1"/>
  <c r="O1345" i="1"/>
  <c r="R1228" i="1"/>
  <c r="S1228" i="1" s="1"/>
  <c r="R1246" i="1"/>
  <c r="S1246" i="1" s="1"/>
  <c r="P1254" i="1"/>
  <c r="R1268" i="1"/>
  <c r="S1268" i="1" s="1"/>
  <c r="R1278" i="1"/>
  <c r="S1278" i="1" s="1"/>
  <c r="P1286" i="1"/>
  <c r="R1300" i="1"/>
  <c r="S1300" i="1" s="1"/>
  <c r="R1310" i="1"/>
  <c r="P1318" i="1"/>
  <c r="S1340" i="1"/>
  <c r="P1345" i="1"/>
  <c r="S1348" i="1"/>
</calcChain>
</file>

<file path=xl/sharedStrings.xml><?xml version="1.0" encoding="utf-8"?>
<sst xmlns="http://schemas.openxmlformats.org/spreadsheetml/2006/main" count="4287" uniqueCount="2959">
  <si>
    <t>B07JW9H4J1</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</si>
  <si>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</si>
  <si>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</si>
  <si>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</si>
  <si>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</si>
  <si>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</si>
  <si>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</si>
  <si>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</si>
  <si>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</si>
  <si>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</si>
  <si>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</si>
  <si>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</si>
  <si>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</si>
  <si>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</si>
  <si>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</si>
  <si>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</si>
  <si>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</si>
  <si>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</si>
  <si>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</si>
  <si>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</si>
  <si>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</si>
  <si>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</si>
  <si>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</si>
  <si>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</si>
  <si>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</si>
  <si>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</si>
  <si>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</si>
  <si>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</si>
  <si>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</si>
  <si>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</si>
  <si>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</si>
  <si>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</si>
  <si>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</si>
  <si>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</si>
  <si>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</si>
  <si>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</si>
  <si>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</si>
  <si>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</si>
  <si>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</si>
  <si>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</si>
  <si>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</si>
  <si>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</si>
  <si>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</si>
  <si>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</si>
  <si>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</si>
  <si>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</si>
  <si>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</si>
  <si>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</si>
  <si>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</si>
  <si>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</si>
  <si>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</si>
  <si>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</si>
  <si>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</si>
  <si>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</si>
  <si>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</si>
  <si>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</si>
  <si>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</si>
  <si>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</si>
  <si>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</si>
  <si>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</si>
  <si>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</si>
  <si>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</si>
  <si>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</si>
  <si>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</si>
  <si>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</si>
  <si>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</si>
  <si>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</si>
  <si>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</si>
  <si>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</si>
  <si>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</si>
  <si>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</si>
  <si>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</si>
  <si>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</si>
  <si>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</si>
  <si>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</si>
  <si>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</si>
  <si>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</si>
  <si>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</si>
  <si>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</si>
  <si>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</si>
  <si>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</si>
  <si>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</si>
  <si>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</si>
  <si>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</si>
  <si>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</si>
  <si>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</si>
  <si>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</si>
  <si>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</si>
  <si>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</si>
  <si>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</si>
  <si>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</si>
  <si>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</si>
  <si>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</si>
  <si>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</si>
  <si>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</si>
  <si>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</si>
  <si>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</si>
  <si>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</si>
  <si>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</si>
  <si>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</si>
  <si>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</si>
  <si>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</si>
  <si>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</si>
  <si>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</si>
  <si>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</si>
  <si>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</si>
  <si>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</si>
  <si>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</si>
  <si>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</si>
  <si>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</si>
  <si>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</si>
  <si>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</si>
  <si>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</si>
  <si>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</si>
  <si>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</si>
  <si>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</si>
  <si>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</si>
  <si>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</si>
  <si>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</si>
  <si>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</si>
  <si>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</si>
  <si>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</si>
  <si>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</si>
  <si>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</si>
  <si>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</si>
  <si>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</si>
  <si>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</si>
  <si>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</si>
  <si>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</si>
  <si>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</si>
  <si>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</si>
  <si>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</si>
  <si>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</si>
  <si>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</si>
  <si>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</si>
  <si>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</si>
  <si>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</si>
  <si>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</si>
  <si>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</si>
  <si>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</si>
  <si>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</si>
  <si>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</si>
  <si>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</si>
  <si>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</si>
  <si>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</si>
  <si>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</si>
  <si>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</si>
  <si>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</si>
  <si>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</si>
  <si>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</si>
  <si>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</si>
  <si>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</si>
  <si>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</si>
  <si>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</si>
  <si>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</si>
  <si>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</si>
  <si>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</si>
  <si>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</si>
  <si>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</si>
  <si>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</si>
  <si>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</si>
  <si>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</si>
  <si>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</si>
  <si>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</si>
  <si>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</si>
  <si>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</si>
  <si>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</si>
  <si>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</si>
  <si>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</si>
  <si>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</si>
  <si>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</si>
  <si>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</si>
  <si>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</si>
  <si>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</si>
  <si>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</si>
  <si>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</si>
  <si>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</si>
  <si>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</si>
  <si>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</si>
  <si>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</si>
  <si>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</si>
  <si>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</si>
  <si>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</si>
  <si>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</si>
  <si>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</si>
  <si>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</si>
  <si>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</si>
  <si>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</si>
  <si>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</si>
  <si>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</si>
  <si>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</si>
  <si>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</si>
  <si>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</si>
  <si>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</si>
  <si>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</si>
  <si>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</si>
  <si>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</si>
  <si>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</si>
  <si>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</si>
  <si>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</si>
  <si>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</si>
  <si>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</si>
  <si>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</si>
  <si>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</si>
  <si>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</si>
  <si>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</si>
  <si>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</si>
  <si>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</si>
  <si>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</si>
  <si>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</si>
  <si>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</si>
  <si>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</si>
  <si>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</si>
  <si>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</si>
  <si>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</si>
  <si>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</si>
  <si>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</si>
  <si>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</si>
  <si>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</si>
  <si>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</si>
  <si>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</si>
  <si>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</si>
  <si>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</si>
  <si>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</si>
  <si>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</si>
  <si>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</si>
  <si>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</si>
  <si>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</si>
  <si>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</si>
  <si>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</si>
  <si>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</si>
  <si>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</si>
  <si>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</si>
  <si>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</si>
  <si>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</si>
  <si>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</si>
  <si>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</si>
  <si>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</si>
  <si>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</si>
  <si>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</si>
  <si>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</si>
  <si>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</si>
  <si>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</si>
  <si>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</si>
  <si>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</si>
  <si>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</si>
  <si>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</si>
  <si>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</si>
  <si>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</si>
  <si>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</si>
  <si>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</si>
  <si>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</si>
  <si>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</si>
  <si>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</si>
  <si>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</si>
  <si>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</si>
  <si>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</si>
  <si>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</si>
  <si>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</si>
  <si>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</si>
  <si>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</si>
  <si>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</si>
  <si>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</si>
  <si>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</si>
  <si>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</si>
  <si>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</si>
  <si>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</si>
  <si>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</si>
  <si>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</si>
  <si>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</si>
  <si>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</si>
  <si>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</si>
  <si>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</si>
  <si>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</si>
  <si>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</si>
  <si>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</si>
  <si>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</si>
  <si>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</si>
  <si>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</si>
  <si>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</si>
  <si>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</si>
  <si>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</si>
  <si>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</si>
  <si>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</si>
  <si>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</si>
  <si>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</si>
  <si>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</si>
  <si>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</si>
  <si>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</si>
  <si>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</si>
  <si>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</si>
  <si>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</si>
  <si>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</si>
  <si>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</si>
  <si>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</si>
  <si>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</si>
  <si>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</si>
  <si>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</si>
  <si>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</si>
  <si>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</si>
  <si>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</si>
  <si>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</si>
  <si>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</si>
  <si>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</si>
  <si>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</si>
  <si>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</si>
  <si>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</si>
  <si>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</si>
  <si>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</si>
  <si>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</si>
  <si>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</si>
  <si>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</si>
  <si>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</si>
  <si>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</si>
  <si>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</si>
  <si>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</si>
  <si>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</si>
  <si>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</si>
  <si>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</si>
  <si>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</si>
  <si>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</si>
  <si>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</si>
  <si>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</si>
  <si>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</si>
  <si>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</si>
  <si>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</si>
  <si>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</si>
  <si>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</si>
  <si>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</si>
  <si>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</si>
  <si>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</si>
  <si>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</si>
  <si>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</si>
  <si>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</si>
  <si>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</si>
  <si>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</si>
  <si>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</si>
  <si>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</si>
  <si>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</si>
  <si>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</si>
  <si>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</si>
  <si>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</si>
  <si>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</si>
  <si>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</si>
  <si>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</si>
  <si>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</si>
  <si>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</si>
  <si>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</si>
  <si>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</si>
  <si>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</si>
  <si>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</si>
  <si>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</si>
  <si>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</si>
  <si>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</si>
  <si>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</si>
  <si>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</si>
  <si>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</si>
  <si>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</si>
  <si>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</si>
  <si>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</si>
  <si>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</si>
  <si>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</si>
  <si>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</si>
  <si>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</si>
  <si>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</si>
  <si>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</si>
  <si>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</si>
  <si>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</si>
  <si>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</si>
  <si>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</si>
  <si>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</si>
  <si>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</si>
  <si>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</si>
  <si>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</si>
  <si>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</si>
  <si>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</si>
  <si>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</si>
  <si>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</si>
  <si>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</si>
  <si>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</si>
  <si>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</si>
  <si>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</si>
  <si>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</si>
  <si>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</si>
  <si>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</si>
  <si>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</si>
  <si>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</si>
  <si>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</si>
  <si>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</si>
  <si>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</si>
  <si>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</si>
  <si>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</si>
  <si>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</si>
  <si>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</si>
  <si>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</si>
  <si>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</si>
  <si>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</si>
  <si>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</si>
  <si>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</si>
  <si>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</si>
  <si>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</si>
  <si>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</si>
  <si>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</si>
  <si>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</si>
  <si>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</si>
  <si>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</si>
  <si>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</si>
  <si>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</si>
  <si>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</si>
  <si>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</si>
  <si>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</si>
  <si>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</si>
  <si>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</si>
  <si>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</si>
  <si>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</si>
  <si>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</si>
  <si>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</si>
  <si>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</si>
  <si>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</si>
  <si>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</si>
  <si>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</si>
  <si>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</si>
  <si>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</si>
  <si>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</si>
  <si>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</si>
  <si>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</si>
  <si>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</si>
  <si>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</si>
  <si>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</si>
  <si>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</si>
  <si>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</si>
  <si>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</si>
  <si>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</si>
  <si>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</si>
  <si>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</si>
  <si>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</si>
  <si>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</si>
  <si>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</si>
  <si>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</si>
  <si>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</si>
  <si>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</si>
  <si>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</si>
  <si>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</si>
  <si>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</si>
  <si>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</si>
  <si>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</si>
  <si>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</si>
  <si>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</si>
  <si>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</si>
  <si>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</si>
  <si>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</si>
  <si>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</si>
  <si>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</si>
  <si>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</si>
  <si>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</si>
  <si>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</si>
  <si>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</si>
  <si>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</si>
  <si>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</si>
  <si>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</si>
  <si>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</si>
  <si>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</si>
  <si>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</si>
  <si>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</si>
  <si>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</si>
  <si>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</si>
  <si>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</si>
  <si>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</si>
  <si>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</si>
  <si>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</si>
  <si>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</si>
  <si>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</si>
  <si>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</si>
  <si>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</si>
  <si>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</si>
  <si>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</si>
  <si>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</si>
  <si>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</si>
  <si>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</si>
  <si>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</si>
  <si>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</si>
  <si>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</si>
  <si>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</si>
  <si>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</si>
  <si>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</si>
  <si>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</si>
  <si>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</si>
  <si>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</si>
  <si>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</si>
  <si>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</si>
  <si>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</si>
  <si>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</si>
  <si>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</si>
  <si>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</si>
  <si>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</si>
  <si>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</si>
  <si>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</si>
  <si>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</si>
  <si>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</si>
  <si>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</si>
  <si>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</si>
  <si>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</si>
  <si>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</si>
  <si>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</si>
  <si>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</si>
  <si>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</si>
  <si>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</si>
  <si>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</si>
  <si>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</si>
  <si>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</si>
  <si>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</si>
  <si>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</si>
  <si>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</si>
  <si>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</si>
  <si>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</si>
  <si>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</si>
  <si>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</si>
  <si>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</si>
  <si>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</si>
  <si>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</si>
  <si>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</si>
  <si>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</si>
  <si>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</si>
  <si>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</si>
  <si>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</si>
  <si>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</si>
  <si>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</si>
  <si>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</si>
  <si>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</si>
  <si>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</si>
  <si>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</si>
  <si>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</si>
  <si>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</si>
  <si>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</si>
  <si>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</si>
  <si>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</si>
  <si>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</si>
  <si>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</si>
  <si>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</si>
  <si>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</si>
  <si>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</si>
  <si>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</si>
  <si>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</si>
  <si>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</si>
  <si>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</si>
  <si>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</si>
  <si>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</si>
  <si>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</si>
  <si>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</si>
  <si>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</si>
  <si>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</si>
  <si>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</si>
  <si>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</si>
  <si>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</si>
  <si>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</si>
  <si>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</si>
  <si>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</si>
  <si>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</si>
  <si>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</si>
  <si>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</si>
  <si>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</si>
  <si>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</si>
  <si>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</si>
  <si>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</si>
  <si>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</si>
  <si>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</si>
  <si>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</si>
  <si>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</si>
  <si>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</si>
  <si>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</si>
  <si>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</si>
  <si>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</si>
  <si>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</si>
  <si>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</si>
  <si>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</si>
  <si>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</si>
  <si>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</si>
  <si>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</si>
  <si>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</si>
  <si>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</si>
  <si>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</si>
  <si>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</si>
  <si>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</si>
  <si>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</si>
  <si>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</si>
  <si>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</si>
  <si>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</si>
  <si>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</si>
  <si>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</si>
  <si>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</si>
  <si>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</si>
  <si>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</si>
  <si>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</si>
  <si>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</si>
  <si>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</si>
  <si>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</si>
  <si>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</si>
  <si>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</si>
  <si>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</si>
  <si>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</si>
  <si>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</si>
  <si>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</si>
  <si>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</si>
  <si>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</si>
  <si>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</si>
  <si>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</si>
  <si>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</si>
  <si>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</si>
  <si>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</si>
  <si>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</si>
  <si>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</si>
  <si>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</si>
  <si>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</si>
  <si>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</si>
  <si>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</si>
  <si>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</si>
  <si>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</si>
  <si>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</si>
  <si>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</si>
  <si>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</si>
  <si>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</si>
  <si>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</si>
  <si>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</si>
  <si>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</si>
  <si>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</si>
  <si>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</si>
  <si>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</si>
  <si>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</si>
  <si>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</si>
  <si>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</si>
  <si>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</si>
  <si>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</si>
  <si>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</si>
  <si>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</si>
  <si>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</si>
  <si>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</si>
  <si>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</si>
  <si>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</si>
  <si>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</si>
  <si>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</si>
  <si>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</si>
  <si>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</si>
  <si>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</si>
  <si>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</si>
  <si>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</si>
  <si>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</si>
  <si>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</si>
  <si>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</si>
  <si>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</si>
  <si>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</si>
  <si>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</si>
  <si>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</si>
  <si>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</si>
  <si>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</si>
  <si>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</si>
  <si>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</si>
  <si>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</si>
  <si>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</si>
  <si>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</si>
  <si>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</si>
  <si>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</si>
  <si>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</si>
  <si>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</si>
  <si>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</si>
  <si>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</si>
  <si>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</si>
  <si>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</si>
  <si>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</si>
  <si>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</si>
  <si>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</si>
  <si>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</si>
  <si>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</si>
  <si>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</si>
  <si>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</si>
  <si>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</si>
  <si>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</si>
  <si>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</si>
  <si>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</si>
  <si>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</si>
  <si>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</si>
  <si>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</si>
  <si>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</si>
  <si>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</si>
  <si>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</si>
  <si>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</si>
  <si>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</si>
  <si>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</si>
  <si>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</si>
  <si>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</si>
  <si>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</si>
  <si>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</si>
  <si>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</si>
  <si>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</si>
  <si>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</si>
  <si>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</si>
  <si>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</si>
  <si>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</si>
  <si>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</si>
  <si>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</si>
  <si>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</si>
  <si>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</si>
  <si>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</si>
  <si>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</si>
  <si>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</si>
  <si>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</si>
  <si>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</si>
  <si>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</si>
  <si>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</si>
  <si>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</si>
  <si>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</si>
  <si>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</si>
  <si>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</si>
  <si>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</si>
  <si>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</si>
  <si>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</si>
  <si>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</si>
  <si>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</si>
  <si>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</si>
  <si>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</si>
  <si>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</si>
  <si>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</si>
  <si>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</si>
  <si>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</si>
  <si>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</si>
  <si>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</si>
  <si>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</si>
  <si>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</si>
  <si>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</si>
  <si>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</si>
  <si>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</si>
  <si>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</si>
  <si>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</si>
  <si>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</si>
  <si>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</si>
  <si>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</si>
  <si>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</si>
  <si>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</si>
  <si>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</si>
  <si>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</si>
  <si>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</si>
  <si>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</si>
  <si>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</si>
  <si>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</si>
  <si>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</si>
  <si>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</si>
  <si>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</si>
  <si>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</si>
  <si>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</si>
  <si>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</si>
  <si>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</si>
  <si>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</si>
  <si>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</si>
  <si>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</si>
  <si>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</si>
  <si>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</si>
  <si>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</si>
  <si>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</si>
  <si>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</si>
  <si>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</si>
  <si>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</si>
  <si>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</si>
  <si>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</si>
  <si>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</si>
  <si>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</si>
  <si>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</si>
  <si>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</si>
  <si>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</si>
  <si>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</si>
  <si>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</si>
  <si>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</si>
  <si>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</si>
  <si>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</si>
  <si>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</si>
  <si>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</si>
  <si>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</si>
  <si>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</si>
  <si>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</si>
  <si>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</si>
  <si>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</si>
  <si>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</si>
  <si>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</si>
  <si>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</si>
  <si>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</si>
  <si>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</si>
  <si>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</si>
  <si>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</si>
  <si>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</si>
  <si>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</si>
  <si>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</si>
  <si>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</si>
  <si>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</si>
  <si>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</si>
  <si>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</si>
  <si>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</si>
  <si>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</si>
  <si>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</si>
  <si>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</si>
  <si>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</si>
  <si>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</si>
  <si>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</si>
  <si>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</si>
  <si>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</si>
  <si>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</si>
  <si>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</si>
  <si>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</si>
  <si>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</si>
  <si>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</si>
  <si>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</si>
  <si>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</si>
  <si>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</si>
  <si>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</si>
  <si>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</si>
  <si>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</si>
  <si>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</si>
  <si>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</si>
  <si>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</si>
  <si>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</si>
  <si>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</si>
  <si>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</si>
  <si>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</si>
  <si>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</si>
  <si>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</si>
  <si>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</si>
  <si>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</si>
  <si>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</si>
  <si>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</si>
  <si>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</si>
  <si>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</si>
  <si>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</si>
  <si>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</si>
  <si>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</si>
  <si>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</si>
  <si>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</si>
  <si>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</si>
  <si>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</si>
  <si>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</si>
  <si>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</si>
  <si>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</si>
  <si>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</si>
  <si>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</si>
  <si>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</si>
  <si>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</si>
  <si>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</si>
  <si>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</si>
  <si>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</si>
  <si>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</si>
  <si>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</si>
  <si>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</si>
  <si>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</si>
  <si>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</si>
  <si>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</si>
  <si>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</si>
  <si>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</si>
  <si>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</si>
  <si>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</si>
  <si>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</si>
  <si>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</si>
  <si>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</si>
  <si>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</si>
  <si>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</si>
  <si>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</si>
  <si>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</si>
  <si>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</si>
  <si>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</si>
  <si>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</si>
  <si>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</si>
  <si>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</si>
  <si>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</si>
  <si>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</si>
  <si>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</si>
  <si>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</si>
  <si>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</si>
  <si>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</si>
  <si>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</si>
  <si>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</si>
  <si>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</si>
  <si>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</si>
  <si>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</si>
  <si>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</si>
  <si>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</si>
  <si>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</si>
  <si>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</si>
  <si>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</si>
  <si>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</si>
  <si>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</si>
  <si>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</si>
  <si>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</si>
  <si>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</si>
  <si>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</si>
  <si>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</si>
  <si>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</si>
  <si>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</si>
  <si>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</si>
  <si>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</si>
  <si>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</si>
  <si>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</si>
  <si>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</si>
  <si>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</si>
  <si>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</si>
  <si>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</si>
  <si>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</si>
  <si>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</si>
  <si>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</si>
  <si>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</si>
  <si>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</si>
  <si>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</si>
  <si>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</si>
  <si>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</si>
  <si>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</si>
  <si>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</si>
  <si>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</si>
  <si>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</si>
  <si>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</si>
  <si>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</si>
  <si>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</si>
  <si>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</si>
  <si>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</si>
  <si>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</si>
  <si>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</si>
  <si>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</si>
  <si>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</si>
  <si>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</si>
  <si>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</si>
  <si>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</si>
  <si>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</si>
  <si>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</si>
  <si>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</si>
  <si>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</si>
  <si>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</si>
  <si>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</si>
  <si>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</si>
  <si>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</si>
  <si>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</si>
  <si>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</si>
  <si>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</si>
  <si>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</si>
  <si>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</si>
  <si>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</si>
  <si>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</si>
  <si>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</si>
  <si>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</si>
  <si>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</si>
  <si>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</si>
  <si>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</si>
  <si>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</si>
  <si>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</si>
  <si>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</si>
  <si>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</si>
  <si>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</si>
  <si>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</si>
  <si>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</si>
  <si>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</si>
  <si>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</si>
  <si>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</si>
  <si>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</si>
  <si>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</si>
  <si>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</si>
  <si>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</si>
  <si>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</si>
  <si>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</si>
  <si>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</si>
  <si>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</si>
  <si>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</si>
  <si>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</si>
  <si>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</si>
  <si>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</si>
  <si>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</si>
  <si>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</si>
  <si>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</si>
  <si>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</si>
  <si>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</si>
  <si>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</si>
  <si>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</si>
  <si>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</si>
  <si>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</si>
  <si>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</si>
  <si>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</si>
  <si>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</si>
  <si>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</si>
  <si>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</si>
  <si>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</si>
  <si>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</si>
  <si>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</si>
  <si>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</si>
  <si>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</si>
  <si>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</si>
  <si>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</si>
  <si>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</si>
  <si>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</si>
  <si>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</si>
  <si>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</si>
  <si>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</si>
  <si>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</si>
  <si>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</si>
  <si>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</si>
  <si>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</si>
  <si>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</si>
  <si>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</si>
  <si>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</si>
  <si>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</si>
  <si>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</si>
  <si>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</si>
  <si>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</si>
  <si>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</si>
  <si>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</si>
  <si>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</si>
  <si>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</si>
  <si>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</si>
  <si>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</si>
  <si>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</si>
  <si>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</si>
  <si>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</si>
  <si>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</si>
  <si>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</si>
  <si>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</si>
  <si>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</si>
  <si>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</si>
  <si>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</si>
  <si>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</si>
  <si>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</si>
  <si>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</si>
  <si>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</si>
  <si>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</si>
  <si>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</si>
  <si>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</si>
  <si>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</si>
  <si>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</si>
  <si>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</si>
  <si>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</si>
  <si>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</si>
  <si>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</si>
  <si>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</si>
  <si>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</si>
  <si>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</si>
  <si>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</si>
  <si>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</si>
  <si>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</si>
  <si>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</si>
  <si>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</si>
  <si>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</si>
  <si>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</si>
  <si>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</si>
  <si>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</si>
  <si>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</si>
  <si>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</si>
  <si>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</si>
  <si>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</si>
  <si>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</si>
  <si>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</si>
  <si>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</si>
  <si>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</si>
  <si>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</si>
  <si>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</si>
  <si>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</si>
  <si>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</si>
  <si>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</si>
  <si>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</si>
  <si>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</si>
  <si>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</si>
  <si>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</si>
  <si>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</si>
  <si>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</si>
  <si>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</si>
  <si>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</si>
  <si>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</si>
  <si>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</si>
  <si>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</si>
  <si>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</si>
  <si>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</si>
  <si>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</si>
  <si>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</si>
  <si>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</si>
  <si>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</si>
  <si>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</si>
  <si>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</si>
  <si>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</si>
  <si>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</si>
  <si>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</si>
  <si>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</si>
  <si>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</si>
  <si>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</si>
  <si>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</si>
  <si>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</si>
  <si>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</si>
  <si>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</si>
  <si>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</si>
  <si>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</si>
  <si>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</si>
  <si>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</si>
  <si>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</si>
  <si>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</si>
  <si>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</si>
  <si>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</si>
  <si>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</si>
  <si>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</si>
  <si>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</si>
  <si>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</si>
  <si>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</si>
  <si>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</si>
  <si>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</si>
  <si>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</si>
  <si>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</si>
  <si>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</si>
  <si>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</si>
  <si>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</si>
  <si>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</si>
  <si>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</si>
  <si>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</si>
  <si>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</si>
  <si>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</si>
  <si>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</si>
  <si>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</si>
  <si>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</si>
  <si>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</si>
  <si>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</si>
  <si>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</si>
  <si>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</si>
  <si>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</si>
  <si>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</si>
  <si>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</si>
  <si>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</si>
  <si>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</si>
  <si>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</si>
  <si>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</si>
  <si>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</si>
  <si>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</si>
  <si>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</si>
  <si>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</si>
  <si>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</si>
  <si>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</si>
  <si>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</si>
  <si>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</si>
  <si>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</si>
  <si>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</si>
  <si>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</si>
  <si>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</si>
  <si>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</si>
  <si>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</si>
  <si>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</si>
  <si>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</si>
  <si>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</si>
  <si>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</si>
  <si>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</si>
  <si>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</si>
  <si>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</si>
  <si>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</si>
  <si>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</si>
  <si>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</si>
  <si>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</si>
  <si>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</si>
  <si>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</si>
  <si>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</si>
  <si>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</si>
  <si>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</si>
  <si>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</si>
  <si>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</si>
  <si>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</si>
  <si>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</si>
  <si>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</si>
  <si>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</si>
  <si>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</si>
  <si>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</si>
  <si>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</si>
  <si>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</si>
  <si>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</si>
  <si>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</si>
  <si>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</si>
  <si>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</si>
  <si>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</si>
  <si>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</si>
  <si>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</si>
  <si>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</si>
  <si>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</si>
  <si>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</si>
  <si>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</si>
  <si>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</si>
  <si>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</si>
  <si>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</si>
  <si>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</si>
  <si>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</si>
  <si>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</si>
  <si>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</si>
  <si>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</si>
  <si>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</si>
  <si>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</si>
  <si>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</si>
  <si>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</si>
  <si>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</si>
  <si>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</si>
  <si>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</si>
  <si>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</si>
  <si>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</si>
  <si>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</si>
  <si>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</si>
  <si>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</si>
  <si>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</si>
  <si>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</si>
  <si>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</si>
  <si>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</si>
  <si>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</si>
  <si>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</si>
  <si>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</si>
  <si>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</si>
  <si>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</si>
  <si>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</si>
  <si>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</si>
  <si>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</si>
  <si>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</si>
  <si>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</si>
  <si>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</si>
  <si>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</si>
  <si>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</si>
  <si>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</si>
  <si>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</si>
  <si>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</si>
  <si>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</si>
  <si>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</si>
  <si>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</si>
  <si>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</si>
  <si>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</si>
  <si>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</si>
  <si>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</si>
  <si>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</si>
  <si>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</si>
  <si>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</si>
  <si>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</si>
  <si>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</si>
  <si>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</si>
  <si>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</si>
  <si>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</si>
  <si>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</si>
  <si>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</si>
  <si>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</si>
  <si>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</si>
  <si>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</si>
  <si>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</si>
  <si>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</si>
  <si>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</si>
  <si>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</si>
  <si>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</si>
  <si>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</si>
  <si>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</si>
  <si>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</si>
  <si>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</si>
  <si>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</si>
  <si>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</si>
  <si>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</si>
  <si>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</si>
  <si>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</si>
  <si>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</si>
  <si>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</si>
  <si>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</si>
  <si>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</si>
  <si>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</si>
  <si>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</si>
  <si>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</si>
  <si>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</si>
  <si>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</si>
  <si>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</si>
  <si>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</si>
  <si>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</si>
  <si>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</si>
  <si>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</si>
  <si>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</si>
  <si>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</si>
  <si>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</si>
  <si>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</si>
  <si>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</si>
  <si>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</si>
  <si>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</si>
  <si>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</si>
  <si>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</si>
  <si>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</si>
  <si>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</si>
  <si>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</si>
  <si>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</si>
  <si>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</si>
  <si>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</si>
  <si>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</si>
  <si>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</si>
  <si>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</si>
  <si>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</si>
  <si>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</si>
  <si>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</si>
  <si>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</si>
  <si>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</si>
  <si>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</si>
  <si>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</si>
  <si>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</si>
  <si>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</si>
  <si>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</si>
  <si>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</si>
  <si>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</si>
  <si>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</si>
  <si>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</si>
  <si>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</si>
  <si>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</si>
  <si>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</si>
  <si>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</si>
  <si>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</si>
  <si>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</si>
  <si>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</si>
  <si>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</si>
  <si>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</si>
  <si>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</si>
  <si>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</si>
  <si>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</si>
  <si>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</si>
  <si>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</si>
  <si>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</si>
  <si>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</si>
  <si>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</si>
  <si>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</si>
  <si>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</si>
  <si>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</si>
  <si>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</si>
  <si>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</si>
  <si>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</si>
  <si>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</si>
  <si>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</si>
  <si>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</si>
  <si>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</si>
  <si>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</si>
  <si>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</si>
  <si>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</si>
  <si>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</si>
  <si>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</si>
  <si>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</si>
  <si>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</si>
  <si>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</si>
  <si>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</si>
  <si>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</si>
  <si>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</si>
  <si>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</si>
  <si>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</si>
  <si>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</si>
  <si>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</si>
  <si>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</si>
  <si>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</si>
  <si>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</si>
  <si>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</si>
  <si>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</si>
  <si>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</si>
  <si>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</si>
  <si>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</si>
  <si>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</si>
  <si>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</si>
  <si>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</si>
  <si>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</si>
  <si>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</si>
  <si>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</si>
  <si>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</si>
  <si>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</si>
  <si>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</si>
  <si>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</si>
  <si>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</si>
  <si>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</si>
  <si>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</si>
  <si>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</si>
  <si>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</si>
  <si>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</si>
  <si>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</si>
  <si>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</si>
  <si>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</si>
  <si>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</si>
  <si>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</si>
  <si>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</si>
  <si>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</si>
  <si>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</si>
  <si>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</si>
  <si>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</si>
  <si>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</si>
  <si>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</si>
  <si>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</si>
  <si>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</si>
  <si>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</si>
  <si>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</si>
  <si>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</si>
  <si>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</si>
  <si>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</si>
  <si>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</si>
  <si>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</si>
  <si>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</si>
  <si>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</si>
  <si>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</si>
  <si>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</si>
  <si>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</si>
  <si>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</si>
  <si>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</si>
  <si>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</si>
  <si>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</si>
  <si>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</si>
  <si>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</si>
  <si>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</si>
  <si>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</si>
  <si>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</si>
  <si>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</si>
  <si>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</si>
  <si>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</si>
  <si>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</si>
  <si>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</si>
  <si>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</si>
  <si>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</si>
  <si>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</si>
  <si>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</si>
  <si>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</si>
  <si>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</si>
  <si>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</si>
  <si>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</si>
  <si>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</si>
  <si>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</si>
  <si>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</si>
  <si>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</si>
  <si>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</si>
  <si>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</si>
  <si>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</si>
  <si>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</si>
  <si>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</si>
  <si>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</si>
  <si>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</si>
  <si>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</si>
  <si>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</si>
  <si>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</si>
  <si>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</si>
  <si>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</si>
  <si>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</si>
  <si>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</si>
  <si>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</si>
  <si>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</si>
  <si>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</si>
  <si>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</si>
  <si>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</si>
  <si>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</si>
  <si>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</si>
  <si>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</si>
  <si>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</si>
  <si>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</si>
  <si>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</si>
  <si>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</si>
  <si>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</si>
  <si>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</si>
  <si>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</si>
  <si>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</si>
  <si>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</si>
  <si>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</si>
  <si>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</si>
  <si>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</si>
  <si>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</si>
  <si>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</si>
  <si>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</si>
  <si>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</si>
  <si>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</si>
  <si>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</si>
  <si>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</si>
  <si>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</si>
  <si>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</si>
  <si>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</si>
  <si>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</si>
  <si>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</si>
  <si>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</si>
  <si>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</si>
  <si>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</si>
  <si>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</si>
  <si>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</si>
  <si>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</si>
  <si>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</si>
  <si>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</si>
  <si>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</si>
  <si>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</si>
  <si>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</si>
  <si>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</si>
  <si>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</si>
  <si>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</si>
  <si>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</si>
  <si>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</si>
  <si>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</si>
  <si>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</si>
  <si>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</si>
  <si>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</si>
  <si>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</si>
  <si>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</si>
  <si>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</si>
  <si>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</si>
  <si>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</si>
  <si>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</si>
  <si>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</si>
  <si>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</si>
  <si>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</si>
  <si>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</si>
  <si>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</si>
  <si>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</si>
  <si>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</si>
  <si>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</si>
  <si>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</si>
  <si>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</si>
  <si>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</si>
  <si>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</si>
  <si>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</si>
  <si>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</si>
  <si>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</si>
  <si>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</si>
  <si>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</si>
  <si>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</si>
  <si>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</si>
  <si>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</si>
  <si>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</si>
  <si>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</si>
  <si>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</si>
  <si>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</si>
  <si>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</si>
  <si>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</si>
  <si>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</si>
  <si>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</si>
  <si>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</si>
  <si>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</si>
  <si>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</si>
  <si>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</si>
  <si>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</si>
  <si>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</si>
  <si>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</si>
  <si>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</si>
  <si>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</si>
  <si>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</si>
  <si>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</si>
  <si>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</si>
  <si>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</si>
  <si>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</si>
  <si>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</si>
  <si>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</si>
  <si>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</si>
  <si>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</si>
  <si>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</si>
  <si>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</si>
  <si>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</si>
  <si>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</si>
  <si>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</si>
  <si>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</si>
  <si>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</si>
  <si>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</si>
  <si>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</si>
  <si>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</si>
  <si>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</si>
  <si>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</si>
  <si>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</si>
  <si>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</si>
  <si>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</si>
  <si>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</si>
  <si>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</si>
  <si>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</si>
  <si>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</si>
  <si>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</si>
  <si>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</si>
  <si>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</si>
  <si>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</si>
  <si>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</si>
  <si>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</si>
  <si>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</si>
  <si>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</si>
  <si>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</si>
  <si>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</si>
  <si>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</si>
  <si>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</si>
  <si>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</si>
  <si>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</si>
  <si>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</si>
  <si>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</si>
  <si>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</si>
  <si>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</si>
  <si>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</si>
  <si>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</si>
  <si>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</si>
  <si>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</si>
  <si>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</si>
  <si>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</si>
  <si>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</si>
  <si>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</si>
  <si>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</si>
  <si>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</si>
  <si>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</si>
  <si>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</si>
  <si>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</si>
  <si>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</si>
  <si>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</si>
  <si>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</si>
  <si>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</si>
  <si>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</si>
  <si>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</si>
  <si>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</si>
  <si>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</si>
  <si>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</si>
  <si>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</si>
  <si>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</si>
  <si>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</si>
  <si>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</si>
  <si>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</si>
  <si>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</si>
  <si>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</si>
  <si>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</si>
  <si>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</si>
  <si>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</si>
  <si>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</si>
  <si>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</si>
  <si>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</si>
  <si>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</si>
  <si>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</si>
  <si>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</si>
  <si>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</si>
  <si>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</si>
  <si>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</si>
  <si>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</si>
  <si>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</si>
  <si>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</si>
  <si>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</si>
  <si>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</si>
  <si>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</si>
  <si>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</si>
  <si>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</si>
  <si>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</si>
  <si>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</si>
  <si>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</si>
  <si>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</si>
  <si>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</si>
  <si>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</si>
  <si>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</si>
  <si>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</si>
  <si>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</si>
  <si>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</si>
  <si>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</si>
  <si>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</si>
  <si>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</si>
  <si>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</si>
  <si>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</si>
  <si>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</si>
  <si>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</si>
  <si>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</si>
  <si>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</si>
  <si>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</si>
  <si>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</si>
  <si>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</si>
  <si>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</si>
  <si>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</si>
  <si>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</si>
  <si>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</si>
  <si>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</si>
  <si>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</si>
  <si>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</si>
  <si>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</si>
  <si>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</si>
  <si>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</si>
  <si>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</si>
  <si>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</si>
  <si>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</si>
  <si>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</si>
  <si>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</si>
  <si>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</si>
  <si>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</si>
  <si>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</si>
  <si>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</si>
  <si>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</si>
  <si>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</si>
  <si>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</si>
  <si>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</si>
  <si>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</si>
  <si>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</si>
  <si>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</si>
  <si>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</si>
  <si>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</si>
  <si>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</si>
  <si>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</si>
  <si>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</si>
  <si>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</si>
  <si>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</si>
  <si>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</si>
  <si>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</si>
  <si>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</si>
  <si>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</si>
  <si>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</si>
  <si>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</si>
  <si>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</si>
  <si>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</si>
  <si>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</si>
  <si>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</si>
  <si>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</si>
  <si>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</si>
  <si>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</si>
  <si>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</si>
  <si>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</si>
  <si>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</si>
  <si>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</si>
  <si>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</si>
  <si>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</si>
  <si>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</si>
  <si>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</si>
  <si>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</si>
  <si>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</si>
  <si>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</si>
  <si>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</si>
  <si>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</si>
  <si>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</si>
  <si>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</si>
  <si>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</si>
  <si>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</si>
  <si>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</si>
  <si>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</si>
  <si>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</si>
  <si>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</si>
  <si>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</si>
  <si>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</si>
  <si>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</si>
  <si>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</si>
  <si>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</si>
  <si>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</si>
  <si>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</si>
  <si>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</si>
  <si>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</si>
  <si>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</si>
  <si>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</si>
  <si>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</si>
  <si>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</si>
  <si>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</si>
  <si>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</si>
  <si>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</si>
  <si>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</si>
  <si>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</si>
  <si>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</si>
  <si>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</si>
  <si>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</si>
  <si>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</si>
  <si>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</si>
  <si>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</si>
  <si>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</si>
  <si>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</si>
  <si>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</si>
  <si>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</si>
  <si>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</si>
  <si>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</si>
  <si>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</si>
  <si>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</si>
  <si>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</si>
  <si>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</si>
  <si>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</si>
  <si>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</si>
  <si>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</si>
  <si>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</si>
  <si>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</si>
  <si>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</si>
  <si>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</si>
  <si>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</si>
  <si>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</si>
  <si>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</si>
  <si>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</si>
  <si>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</si>
  <si>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</si>
  <si>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</si>
  <si>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</si>
  <si>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</si>
  <si>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</si>
  <si>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</si>
  <si>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</si>
  <si>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</si>
  <si>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</si>
  <si>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</si>
  <si>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</si>
  <si>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</si>
  <si>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</si>
  <si>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</si>
  <si>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</si>
  <si>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</si>
  <si>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</si>
  <si>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</si>
  <si>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</si>
  <si>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</si>
  <si>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</si>
  <si>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</si>
  <si>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</si>
  <si>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</si>
  <si>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</si>
  <si>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</si>
  <si>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</si>
  <si>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</si>
  <si>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</si>
  <si>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</si>
  <si>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</si>
  <si>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</si>
  <si>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</si>
  <si>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</si>
  <si>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</si>
  <si>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</si>
  <si>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</si>
  <si>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</si>
  <si>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</si>
  <si>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</si>
  <si>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</si>
  <si>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</si>
  <si>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</si>
  <si>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</si>
  <si>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</si>
  <si>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</si>
  <si>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</si>
  <si>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</si>
  <si>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</si>
  <si>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</si>
  <si>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</si>
  <si>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</si>
  <si>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</si>
  <si>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</si>
  <si>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</si>
  <si>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</si>
  <si>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</si>
  <si>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</si>
  <si>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</si>
  <si>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</si>
  <si>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</si>
  <si>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</si>
  <si>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</si>
  <si>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</si>
  <si>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</si>
  <si>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</si>
  <si>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</si>
  <si>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</si>
  <si>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</si>
  <si>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</si>
  <si>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</si>
  <si>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</si>
  <si>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</si>
  <si>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</si>
  <si>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</si>
  <si>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</si>
  <si>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</si>
  <si>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</si>
  <si>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</si>
  <si>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</si>
  <si>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</si>
  <si>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</si>
  <si>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</si>
  <si>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</si>
  <si>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</si>
  <si>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</si>
  <si>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</si>
  <si>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</si>
  <si>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</si>
  <si>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</si>
  <si>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</si>
  <si>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</si>
  <si>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</si>
  <si>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</si>
  <si>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</si>
  <si>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</si>
  <si>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</si>
  <si>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</si>
  <si>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</si>
  <si>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</si>
  <si>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</si>
  <si>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</si>
  <si>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</si>
  <si>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</si>
  <si>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</si>
  <si>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</si>
  <si>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</si>
  <si>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</si>
  <si>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</si>
  <si>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</si>
  <si>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</si>
  <si>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</si>
  <si>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</si>
  <si>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</si>
  <si>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</si>
  <si>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</si>
  <si>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</si>
  <si>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</si>
  <si>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</si>
  <si>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</si>
  <si>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</si>
  <si>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</si>
  <si>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</si>
  <si>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</si>
  <si>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</si>
  <si>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</si>
  <si>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</si>
  <si>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</si>
  <si>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</si>
  <si>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</si>
  <si>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</si>
  <si>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</si>
  <si>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</si>
  <si>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</si>
  <si>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</si>
  <si>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</si>
  <si>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</si>
  <si>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</si>
  <si>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</si>
  <si>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</si>
  <si>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</si>
  <si>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</si>
  <si>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</si>
  <si>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</si>
  <si>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</si>
  <si>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</si>
  <si>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</si>
  <si>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</si>
  <si>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</si>
  <si>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</si>
  <si>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</si>
  <si>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</si>
  <si>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</si>
  <si>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</si>
  <si>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</si>
  <si>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</si>
  <si>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</si>
  <si>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</si>
  <si>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</si>
  <si>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</si>
  <si>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</si>
  <si>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</si>
  <si>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</si>
  <si>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</si>
  <si>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</si>
  <si>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</si>
  <si>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</si>
  <si>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</si>
  <si>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</si>
  <si>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</si>
  <si>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</si>
  <si>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</si>
  <si>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</si>
  <si>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</si>
  <si>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</si>
  <si>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</si>
  <si>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</si>
  <si>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</si>
  <si>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</si>
  <si>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</si>
  <si>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</si>
  <si>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</si>
  <si>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</si>
  <si>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</si>
  <si>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</si>
  <si>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</si>
  <si>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</si>
  <si>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</si>
  <si>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</si>
  <si>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</si>
  <si>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</si>
  <si>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</si>
  <si>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</si>
  <si>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</si>
  <si>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</si>
  <si>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</si>
  <si>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</si>
  <si>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</si>
  <si>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</si>
  <si>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</si>
  <si>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</si>
  <si>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</si>
  <si>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</si>
  <si>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</si>
  <si>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</si>
  <si>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</si>
  <si>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</si>
  <si>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</si>
  <si>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</si>
  <si>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</si>
  <si>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</si>
  <si>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</si>
  <si>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</si>
  <si>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</si>
  <si>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</si>
  <si>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</si>
  <si>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</si>
  <si>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</si>
  <si>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</si>
  <si>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</si>
  <si>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</si>
  <si>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</si>
  <si>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</si>
  <si>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</si>
  <si>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</si>
  <si>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</si>
  <si>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</si>
  <si>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</si>
  <si>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</si>
  <si>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</si>
  <si>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</si>
  <si>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</si>
  <si>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</si>
  <si>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</si>
  <si>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</si>
  <si>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</si>
  <si>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</si>
  <si>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</si>
  <si>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</si>
  <si>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</si>
  <si>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</si>
  <si>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</si>
  <si>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</si>
  <si>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</si>
  <si>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</si>
  <si>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</si>
  <si>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</si>
  <si>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</si>
  <si>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</si>
  <si>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</si>
  <si>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</si>
  <si>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</si>
  <si>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</si>
  <si>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</si>
  <si>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</si>
  <si>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</si>
  <si>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</si>
  <si>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</si>
  <si>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</si>
  <si>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</si>
  <si>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</si>
  <si>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</si>
  <si>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</si>
  <si>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</si>
  <si>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</si>
  <si>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</si>
  <si>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</si>
  <si>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</si>
  <si>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</si>
  <si>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</si>
  <si>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</si>
  <si>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</si>
  <si>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</si>
  <si>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</si>
  <si>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</si>
  <si>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</si>
  <si>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</si>
  <si>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</si>
  <si>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</si>
  <si>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</si>
  <si>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</si>
  <si>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</si>
  <si>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</si>
  <si>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</si>
  <si>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</si>
  <si>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</si>
  <si>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</si>
  <si>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</si>
  <si>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</si>
  <si>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</si>
  <si>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</si>
  <si>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</si>
  <si>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</si>
  <si>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</si>
  <si>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</si>
  <si>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</si>
  <si>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</si>
  <si>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</si>
  <si>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</si>
  <si>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</si>
  <si>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</si>
  <si>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</si>
  <si>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</si>
  <si>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</si>
  <si>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</si>
  <si>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</si>
  <si>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</si>
  <si>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</si>
  <si>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</si>
  <si>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</si>
  <si>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</si>
  <si>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</si>
  <si>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</si>
  <si>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</si>
  <si>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</si>
  <si>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</si>
  <si>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</si>
  <si>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</si>
  <si>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</si>
  <si>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</si>
  <si>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</si>
  <si>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</si>
  <si>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</si>
  <si>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</si>
  <si>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</si>
  <si>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</si>
  <si>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</si>
  <si>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</si>
  <si>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</si>
  <si>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</si>
  <si>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</si>
  <si>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</si>
  <si>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</si>
  <si>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</si>
  <si>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</si>
  <si>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</si>
  <si>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</si>
  <si>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</si>
  <si>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</si>
  <si>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</si>
  <si>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</si>
  <si>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</si>
  <si>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</si>
  <si>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</si>
  <si>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</si>
  <si>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</si>
  <si>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</si>
  <si>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</si>
  <si>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</si>
  <si>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</si>
  <si>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</si>
  <si>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</si>
  <si>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</si>
  <si>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</si>
  <si>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</si>
  <si>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</si>
  <si>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</si>
  <si>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</si>
  <si>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</si>
  <si>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</si>
  <si>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</si>
  <si>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</si>
  <si>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</si>
  <si>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</si>
  <si>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</si>
  <si>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</si>
  <si>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</si>
  <si>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</si>
  <si>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</si>
  <si>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</si>
  <si>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</si>
  <si>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</si>
  <si>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</si>
  <si>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</si>
  <si>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</si>
  <si>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</si>
  <si>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</si>
  <si>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</si>
  <si>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</si>
  <si>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</si>
  <si>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</si>
  <si>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</si>
  <si>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</si>
  <si>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</si>
  <si>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</si>
  <si>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</si>
  <si>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</si>
  <si>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</si>
  <si>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</si>
  <si>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</si>
  <si>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</si>
  <si>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</si>
  <si>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</si>
  <si>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</si>
  <si>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</si>
  <si>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</si>
  <si>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</si>
  <si>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</si>
  <si>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</si>
  <si>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</si>
  <si>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</si>
  <si>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</si>
  <si>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</si>
  <si>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</si>
  <si>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</si>
  <si>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</si>
  <si>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</si>
  <si>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</si>
  <si>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</si>
  <si>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</si>
  <si>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</si>
  <si>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</si>
  <si>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</si>
  <si>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</si>
  <si>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</si>
  <si>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</si>
  <si>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</si>
  <si>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</si>
  <si>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</si>
  <si>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</si>
  <si>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</si>
  <si>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</si>
  <si>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</si>
  <si>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</si>
  <si>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</si>
  <si>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</si>
  <si>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</si>
  <si>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</si>
  <si>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</si>
  <si>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</si>
  <si>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</si>
  <si>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</si>
  <si>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</si>
  <si>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</si>
  <si>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</si>
  <si>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</si>
  <si>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</si>
  <si>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</si>
  <si>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</si>
  <si>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</si>
  <si>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</si>
  <si>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</si>
  <si>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</si>
  <si>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</si>
  <si>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</si>
  <si>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</si>
  <si>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</si>
  <si>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</si>
  <si>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</si>
  <si>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</si>
  <si>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</si>
  <si>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</si>
  <si>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</si>
  <si>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</si>
  <si>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</si>
  <si>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</si>
  <si>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</si>
  <si>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</si>
  <si>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</si>
  <si>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</si>
  <si>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</si>
  <si>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</si>
  <si>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</si>
  <si>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</si>
  <si>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</si>
  <si>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</si>
  <si>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</si>
  <si>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</si>
  <si>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</si>
  <si>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</si>
  <si>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</si>
  <si>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</si>
  <si>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</si>
  <si>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</si>
  <si>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</si>
  <si>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</si>
  <si>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</si>
  <si>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</si>
  <si>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</si>
  <si>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</si>
  <si>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</si>
  <si>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</si>
  <si>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</si>
  <si>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</si>
  <si>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</si>
  <si>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</si>
  <si>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</si>
  <si>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</si>
  <si>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</si>
  <si>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</si>
  <si>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</si>
  <si>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</si>
  <si>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</si>
  <si>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</si>
  <si>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</si>
  <si>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</si>
  <si>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</si>
  <si>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</si>
  <si>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</si>
  <si>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</si>
  <si>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</si>
  <si>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</si>
  <si>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</si>
  <si>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</si>
  <si>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</si>
  <si>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</si>
  <si>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</si>
  <si>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</si>
  <si>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</si>
  <si>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</si>
  <si>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</si>
  <si>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</si>
  <si>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</si>
  <si>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</si>
  <si>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</si>
  <si>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</si>
  <si>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</si>
  <si>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</si>
  <si>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</si>
  <si>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</si>
  <si>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</si>
  <si>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</si>
  <si>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</si>
  <si>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</si>
  <si>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</si>
  <si>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</si>
  <si>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</si>
  <si>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</si>
  <si>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</si>
  <si>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</si>
  <si>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</si>
  <si>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</si>
  <si>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</si>
  <si>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</si>
  <si>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</si>
  <si>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</si>
  <si>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</si>
  <si>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</si>
  <si>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</si>
  <si>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</si>
  <si>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</si>
  <si>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</si>
  <si>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</si>
  <si>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</si>
  <si>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</si>
  <si>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</si>
  <si>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</si>
  <si>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</si>
  <si>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</si>
  <si>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</si>
  <si>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</si>
  <si>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</si>
  <si>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</si>
  <si>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</si>
  <si>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</si>
  <si>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</si>
  <si>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</si>
  <si>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</si>
  <si>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</si>
  <si>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</si>
  <si>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</si>
  <si>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</si>
  <si>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</si>
  <si>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</si>
  <si>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</si>
  <si>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</si>
  <si>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</si>
  <si>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</si>
  <si>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</si>
  <si>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</si>
  <si>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</si>
  <si>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</si>
  <si>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</si>
  <si>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</si>
  <si>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</si>
  <si>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</si>
  <si>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</si>
  <si>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</si>
  <si>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</si>
  <si>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</si>
  <si>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</si>
  <si>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</si>
  <si>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</si>
  <si>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</si>
  <si>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</si>
  <si>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</si>
  <si>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</si>
  <si>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</si>
  <si>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</si>
  <si>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</si>
  <si>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</si>
  <si>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</si>
  <si>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</si>
  <si>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</si>
  <si>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</si>
  <si>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</si>
  <si>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</si>
  <si>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</si>
  <si>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</si>
  <si>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</si>
  <si>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</si>
  <si>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</si>
  <si>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</si>
  <si>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</si>
  <si>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</si>
  <si>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</si>
  <si>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</si>
  <si>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</si>
  <si>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</si>
  <si>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</si>
  <si>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</si>
  <si>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</si>
  <si>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</si>
  <si>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</si>
  <si>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</si>
  <si>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</si>
  <si>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</si>
  <si>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</si>
  <si>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</si>
  <si>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</si>
  <si>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</si>
  <si>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</si>
  <si>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</si>
  <si>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</si>
  <si>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</si>
  <si>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</si>
  <si>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</si>
  <si>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</si>
  <si>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</si>
  <si>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</si>
  <si>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</si>
  <si>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</si>
  <si>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</si>
  <si>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</si>
  <si>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</si>
  <si>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</si>
  <si>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</si>
  <si>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</si>
  <si>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</si>
  <si>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</si>
  <si>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</si>
  <si>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</si>
  <si>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</si>
  <si>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</si>
  <si>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</si>
  <si>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</si>
  <si>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</si>
  <si>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</si>
  <si>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</si>
  <si>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</si>
  <si>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</si>
  <si>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</si>
  <si>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</si>
  <si>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</si>
  <si>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</si>
  <si>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</si>
  <si>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</si>
  <si>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</si>
  <si>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</si>
  <si>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</si>
  <si>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</si>
  <si>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</si>
  <si>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</si>
  <si>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</si>
  <si>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</si>
  <si>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</si>
  <si>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</si>
  <si>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</si>
  <si>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</si>
  <si>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</si>
  <si>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</si>
  <si>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</si>
  <si>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</si>
  <si>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</si>
  <si>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</si>
  <si>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</si>
  <si>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</si>
  <si>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</si>
  <si>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</si>
  <si>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</si>
  <si>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</si>
  <si>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</si>
  <si>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</si>
  <si>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</si>
  <si>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</si>
  <si>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</si>
  <si>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</si>
  <si>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</si>
  <si>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</si>
  <si>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</si>
  <si>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</si>
  <si>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</si>
  <si>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</si>
  <si>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</si>
  <si>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</si>
  <si>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</si>
  <si>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</si>
  <si>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</si>
  <si>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</si>
  <si>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</si>
  <si>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</si>
  <si>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</si>
  <si>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</si>
  <si>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</si>
  <si>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</si>
  <si>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</si>
  <si>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</si>
  <si>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</si>
  <si>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</si>
  <si>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</si>
  <si>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</si>
  <si>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</si>
  <si>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</si>
  <si>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</si>
  <si>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</si>
  <si>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</si>
  <si>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</si>
  <si>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</si>
  <si>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</si>
  <si>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</si>
  <si>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</si>
  <si>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</si>
  <si>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</si>
  <si>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</si>
  <si>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</si>
  <si>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</si>
  <si>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</si>
  <si>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</si>
  <si>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</si>
  <si>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</si>
  <si>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</si>
  <si>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</si>
  <si>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</si>
  <si>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</si>
  <si>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</si>
  <si>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</si>
  <si>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</si>
  <si>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</si>
  <si>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</si>
  <si>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</si>
  <si>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</si>
  <si>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</si>
  <si>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</si>
  <si>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</si>
  <si>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</si>
  <si>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</si>
  <si>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</si>
  <si>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</si>
  <si>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</si>
  <si>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</si>
  <si>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</si>
  <si>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</si>
  <si>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</si>
  <si>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</si>
  <si>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</si>
  <si>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</si>
  <si>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</si>
  <si>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</si>
  <si>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</si>
  <si>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</si>
  <si>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</si>
  <si>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</si>
  <si>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</si>
  <si>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</si>
  <si>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</si>
  <si>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</si>
  <si>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</si>
  <si>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</si>
  <si>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</si>
  <si>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</si>
  <si>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</si>
  <si>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</si>
  <si>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</si>
  <si>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</si>
  <si>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</si>
  <si>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</si>
  <si>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</si>
  <si>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</si>
  <si>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</si>
  <si>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</si>
  <si>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</si>
  <si>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</si>
  <si>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</si>
  <si>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</si>
  <si>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</si>
  <si>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</si>
  <si>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</si>
  <si>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</si>
  <si>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</si>
  <si>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</si>
  <si>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</si>
  <si>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</si>
  <si>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</si>
  <si>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</si>
  <si>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</si>
  <si>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</si>
  <si>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</si>
  <si>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</si>
  <si>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</si>
  <si>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</si>
  <si>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</si>
  <si>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</si>
  <si>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</si>
  <si>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</si>
  <si>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</si>
  <si>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</si>
  <si>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</si>
  <si>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</si>
  <si>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</si>
  <si>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</si>
  <si>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</si>
  <si>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</si>
  <si>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</si>
  <si>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</si>
  <si>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</si>
  <si>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</si>
  <si>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</si>
  <si>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</si>
  <si>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</si>
  <si>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</si>
  <si>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</si>
  <si>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</si>
  <si>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</si>
  <si>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</si>
  <si>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</si>
  <si>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</si>
  <si>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</si>
  <si>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</si>
  <si>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</si>
  <si>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</si>
  <si>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</si>
  <si>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</si>
  <si>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</si>
  <si>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</si>
  <si>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</si>
  <si>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</si>
  <si>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</si>
  <si>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</si>
  <si>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</si>
  <si>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</si>
  <si>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</si>
  <si>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</si>
  <si>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</si>
  <si>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</si>
  <si>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</si>
  <si>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</si>
  <si>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</si>
  <si>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</si>
  <si>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</si>
  <si>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</si>
  <si>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</si>
  <si>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</si>
  <si>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</si>
  <si>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</si>
  <si>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</si>
  <si>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</si>
  <si>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</si>
  <si>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</si>
  <si>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</si>
  <si>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</si>
  <si>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</si>
  <si>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</si>
  <si>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</si>
  <si>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</si>
  <si>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</si>
  <si>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</si>
  <si>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</si>
  <si>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</si>
  <si>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</si>
  <si>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</si>
  <si>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</si>
  <si>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</si>
  <si>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</si>
  <si>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</si>
  <si>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</si>
  <si>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</si>
  <si>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</si>
  <si>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</si>
  <si>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</si>
  <si>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</si>
  <si>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</si>
  <si>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</si>
  <si>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</si>
  <si>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</si>
  <si>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</si>
  <si>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</si>
  <si>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</si>
  <si>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</si>
  <si>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</si>
  <si>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</si>
  <si>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</si>
  <si>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</si>
  <si>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</si>
  <si>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</si>
  <si>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</si>
  <si>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</si>
  <si>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</si>
  <si>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</si>
  <si>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</si>
  <si>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</si>
  <si>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</si>
  <si>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</si>
  <si>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</si>
  <si>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</si>
  <si>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</si>
  <si>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</si>
  <si>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</si>
  <si>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</si>
  <si>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</si>
  <si>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</si>
  <si>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</si>
  <si>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</si>
  <si>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</si>
  <si>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</si>
  <si>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</si>
  <si>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</si>
  <si>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</si>
  <si>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</si>
  <si>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</si>
  <si>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</si>
  <si>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</si>
  <si>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</si>
  <si>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</si>
  <si>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</si>
  <si>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</si>
  <si>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</si>
  <si>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</si>
  <si>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</si>
  <si>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</si>
  <si>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</si>
  <si>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</si>
  <si>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</si>
  <si>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</si>
  <si>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</si>
  <si>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</si>
  <si>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</si>
  <si>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</si>
  <si>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</si>
  <si>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</si>
  <si>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</si>
  <si>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</si>
  <si>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</si>
  <si>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</si>
  <si>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</si>
  <si>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</si>
  <si>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</si>
  <si>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</si>
  <si>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</si>
  <si>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</si>
  <si>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</si>
  <si>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</si>
  <si>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</si>
  <si>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</si>
  <si>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</si>
  <si>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</si>
  <si>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</si>
  <si>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</si>
  <si>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</si>
  <si>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</si>
  <si>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</si>
  <si>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</si>
  <si>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</si>
  <si>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</si>
  <si>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</si>
  <si>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</si>
  <si>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</si>
  <si>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</si>
  <si>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</si>
  <si>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</si>
  <si>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</si>
  <si>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</si>
  <si>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</si>
  <si>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</si>
  <si>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</si>
  <si>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</si>
  <si>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</si>
  <si>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</si>
  <si>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</si>
  <si>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</si>
  <si>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</si>
  <si>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</si>
  <si>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</si>
  <si>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</si>
  <si>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</si>
  <si>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</si>
  <si>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</si>
  <si>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</si>
  <si>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</si>
  <si>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</si>
  <si>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</si>
  <si>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</si>
  <si>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</si>
  <si>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</si>
  <si>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</si>
  <si>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</si>
  <si>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</si>
  <si>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</si>
  <si>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</si>
  <si>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</si>
  <si>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</si>
  <si>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</si>
  <si>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</si>
  <si>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</si>
  <si>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</si>
  <si>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</si>
  <si>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</si>
  <si>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</si>
  <si>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</si>
  <si>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</si>
  <si>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</si>
  <si>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</si>
  <si>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</si>
  <si>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</si>
  <si>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</si>
  <si>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</si>
  <si>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</si>
  <si>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</si>
  <si>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</si>
  <si>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</si>
  <si>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</si>
  <si>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</si>
  <si>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</si>
  <si>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</si>
  <si>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</si>
  <si>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</si>
  <si>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</si>
  <si>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</si>
  <si>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</si>
  <si>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</si>
  <si>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</si>
  <si>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</si>
  <si>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</si>
  <si>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</si>
  <si>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</si>
  <si>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</si>
  <si>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</si>
  <si>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</si>
  <si>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</si>
  <si>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</si>
  <si>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</si>
  <si>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</si>
  <si>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</si>
  <si>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</si>
  <si>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</si>
  <si>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</si>
  <si>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</si>
  <si>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</si>
  <si>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</si>
  <si>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</si>
  <si>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</si>
  <si>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</si>
  <si>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</si>
  <si>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</si>
  <si>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</si>
  <si>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</si>
  <si>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</si>
  <si>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</si>
  <si>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</si>
  <si>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</si>
  <si>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</si>
  <si>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</si>
  <si>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</si>
  <si>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</si>
  <si>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</si>
  <si>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</si>
  <si>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</si>
  <si>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</si>
  <si>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</si>
  <si>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</si>
  <si>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</si>
  <si>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</si>
  <si>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</si>
  <si>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</si>
  <si>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</si>
  <si>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</si>
  <si>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</si>
  <si>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</si>
  <si>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</si>
  <si>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</si>
  <si>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</si>
  <si>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</si>
  <si>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</si>
  <si>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</si>
  <si>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</si>
  <si>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</si>
  <si>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</si>
  <si>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</si>
  <si>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</si>
  <si>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</si>
  <si>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</si>
  <si>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</si>
  <si>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</si>
  <si>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</si>
  <si>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</si>
  <si>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</si>
  <si>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</si>
  <si>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</si>
  <si>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</si>
  <si>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</si>
  <si>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</si>
  <si>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</si>
  <si>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</si>
  <si>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</si>
  <si>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</si>
  <si>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</si>
  <si>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</si>
  <si>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</si>
  <si>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</si>
  <si>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</si>
  <si>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</si>
  <si>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</si>
  <si>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</si>
  <si>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</si>
  <si>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</si>
  <si>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</si>
  <si>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</si>
  <si>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</si>
  <si>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</si>
  <si>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</si>
  <si>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</si>
  <si>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</si>
  <si>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</si>
  <si>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</si>
  <si>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</si>
  <si>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</si>
  <si>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</si>
  <si>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</si>
  <si>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</si>
  <si>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</si>
  <si>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</si>
  <si>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</si>
  <si>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</si>
  <si>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</si>
  <si>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</si>
  <si>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</si>
  <si>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</si>
  <si>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</si>
  <si>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</si>
  <si>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</si>
  <si>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</si>
  <si>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</si>
  <si>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</si>
  <si>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</si>
  <si>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</si>
  <si>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</si>
  <si>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</si>
  <si>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</si>
  <si>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Rating_Clean</t>
  </si>
  <si>
    <t>Price_Range_Bucket</t>
  </si>
  <si>
    <t>Main_Category</t>
  </si>
  <si>
    <t>Unique_Product</t>
  </si>
  <si>
    <t>Discount_50%_Plus</t>
  </si>
  <si>
    <t>Rating_Count_Clean</t>
  </si>
  <si>
    <t>Under_1000_Reviews</t>
  </si>
  <si>
    <t>Potential_Revenue</t>
  </si>
  <si>
    <t>Rating_Score</t>
  </si>
  <si>
    <t>Popularity_Score</t>
  </si>
  <si>
    <t>Combined_Rating_Score</t>
  </si>
  <si>
    <t>Product_id</t>
  </si>
  <si>
    <t>Product_name</t>
  </si>
  <si>
    <t>Category</t>
  </si>
  <si>
    <t>Discounted_price</t>
  </si>
  <si>
    <t>Discount_percentage</t>
  </si>
  <si>
    <t>Rating</t>
  </si>
  <si>
    <t>Rating_count</t>
  </si>
  <si>
    <t>Wayona Nylon Braided USB to Lightning Fast Charging and Data Sync Cable Compatible for iPhone 13 1211 X 8 7 6 5 iPad Air Pro Mini (3 FT Pack of 1 Grey)</t>
  </si>
  <si>
    <t>Actual_Price</t>
  </si>
  <si>
    <t>Average discount percentage by product category</t>
  </si>
  <si>
    <t>Car&amp;Motorbike</t>
  </si>
  <si>
    <t>Computers&amp;Accessories</t>
  </si>
  <si>
    <t>Electronics</t>
  </si>
  <si>
    <t>Health&amp;PersonalCare</t>
  </si>
  <si>
    <t>Home&amp;Kitchen</t>
  </si>
  <si>
    <t>HomeImprovement</t>
  </si>
  <si>
    <t>MusicalInstruments</t>
  </si>
  <si>
    <t>OfficeProducts</t>
  </si>
  <si>
    <t>Toys&amp;Games</t>
  </si>
  <si>
    <t>Grand Total</t>
  </si>
  <si>
    <t>Average of Discount_percentage</t>
  </si>
  <si>
    <t xml:space="preserve"> Products per category</t>
  </si>
  <si>
    <t>Count of Product_id</t>
  </si>
  <si>
    <t>Total reviews per category</t>
  </si>
  <si>
    <t>Sum of Rating_Count_Clean</t>
  </si>
  <si>
    <t>Product_ID</t>
  </si>
  <si>
    <t>Average of Rating_Clean</t>
  </si>
  <si>
    <t>No</t>
  </si>
  <si>
    <t>Yes</t>
  </si>
  <si>
    <t>Sum of Potential_Revenue</t>
  </si>
  <si>
    <t>Sum of Combined_Rating_Score</t>
  </si>
  <si>
    <t>Product with highest Avg ratings</t>
  </si>
  <si>
    <t>Average of Actual_Price</t>
  </si>
  <si>
    <t>Average of Discounted_price</t>
  </si>
  <si>
    <t xml:space="preserve"> Avg actual price vs Avg discounted price by category</t>
  </si>
  <si>
    <t>Highest number of reviews by products</t>
  </si>
  <si>
    <t>Products with ≥50% discount</t>
  </si>
  <si>
    <t>Distribution of product ratings</t>
  </si>
  <si>
    <t>Total potential revenue by category</t>
  </si>
  <si>
    <t xml:space="preserve"> Unique products per price range bucket </t>
  </si>
  <si>
    <t>&lt;200.00</t>
  </si>
  <si>
    <t>&gt;500.00</t>
  </si>
  <si>
    <t>200.00–500.00</t>
  </si>
  <si>
    <t>Rating vs Discount %</t>
  </si>
  <si>
    <t>Products with &lt;1000 reviews</t>
  </si>
  <si>
    <t>Main_Category/Under1000</t>
  </si>
  <si>
    <t>Main_Category/50+%</t>
  </si>
  <si>
    <t>Highest category by discounts Percentage</t>
  </si>
  <si>
    <t>Top 5 products in terms of rating and number of reviews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</si>
</sst>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0.0%"/>
    <numFmt numFmtId="166" formatCode="0.0"/>
    <numFmt numFmtId="167" formatCode="[$$-409]#,##0.00"/>
    <numFmt numFmtId="168" formatCode="#,##0.0"/>
    <numFmt numFmtId="169" formatCode="#,###.00,&quot;K&quot;"/>
    <numFmt numFmtId="170" formatCode="[$$-409]#,##0.00,&quot;K&quot;"/>
    <numFmt numFmtId="171" formatCode="[$$-409]#,##0.00,,,&quot;b&quot;"/>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7">
    <xf numFmtId="0" fontId="0" fillId="0" borderId="0" xfId="0"/>
    <xf numFmtId="9" fontId="0" fillId="0" borderId="0" xfId="0" applyNumberFormat="1"/>
    <xf numFmtId="3" fontId="0" fillId="0" borderId="0" xfId="0" applyNumberFormat="1"/>
    <xf numFmtId="2" fontId="0" fillId="0" borderId="0" xfId="0" applyNumberFormat="1"/>
    <xf numFmtId="165" fontId="0" fillId="0" borderId="0" xfId="0" applyNumberFormat="1"/>
    <xf numFmtId="166" fontId="0" fillId="0" borderId="0" xfId="0" applyNumberFormat="1"/>
    <xf numFmtId="1" fontId="0" fillId="0" borderId="0" xfId="42"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166" fontId="0" fillId="0" borderId="0" xfId="0" applyNumberFormat="1" applyAlignment="1">
      <alignment horizontal="left"/>
    </xf>
    <xf numFmtId="168" fontId="0" fillId="0" borderId="0" xfId="0" applyNumberFormat="1"/>
    <xf numFmtId="169" fontId="0" fillId="0" borderId="0" xfId="0" applyNumberFormat="1"/>
    <xf numFmtId="170" fontId="0" fillId="0" borderId="0" xfId="0" applyNumberFormat="1"/>
    <xf numFmtId="17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3" formatCode="#,##0"/>
    </dxf>
    <dxf>
      <numFmt numFmtId="3" formatCode="#,##0"/>
    </dxf>
    <dxf>
      <numFmt numFmtId="171" formatCode="[$$-409]#,##0.00,,,&quot;b&quot;"/>
    </dxf>
    <dxf>
      <numFmt numFmtId="167" formatCode="[$$-409]#,##0.00"/>
    </dxf>
    <dxf>
      <numFmt numFmtId="167" formatCode="[$$-409]#,##0.00"/>
    </dxf>
    <dxf>
      <numFmt numFmtId="3" formatCode="#,##0"/>
    </dxf>
    <dxf>
      <numFmt numFmtId="3" formatCode="#,##0"/>
    </dxf>
    <dxf>
      <numFmt numFmtId="170" formatCode="[$$-409]#,##0.00,&quot;K&quot;"/>
    </dxf>
    <dxf>
      <numFmt numFmtId="170" formatCode="[$$-409]#,##0.00,&quot;K&quot;"/>
    </dxf>
    <dxf>
      <numFmt numFmtId="167" formatCode="[$$-409]#,##0.00"/>
    </dxf>
    <dxf>
      <numFmt numFmtId="167" formatCode="[$$-409]#,##0.00"/>
    </dxf>
    <dxf>
      <numFmt numFmtId="167" formatCode="[$$-409]#,##0.00"/>
    </dxf>
    <dxf>
      <numFmt numFmtId="167" formatCode="[$$-409]#,##0.00"/>
    </dxf>
    <dxf>
      <numFmt numFmtId="13" formatCode="0%"/>
    </dxf>
    <dxf>
      <numFmt numFmtId="13" formatCode="0%"/>
    </dxf>
    <dxf>
      <numFmt numFmtId="166" formatCode="0.0"/>
    </dxf>
    <dxf>
      <numFmt numFmtId="166" formatCode="0.0"/>
    </dxf>
    <dxf>
      <numFmt numFmtId="165" formatCode="0.0%"/>
    </dxf>
    <dxf>
      <numFmt numFmtId="165" formatCode="0.0%"/>
    </dxf>
    <dxf>
      <numFmt numFmtId="168" formatCode="#,##0.0"/>
    </dxf>
    <dxf>
      <numFmt numFmtId="168" formatCode="#,##0.0"/>
    </dxf>
    <dxf>
      <numFmt numFmtId="3" formatCode="#,##0"/>
    </dxf>
    <dxf>
      <numFmt numFmtId="3" formatCode="#,##0"/>
    </dxf>
    <dxf>
      <numFmt numFmtId="166" formatCode="0.0"/>
    </dxf>
    <dxf>
      <numFmt numFmtId="166" formatCode="0.0"/>
    </dxf>
    <dxf>
      <numFmt numFmtId="166" formatCode="0.0"/>
    </dxf>
    <dxf>
      <numFmt numFmtId="1" formatCode="0"/>
    </dxf>
    <dxf>
      <font>
        <b val="0"/>
        <i val="0"/>
        <strike val="0"/>
        <condense val="0"/>
        <extend val="0"/>
        <outline val="0"/>
        <shadow val="0"/>
        <u val="none"/>
        <vertAlign val="baseline"/>
        <sz val="12"/>
        <color theme="1"/>
        <name val="Aptos Narrow"/>
        <scheme val="minor"/>
      </font>
      <numFmt numFmtId="1" formatCode="0"/>
    </dxf>
    <dxf>
      <numFmt numFmtId="166" formatCode="0.0"/>
    </dxf>
    <dxf>
      <numFmt numFmtId="166" formatCode="0.0"/>
    </dxf>
    <dxf>
      <numFmt numFmtId="13" formatCode="0%"/>
    </dxf>
    <dxf>
      <numFmt numFmtId="13" formatCode="0%"/>
    </dxf>
    <dxf>
      <numFmt numFmtId="2" formatCode="0.00"/>
    </dxf>
    <dxf>
      <numFmt numFmtId="2" formatCode="0.00"/>
    </dxf>
    <dxf>
      <numFmt numFmtId="2" formatCode="0.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TABLE1!PivotTable1</c:name>
    <c:fmtId val="3"/>
  </c:pivotSource>
  <c:chart>
    <c:title>
      <c:tx>
        <c:rich>
          <a:bodyPr rot="0" spcFirstLastPara="1" vertOverflow="ellipsis" vert="horz" wrap="square" anchor="ctr" anchorCtr="1"/>
          <a:lstStyle/>
          <a:p>
            <a:pPr>
              <a:defRPr b="1" i="0" u="none" strike="noStrike" kern="1200" baseline="0">
                <a:solidFill>
                  <a:schemeClr val="tx1"/>
                </a:solidFill>
                <a:effectLst/>
                <a:latin typeface="Arial Black" panose="020B0A04020102020204" pitchFamily="34" charset="0"/>
                <a:ea typeface="+mn-ea"/>
                <a:cs typeface="+mn-cs"/>
              </a:defRPr>
            </a:pPr>
            <a:r>
              <a:rPr lang="en-US" b="1">
                <a:solidFill>
                  <a:schemeClr val="tx1"/>
                </a:solidFill>
                <a:latin typeface="Arial Black" panose="020B0A04020102020204" pitchFamily="34" charset="0"/>
              </a:rPr>
              <a:t>Average</a:t>
            </a:r>
            <a:r>
              <a:rPr lang="en-US" b="1" baseline="0">
                <a:solidFill>
                  <a:schemeClr val="tx1"/>
                </a:solidFill>
                <a:latin typeface="Arial Black" panose="020B0A04020102020204" pitchFamily="34" charset="0"/>
              </a:rPr>
              <a:t> </a:t>
            </a:r>
            <a:r>
              <a:rPr lang="en-US" b="1">
                <a:solidFill>
                  <a:schemeClr val="tx1"/>
                </a:solidFill>
                <a:latin typeface="Arial Black" panose="020B0A04020102020204" pitchFamily="34" charset="0"/>
              </a:rPr>
              <a:t>Discount by Product Category</a:t>
            </a:r>
          </a:p>
        </c:rich>
      </c:tx>
      <c:layout>
        <c:manualLayout>
          <c:xMode val="edge"/>
          <c:yMode val="edge"/>
          <c:x val="0.17419444444444446"/>
          <c:y val="2.3148148148148147E-2"/>
        </c:manualLayout>
      </c:layout>
      <c:overlay val="0"/>
      <c:spPr>
        <a:noFill/>
        <a:ln>
          <a:noFill/>
        </a:ln>
        <a:effectLst/>
      </c:spPr>
      <c:txPr>
        <a:bodyPr rot="0" spcFirstLastPara="1" vertOverflow="ellipsis" vert="horz" wrap="square" anchor="ctr" anchorCtr="1"/>
        <a:lstStyle/>
        <a:p>
          <a:pPr>
            <a:defRPr b="1" i="0" u="none" strike="noStrike" kern="1200" baseline="0">
              <a:solidFill>
                <a:schemeClr val="tx1"/>
              </a:solidFill>
              <a:effectLst/>
              <a:latin typeface="Arial Black" panose="020B0A04020102020204" pitchFamily="34" charset="0"/>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cap="flat" cmpd="sng" algn="ctr">
            <a:solidFill>
              <a:schemeClr val="accent5">
                <a:shade val="50000"/>
              </a:schemeClr>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solidFill>
              <a:schemeClr val="accent5"/>
            </a:solidFill>
            <a:ln w="19050" cap="flat" cmpd="sng" algn="ctr">
              <a:solidFill>
                <a:schemeClr val="accent5">
                  <a:shade val="50000"/>
                </a:schemeClr>
              </a:solidFill>
              <a:prstDash val="solid"/>
              <a:miter lim="800000"/>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lt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1EFA-41B6-B9E3-73F0EE318DC5}"/>
            </c:ext>
          </c:extLst>
        </c:ser>
        <c:dLbls>
          <c:dLblPos val="inEnd"/>
          <c:showLegendKey val="0"/>
          <c:showVal val="1"/>
          <c:showCatName val="0"/>
          <c:showSerName val="0"/>
          <c:showPercent val="0"/>
          <c:showBubbleSize val="0"/>
        </c:dLbls>
        <c:gapWidth val="41"/>
        <c:axId val="265595408"/>
        <c:axId val="266418584"/>
      </c:barChart>
      <c:catAx>
        <c:axId val="26559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latin typeface="Arial Black" panose="020B0A04020102020204" pitchFamily="34" charset="0"/>
                <a:ea typeface="+mn-ea"/>
                <a:cs typeface="+mn-cs"/>
              </a:defRPr>
            </a:pPr>
            <a:endParaRPr lang="en-US"/>
          </a:p>
        </c:txPr>
        <c:crossAx val="266418584"/>
        <c:crosses val="autoZero"/>
        <c:auto val="1"/>
        <c:lblAlgn val="ctr"/>
        <c:lblOffset val="100"/>
        <c:noMultiLvlLbl val="0"/>
      </c:catAx>
      <c:valAx>
        <c:axId val="266418584"/>
        <c:scaling>
          <c:orientation val="minMax"/>
        </c:scaling>
        <c:delete val="1"/>
        <c:axPos val="l"/>
        <c:numFmt formatCode="0%" sourceLinked="1"/>
        <c:majorTickMark val="none"/>
        <c:minorTickMark val="none"/>
        <c:tickLblPos val="nextTo"/>
        <c:crossAx val="265595408"/>
        <c:crosses val="autoZero"/>
        <c:crossBetween val="between"/>
      </c:valAx>
      <c:spPr>
        <a:noFill/>
        <a:ln>
          <a:noFill/>
        </a:ln>
        <a:effectLst/>
      </c:spPr>
    </c:plotArea>
    <c:plotVisOnly val="1"/>
    <c:dispBlanksAs val="gap"/>
    <c:showDLblsOverMax val="0"/>
  </c:chart>
  <c:spPr>
    <a:solidFill>
      <a:schemeClr val="accent6"/>
    </a:solidFill>
    <a:ln w="19050" cap="flat" cmpd="sng" algn="ctr">
      <a:solidFill>
        <a:schemeClr val="accent6">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a:latin typeface="Arial Black" panose="020B0A04020102020204" pitchFamily="34" charset="0"/>
              </a:rPr>
              <a:t>Rating Vs Discount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accent4"/>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accent2"/>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4"/>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2"/>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4"/>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2"/>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4"/>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56AF-47CC-8D10-240A0BA2B908}"/>
            </c:ext>
          </c:extLst>
        </c:ser>
        <c:dLbls>
          <c:dLblPos val="outEnd"/>
          <c:showLegendKey val="0"/>
          <c:showVal val="1"/>
          <c:showCatName val="0"/>
          <c:showSerName val="0"/>
          <c:showPercent val="0"/>
          <c:showBubbleSize val="0"/>
        </c:dLbls>
        <c:gapWidth val="100"/>
        <c:overlap val="-24"/>
        <c:axId val="267401416"/>
        <c:axId val="267404160"/>
      </c:barChart>
      <c:catAx>
        <c:axId val="267401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Arial Black" panose="020B0A04020102020204" pitchFamily="34" charset="0"/>
                <a:ea typeface="+mn-ea"/>
                <a:cs typeface="+mn-cs"/>
              </a:defRPr>
            </a:pPr>
            <a:endParaRPr lang="en-US"/>
          </a:p>
        </c:txPr>
        <c:crossAx val="267404160"/>
        <c:crosses val="autoZero"/>
        <c:auto val="1"/>
        <c:lblAlgn val="ctr"/>
        <c:lblOffset val="100"/>
        <c:noMultiLvlLbl val="0"/>
      </c:catAx>
      <c:valAx>
        <c:axId val="267404160"/>
        <c:scaling>
          <c:orientation val="minMax"/>
        </c:scaling>
        <c:delete val="1"/>
        <c:axPos val="l"/>
        <c:numFmt formatCode="0%" sourceLinked="1"/>
        <c:majorTickMark val="none"/>
        <c:minorTickMark val="none"/>
        <c:tickLblPos val="nextTo"/>
        <c:crossAx val="26740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TABLE1!PivotTable1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600">
                <a:latin typeface="Arial Black" panose="020B0A04020102020204" pitchFamily="34" charset="0"/>
              </a:rPr>
              <a:t>Products with &lt;1000 Reviews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5B53-4DCC-A831-8F5CA869503F}"/>
            </c:ext>
          </c:extLst>
        </c:ser>
        <c:dLbls>
          <c:dLblPos val="outEnd"/>
          <c:showLegendKey val="0"/>
          <c:showVal val="1"/>
          <c:showCatName val="0"/>
          <c:showSerName val="0"/>
          <c:showPercent val="0"/>
          <c:showBubbleSize val="0"/>
        </c:dLbls>
        <c:gapWidth val="219"/>
        <c:overlap val="-27"/>
        <c:axId val="267408472"/>
        <c:axId val="267404552"/>
      </c:barChart>
      <c:catAx>
        <c:axId val="26740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67404552"/>
        <c:crosses val="autoZero"/>
        <c:auto val="1"/>
        <c:lblAlgn val="ctr"/>
        <c:lblOffset val="100"/>
        <c:noMultiLvlLbl val="0"/>
      </c:catAx>
      <c:valAx>
        <c:axId val="267404552"/>
        <c:scaling>
          <c:orientation val="minMax"/>
        </c:scaling>
        <c:delete val="1"/>
        <c:axPos val="l"/>
        <c:numFmt formatCode="0%" sourceLinked="1"/>
        <c:majorTickMark val="none"/>
        <c:minorTickMark val="none"/>
        <c:tickLblPos val="nextTo"/>
        <c:crossAx val="267408472"/>
        <c:crosses val="autoZero"/>
        <c:crossBetween val="between"/>
      </c:valAx>
      <c:spPr>
        <a:solidFill>
          <a:schemeClr val="accent1">
            <a:lumMod val="60000"/>
            <a:lumOff val="40000"/>
          </a:schemeClr>
        </a:solidFill>
        <a:ln>
          <a:noFill/>
        </a:ln>
        <a:effectLst/>
      </c:spPr>
    </c:plotArea>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TABLE1!PivotTable1</c:name>
    <c:fmtId val="3"/>
  </c:pivotSource>
  <c:chart>
    <c:title>
      <c:tx>
        <c:rich>
          <a:bodyPr rot="0" spcFirstLastPara="1" vertOverflow="ellipsis" vert="horz" wrap="square" anchor="ctr" anchorCtr="1"/>
          <a:lstStyle/>
          <a:p>
            <a:pPr>
              <a:defRPr sz="1800" b="1" i="0" u="none" strike="noStrike" kern="1200" cap="all" spc="150" baseline="0">
                <a:solidFill>
                  <a:schemeClr val="accent1"/>
                </a:solidFill>
                <a:latin typeface="+mn-lt"/>
                <a:ea typeface="+mn-ea"/>
                <a:cs typeface="+mn-cs"/>
              </a:defRPr>
            </a:pPr>
            <a:r>
              <a:rPr lang="en-US">
                <a:solidFill>
                  <a:schemeClr val="accent1"/>
                </a:solidFill>
              </a:rPr>
              <a:t>Highest</a:t>
            </a:r>
            <a:r>
              <a:rPr lang="en-US" baseline="0">
                <a:solidFill>
                  <a:schemeClr val="accent1"/>
                </a:solidFill>
              </a:rPr>
              <a:t> category by discount%</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1"/>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33EA-4409-B233-6100C58E498A}"/>
            </c:ext>
          </c:extLst>
        </c:ser>
        <c:dLbls>
          <c:dLblPos val="outEnd"/>
          <c:showLegendKey val="0"/>
          <c:showVal val="1"/>
          <c:showCatName val="0"/>
          <c:showSerName val="0"/>
          <c:showPercent val="0"/>
          <c:showBubbleSize val="0"/>
        </c:dLbls>
        <c:gapWidth val="164"/>
        <c:overlap val="-22"/>
        <c:axId val="267401024"/>
        <c:axId val="268615816"/>
      </c:barChart>
      <c:catAx>
        <c:axId val="2674010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Arial Black" panose="020B0A04020102020204" pitchFamily="34" charset="0"/>
                <a:ea typeface="+mn-ea"/>
                <a:cs typeface="+mn-cs"/>
              </a:defRPr>
            </a:pPr>
            <a:endParaRPr lang="en-US"/>
          </a:p>
        </c:txPr>
        <c:crossAx val="268615816"/>
        <c:crosses val="autoZero"/>
        <c:auto val="1"/>
        <c:lblAlgn val="ctr"/>
        <c:lblOffset val="100"/>
        <c:noMultiLvlLbl val="0"/>
      </c:catAx>
      <c:valAx>
        <c:axId val="268615816"/>
        <c:scaling>
          <c:orientation val="minMax"/>
        </c:scaling>
        <c:delete val="1"/>
        <c:axPos val="l"/>
        <c:numFmt formatCode="0%" sourceLinked="1"/>
        <c:majorTickMark val="none"/>
        <c:minorTickMark val="none"/>
        <c:tickLblPos val="nextTo"/>
        <c:crossAx val="26740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latin typeface="Arial Black" panose="020B0A04020102020204" pitchFamily="34" charset="0"/>
              </a:rPr>
              <a:t>Top 5 Produts By Reviews Combined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A879-4F64-998B-8E39247DACEE}"/>
            </c:ext>
          </c:extLst>
        </c:ser>
        <c:dLbls>
          <c:dLblPos val="outEnd"/>
          <c:showLegendKey val="0"/>
          <c:showVal val="1"/>
          <c:showCatName val="0"/>
          <c:showSerName val="0"/>
          <c:showPercent val="0"/>
          <c:showBubbleSize val="0"/>
        </c:dLbls>
        <c:gapWidth val="219"/>
        <c:overlap val="-27"/>
        <c:axId val="268616208"/>
        <c:axId val="268620520"/>
      </c:barChart>
      <c:catAx>
        <c:axId val="26861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68620520"/>
        <c:crosses val="autoZero"/>
        <c:auto val="1"/>
        <c:lblAlgn val="ctr"/>
        <c:lblOffset val="100"/>
        <c:noMultiLvlLbl val="0"/>
      </c:catAx>
      <c:valAx>
        <c:axId val="268620520"/>
        <c:scaling>
          <c:orientation val="minMax"/>
        </c:scaling>
        <c:delete val="1"/>
        <c:axPos val="l"/>
        <c:numFmt formatCode="0%" sourceLinked="1"/>
        <c:majorTickMark val="none"/>
        <c:minorTickMark val="none"/>
        <c:tickLblPos val="nextTo"/>
        <c:crossAx val="26861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TABLE10!PivotTable12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a:latin typeface="Arial Black" panose="020B0A04020102020204" pitchFamily="34" charset="0"/>
              </a:rPr>
              <a:t>Unique Products By Price Range Bucket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TABLE10'!$B$2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C9B-4AF2-A365-C3FB5A8AF8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C9B-4AF2-A365-C3FB5A8AF8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C9B-4AF2-A365-C3FB5A8AF8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TABLE10'!$A$3:$A$6</c:f>
              <c:strCache>
                <c:ptCount val="3"/>
                <c:pt idx="0">
                  <c:v>&lt;200.00</c:v>
                </c:pt>
                <c:pt idx="1">
                  <c:v>&gt;500.00</c:v>
                </c:pt>
                <c:pt idx="2">
                  <c:v>200.00–500.00</c:v>
                </c:pt>
              </c:strCache>
            </c:strRef>
          </c:cat>
          <c:val>
            <c:numRef>
              <c:f>'PIVOT TABLE10'!$B$3:$B$6</c:f>
              <c:numCache>
                <c:formatCode>#,##0</c:formatCode>
                <c:ptCount val="3"/>
                <c:pt idx="0">
                  <c:v>34</c:v>
                </c:pt>
                <c:pt idx="1">
                  <c:v>1166</c:v>
                </c:pt>
                <c:pt idx="2">
                  <c:v>151</c:v>
                </c:pt>
              </c:numCache>
            </c:numRef>
          </c:val>
          <c:extLst>
            <c:ext xmlns:c16="http://schemas.microsoft.com/office/drawing/2014/chart" uri="{C3380CC4-5D6E-409C-BE32-E72D297353CC}">
              <c16:uniqueId val="{00000006-9C9B-4AF2-A365-C3FB5A8AF81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rial Black" panose="020B0A04020102020204" pitchFamily="34"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TABLE2!PivotTable2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r>
              <a:rPr lang="en-US">
                <a:latin typeface="Arial Black" panose="020B0A04020102020204" pitchFamily="34" charset="0"/>
              </a:rPr>
              <a:t>Product Per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TABLE2'!$B$2</c:f>
              <c:strCache>
                <c:ptCount val="1"/>
                <c:pt idx="0">
                  <c:v>Total</c:v>
                </c:pt>
              </c:strCache>
            </c:strRef>
          </c:tx>
          <c:spPr>
            <a:solidFill>
              <a:schemeClr val="accent2"/>
            </a:solidFill>
            <a:ln>
              <a:solidFill>
                <a:schemeClr val="accent2"/>
              </a:solid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TABLE2'!$A$3:$A$12</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TABLE2'!$B$3:$B$12</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0-0E09-4687-AA12-43A71819D314}"/>
            </c:ext>
          </c:extLst>
        </c:ser>
        <c:dLbls>
          <c:dLblPos val="outEnd"/>
          <c:showLegendKey val="0"/>
          <c:showVal val="1"/>
          <c:showCatName val="0"/>
          <c:showSerName val="0"/>
          <c:showPercent val="0"/>
          <c:showBubbleSize val="0"/>
        </c:dLbls>
        <c:gapWidth val="269"/>
        <c:overlap val="-20"/>
        <c:axId val="266452848"/>
        <c:axId val="266453232"/>
      </c:barChart>
      <c:catAx>
        <c:axId val="266452848"/>
        <c:scaling>
          <c:orientation val="minMax"/>
        </c:scaling>
        <c:delete val="0"/>
        <c:axPos val="b"/>
        <c:numFmt formatCode="General" sourceLinked="1"/>
        <c:majorTickMark val="none"/>
        <c:minorTickMark val="none"/>
        <c:tickLblPos val="nextTo"/>
        <c:spPr>
          <a:noFill/>
          <a:ln w="12700" cap="flat" cmpd="sng" algn="ctr">
            <a:noFill/>
            <a:prstDash val="solid"/>
            <a:miter lim="800000"/>
          </a:ln>
          <a:effectLst/>
        </c:spPr>
        <c:txPr>
          <a:bodyPr rot="-60000000" spcFirstLastPara="1" vertOverflow="ellipsis" vert="horz" wrap="square" anchor="ctr" anchorCtr="1"/>
          <a:lstStyle/>
          <a:p>
            <a:pPr>
              <a:defRPr sz="800" b="0" i="0" u="none" strike="noStrike" kern="1200" cap="all" spc="150" normalizeH="0" baseline="0">
                <a:solidFill>
                  <a:schemeClr val="bg1"/>
                </a:solidFill>
                <a:latin typeface="Arial Black" panose="020B0A04020102020204" pitchFamily="34" charset="0"/>
                <a:ea typeface="+mn-ea"/>
                <a:cs typeface="+mn-cs"/>
              </a:defRPr>
            </a:pPr>
            <a:endParaRPr lang="en-US"/>
          </a:p>
        </c:txPr>
        <c:crossAx val="266453232"/>
        <c:crosses val="autoZero"/>
        <c:auto val="1"/>
        <c:lblAlgn val="ctr"/>
        <c:lblOffset val="100"/>
        <c:noMultiLvlLbl val="0"/>
      </c:catAx>
      <c:valAx>
        <c:axId val="266453232"/>
        <c:scaling>
          <c:orientation val="minMax"/>
        </c:scaling>
        <c:delete val="1"/>
        <c:axPos val="l"/>
        <c:numFmt formatCode="General" sourceLinked="1"/>
        <c:majorTickMark val="none"/>
        <c:minorTickMark val="none"/>
        <c:tickLblPos val="nextTo"/>
        <c:crossAx val="26645284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TABLE3!PivotTable3</c:name>
    <c:fmtId val="7"/>
  </c:pivotSource>
  <c:chart>
    <c:title>
      <c:tx>
        <c:rich>
          <a:bodyPr rot="0" spcFirstLastPara="1" vertOverflow="ellipsis" vert="horz" wrap="square" anchor="ctr" anchorCtr="1"/>
          <a:lstStyle/>
          <a:p>
            <a:pPr>
              <a:defRPr sz="1200" b="1" i="0" u="none" strike="noStrike" kern="1200" cap="all" spc="120" normalizeH="0" baseline="0">
                <a:solidFill>
                  <a:schemeClr val="dk1"/>
                </a:solidFill>
                <a:latin typeface="Arial Black" panose="020B0A04020102020204" pitchFamily="34" charset="0"/>
                <a:ea typeface="+mn-ea"/>
                <a:cs typeface="+mn-cs"/>
              </a:defRPr>
            </a:pPr>
            <a:r>
              <a:rPr lang="en-US" sz="1200">
                <a:solidFill>
                  <a:schemeClr val="dk1"/>
                </a:solidFill>
                <a:latin typeface="Arial Black" panose="020B0A04020102020204" pitchFamily="34" charset="0"/>
                <a:ea typeface="+mn-ea"/>
                <a:cs typeface="+mn-cs"/>
              </a:rPr>
              <a:t>Total Reviews Per Category</a:t>
            </a:r>
            <a:endParaRPr lang="en-US" sz="1200">
              <a:latin typeface="Arial Black" panose="020B0A04020102020204" pitchFamily="34" charset="0"/>
            </a:endParaRPr>
          </a:p>
        </c:rich>
      </c:tx>
      <c:overlay val="0"/>
      <c:spPr>
        <a:solidFill>
          <a:schemeClr val="lt1"/>
        </a:solidFill>
        <a:ln w="19050" cap="flat" cmpd="sng" algn="ctr">
          <a:solidFill>
            <a:schemeClr val="accent1"/>
          </a:solidFill>
          <a:prstDash val="solid"/>
          <a:miter lim="800000"/>
        </a:ln>
        <a:effectLst/>
      </c:spPr>
      <c:txPr>
        <a:bodyPr rot="0" spcFirstLastPara="1" vertOverflow="ellipsis" vert="horz" wrap="square" anchor="ctr" anchorCtr="1"/>
        <a:lstStyle/>
        <a:p>
          <a:pPr>
            <a:defRPr sz="1200" b="1" i="0" u="none" strike="noStrike" kern="1200" cap="all" spc="120" normalizeH="0" baseline="0">
              <a:solidFill>
                <a:schemeClr val="dk1"/>
              </a:solidFill>
              <a:latin typeface="Arial Black" panose="020B0A04020102020204" pitchFamily="34"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cap="flat" cmpd="sng" algn="ctr">
            <a:solidFill>
              <a:srgbClr val="7030A0"/>
            </a:solidFill>
            <a:prstDash val="solid"/>
            <a:miter lim="800000"/>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TABLE3'!$B$2</c:f>
              <c:strCache>
                <c:ptCount val="1"/>
                <c:pt idx="0">
                  <c:v>Total</c:v>
                </c:pt>
              </c:strCache>
            </c:strRef>
          </c:tx>
          <c:spPr>
            <a:solidFill>
              <a:srgbClr val="7030A0"/>
            </a:solidFill>
            <a:ln w="19050" cap="flat" cmpd="sng" algn="ctr">
              <a:solidFill>
                <a:srgbClr val="7030A0"/>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TABLE3'!$A$3:$A$12</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'PIVOT TABLE3'!$B$3:$B$12</c:f>
              <c:numCache>
                <c:formatCode>#,###.00,"K"</c:formatCode>
                <c:ptCount val="9"/>
                <c:pt idx="0">
                  <c:v>14208406</c:v>
                </c:pt>
                <c:pt idx="1">
                  <c:v>6335177</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E862-4B76-B246-CDB3D0C185C7}"/>
            </c:ext>
          </c:extLst>
        </c:ser>
        <c:dLbls>
          <c:dLblPos val="outEnd"/>
          <c:showLegendKey val="0"/>
          <c:showVal val="1"/>
          <c:showCatName val="0"/>
          <c:showSerName val="0"/>
          <c:showPercent val="0"/>
          <c:showBubbleSize val="0"/>
        </c:dLbls>
        <c:gapWidth val="444"/>
        <c:overlap val="-90"/>
        <c:axId val="266810504"/>
        <c:axId val="266810888"/>
      </c:barChart>
      <c:catAx>
        <c:axId val="266810504"/>
        <c:scaling>
          <c:orientation val="minMax"/>
        </c:scaling>
        <c:delete val="0"/>
        <c:axPos val="b"/>
        <c:numFmt formatCode="General" sourceLinked="1"/>
        <c:majorTickMark val="none"/>
        <c:minorTickMark val="none"/>
        <c:tickLblPos val="nextTo"/>
        <c:spPr>
          <a:noFill/>
          <a:ln w="12700" cap="flat" cmpd="sng" algn="ctr">
            <a:solidFill>
              <a:schemeClr val="accent2"/>
            </a:solidFill>
            <a:prstDash val="solid"/>
            <a:miter lim="800000"/>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Arial Black" panose="020B0A04020102020204" pitchFamily="34" charset="0"/>
                <a:ea typeface="+mn-ea"/>
                <a:cs typeface="+mn-cs"/>
              </a:defRPr>
            </a:pPr>
            <a:endParaRPr lang="en-US"/>
          </a:p>
        </c:txPr>
        <c:crossAx val="266810888"/>
        <c:crosses val="autoZero"/>
        <c:auto val="1"/>
        <c:lblAlgn val="ctr"/>
        <c:lblOffset val="100"/>
        <c:noMultiLvlLbl val="0"/>
      </c:catAx>
      <c:valAx>
        <c:axId val="266810888"/>
        <c:scaling>
          <c:orientation val="minMax"/>
        </c:scaling>
        <c:delete val="1"/>
        <c:axPos val="l"/>
        <c:numFmt formatCode="#,###.00,&quot;K&quot;" sourceLinked="1"/>
        <c:majorTickMark val="none"/>
        <c:minorTickMark val="none"/>
        <c:tickLblPos val="nextTo"/>
        <c:crossAx val="266810504"/>
        <c:crosses val="autoZero"/>
        <c:crossBetween val="between"/>
      </c:valAx>
      <c:spPr>
        <a:solidFill>
          <a:schemeClr val="dk1"/>
        </a:solidFill>
        <a:ln w="19050" cap="flat" cmpd="sng" algn="ctr">
          <a:solidFill>
            <a:schemeClr val="dk1">
              <a:shade val="50000"/>
            </a:schemeClr>
          </a:solidFill>
          <a:prstDash val="solid"/>
          <a:miter lim="800000"/>
        </a:ln>
        <a:effectLst/>
      </c:spPr>
    </c:plotArea>
    <c:plotVisOnly val="1"/>
    <c:dispBlanksAs val="gap"/>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TABLE4!PivotTable7</c:name>
    <c:fmtId val="2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Black" panose="020B0A04020102020204" pitchFamily="34" charset="0"/>
                <a:ea typeface="+mn-ea"/>
                <a:cs typeface="+mn-cs"/>
              </a:defRPr>
            </a:pPr>
            <a:r>
              <a:rPr lang="en-US">
                <a:solidFill>
                  <a:sysClr val="windowText" lastClr="000000"/>
                </a:solidFill>
                <a:latin typeface="Arial Black" panose="020B0A04020102020204" pitchFamily="34" charset="0"/>
              </a:rPr>
              <a:t>Avg Actual Price</a:t>
            </a:r>
            <a:r>
              <a:rPr lang="en-US" baseline="0">
                <a:solidFill>
                  <a:sysClr val="windowText" lastClr="000000"/>
                </a:solidFill>
                <a:latin typeface="Arial Black" panose="020B0A04020102020204" pitchFamily="34" charset="0"/>
              </a:rPr>
              <a:t> Vs Avg Discount Price</a:t>
            </a:r>
            <a:endParaRPr lang="en-US">
              <a:solidFill>
                <a:sysClr val="windowText" lastClr="000000"/>
              </a:solidFill>
              <a:latin typeface="Arial Black" panose="020B0A04020102020204" pitchFamily="34" charset="0"/>
            </a:endParaRPr>
          </a:p>
        </c:rich>
      </c:tx>
      <c:layout>
        <c:manualLayout>
          <c:xMode val="edge"/>
          <c:yMode val="edge"/>
          <c:x val="0.218333333333333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1111111111111162E-2"/>
              <c:y val="2.7777777777777776E-2"/>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1.1111111111111086E-2"/>
              <c:y val="4.6296296296295444E-3"/>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1.1111111111111112E-2"/>
              <c:y val="4.6296296296295869E-3"/>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3333333333333835E-3"/>
              <c:y val="0"/>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555555555556061E-3"/>
              <c:y val="4.6296296296296294E-3"/>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1111111111111162E-2"/>
              <c:y val="2.7777777777777776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8.3333333333333835E-3"/>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5555555555556061E-3"/>
              <c:y val="4.6296296296296294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1.1111111111111112E-2"/>
              <c:y val="4.6296296296295869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1.1111111111111086E-2"/>
              <c:y val="4.6296296296295444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1111111111111162E-2"/>
              <c:y val="2.7777777777777776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8.3333333333333835E-3"/>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5.5555555555556061E-3"/>
              <c:y val="4.6296296296296294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1111111111111112E-2"/>
              <c:y val="4.6296296296295869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1111111111111086E-2"/>
              <c:y val="4.6296296296295444E-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658374792703151E-2"/>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1055831951354339E-2"/>
              <c:y val="0"/>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1055831951354339E-2"/>
              <c:y val="-8.8055338845095046E-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1.105583195135439E-2"/>
              <c:y val="-4.4027669422547523E-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TABLE4'!$B$2</c:f>
              <c:strCache>
                <c:ptCount val="1"/>
                <c:pt idx="0">
                  <c:v>Average of Actual_Price</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1-5F63-4A7E-96E7-0962074FD07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5F63-4A7E-96E7-0962074FD076}"/>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5F63-4A7E-96E7-0962074FD076}"/>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7-5F63-4A7E-96E7-0962074FD076}"/>
              </c:ext>
            </c:extLst>
          </c:dPt>
          <c:dLbls>
            <c:dLbl>
              <c:idx val="2"/>
              <c:layout>
                <c:manualLayout>
                  <c:x val="-1.1111111111111162E-2"/>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63-4A7E-96E7-0962074FD076}"/>
                </c:ext>
              </c:extLst>
            </c:dLbl>
            <c:dLbl>
              <c:idx val="3"/>
              <c:layout>
                <c:manualLayout>
                  <c:x val="-8.333333333333383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63-4A7E-96E7-0962074FD076}"/>
                </c:ext>
              </c:extLst>
            </c:dLbl>
            <c:dLbl>
              <c:idx val="4"/>
              <c:layout>
                <c:manualLayout>
                  <c:x val="-1.105583195135439E-2"/>
                  <c:y val="-4.402766942254752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63-4A7E-96E7-0962074FD076}"/>
                </c:ext>
              </c:extLst>
            </c:dLbl>
            <c:dLbl>
              <c:idx val="5"/>
              <c:layout>
                <c:manualLayout>
                  <c:x val="-5.5555555555556061E-3"/>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63-4A7E-96E7-0962074FD076}"/>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TABLE4'!$A$3:$A$12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TABLE4'!$B$3:$B$12</c:f>
              <c:numCache>
                <c:formatCode>[$$-409]#,##0.00,"K"</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8-5F63-4A7E-96E7-0962074FD076}"/>
            </c:ext>
          </c:extLst>
        </c:ser>
        <c:ser>
          <c:idx val="1"/>
          <c:order val="1"/>
          <c:tx>
            <c:strRef>
              <c:f>'PIVOT TABLE4'!$C$2</c:f>
              <c:strCache>
                <c:ptCount val="1"/>
                <c:pt idx="0">
                  <c:v>Average of Discounted_price</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A-5F63-4A7E-96E7-0962074FD07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C-5F63-4A7E-96E7-0962074FD076}"/>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E-5F63-4A7E-96E7-0962074FD076}"/>
              </c:ext>
            </c:extLst>
          </c:dPt>
          <c:dPt>
            <c:idx val="7"/>
            <c:invertIfNegative val="0"/>
            <c:bubble3D val="0"/>
            <c:spPr>
              <a:solidFill>
                <a:schemeClr val="accent2"/>
              </a:solidFill>
              <a:ln>
                <a:noFill/>
              </a:ln>
              <a:effectLst/>
            </c:spPr>
            <c:extLst>
              <c:ext xmlns:c16="http://schemas.microsoft.com/office/drawing/2014/chart" uri="{C3380CC4-5D6E-409C-BE32-E72D297353CC}">
                <c16:uniqueId val="{00000010-5F63-4A7E-96E7-0962074FD076}"/>
              </c:ext>
            </c:extLst>
          </c:dPt>
          <c:dPt>
            <c:idx val="8"/>
            <c:invertIfNegative val="0"/>
            <c:bubble3D val="0"/>
            <c:spPr>
              <a:solidFill>
                <a:schemeClr val="accent2"/>
              </a:solidFill>
              <a:ln>
                <a:noFill/>
              </a:ln>
              <a:effectLst/>
            </c:spPr>
            <c:extLst>
              <c:ext xmlns:c16="http://schemas.microsoft.com/office/drawing/2014/chart" uri="{C3380CC4-5D6E-409C-BE32-E72D297353CC}">
                <c16:uniqueId val="{00000012-5F63-4A7E-96E7-0962074FD076}"/>
              </c:ext>
            </c:extLst>
          </c:dPt>
          <c:dLbls>
            <c:dLbl>
              <c:idx val="0"/>
              <c:layout>
                <c:manualLayout>
                  <c:x val="1.1111111111111112E-2"/>
                  <c:y val="4.62962962962958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63-4A7E-96E7-0962074FD076}"/>
                </c:ext>
              </c:extLst>
            </c:dLbl>
            <c:dLbl>
              <c:idx val="1"/>
              <c:layout>
                <c:manualLayout>
                  <c:x val="1.1111111111111086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F63-4A7E-96E7-0962074FD076}"/>
                </c:ext>
              </c:extLst>
            </c:dLbl>
            <c:dLbl>
              <c:idx val="6"/>
              <c:layout>
                <c:manualLayout>
                  <c:x val="1.1055831951354339E-2"/>
                  <c:y val="-8.805533884509504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F63-4A7E-96E7-0962074FD076}"/>
                </c:ext>
              </c:extLst>
            </c:dLbl>
            <c:dLbl>
              <c:idx val="7"/>
              <c:layout>
                <c:manualLayout>
                  <c:x val="1.105583195135433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F63-4A7E-96E7-0962074FD076}"/>
                </c:ext>
              </c:extLst>
            </c:dLbl>
            <c:dLbl>
              <c:idx val="8"/>
              <c:layout>
                <c:manualLayout>
                  <c:x val="1.65837479270315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F63-4A7E-96E7-0962074FD076}"/>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TABLE4'!$A$3:$A$12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TABLE4'!$C$3:$C$12</c:f>
              <c:numCache>
                <c:formatCode>[$$-409]#,##0.00,"K"</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13-5F63-4A7E-96E7-0962074FD076}"/>
            </c:ext>
          </c:extLst>
        </c:ser>
        <c:dLbls>
          <c:dLblPos val="outEnd"/>
          <c:showLegendKey val="0"/>
          <c:showVal val="1"/>
          <c:showCatName val="0"/>
          <c:showSerName val="0"/>
          <c:showPercent val="0"/>
          <c:showBubbleSize val="0"/>
        </c:dLbls>
        <c:gapWidth val="219"/>
        <c:overlap val="-27"/>
        <c:axId val="267023728"/>
        <c:axId val="267024112"/>
      </c:barChart>
      <c:catAx>
        <c:axId val="26702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crossAx val="267024112"/>
        <c:crosses val="autoZero"/>
        <c:auto val="1"/>
        <c:lblAlgn val="ctr"/>
        <c:lblOffset val="100"/>
        <c:noMultiLvlLbl val="0"/>
      </c:catAx>
      <c:valAx>
        <c:axId val="267024112"/>
        <c:scaling>
          <c:orientation val="minMax"/>
        </c:scaling>
        <c:delete val="1"/>
        <c:axPos val="l"/>
        <c:numFmt formatCode="[$$-409]#,##0.00,&quot;K&quot;" sourceLinked="1"/>
        <c:majorTickMark val="none"/>
        <c:minorTickMark val="none"/>
        <c:tickLblPos val="nextTo"/>
        <c:crossAx val="267023728"/>
        <c:crosses val="autoZero"/>
        <c:crossBetween val="between"/>
      </c:valAx>
      <c:spPr>
        <a:solidFill>
          <a:schemeClr val="accent5"/>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TABLE6!PivotTable8</c:name>
    <c:fmtId val="3"/>
  </c:pivotSource>
  <c:chart>
    <c:title>
      <c:tx>
        <c:rich>
          <a:bodyPr rot="0" spcFirstLastPara="1" vertOverflow="ellipsis" vert="horz" wrap="square" anchor="ctr" anchorCtr="1"/>
          <a:lstStyle/>
          <a:p>
            <a:pPr>
              <a:defRPr sz="1000" b="1" i="0" u="none" strike="noStrike" kern="1200" cap="all" spc="120" normalizeH="0" baseline="0">
                <a:solidFill>
                  <a:schemeClr val="bg1"/>
                </a:solidFill>
                <a:latin typeface="+mn-lt"/>
                <a:ea typeface="+mn-ea"/>
                <a:cs typeface="+mn-cs"/>
              </a:defRPr>
            </a:pPr>
            <a:r>
              <a:rPr lang="en-US" sz="1000">
                <a:solidFill>
                  <a:schemeClr val="bg1"/>
                </a:solidFill>
                <a:latin typeface="+mn-lt"/>
                <a:ea typeface="+mn-ea"/>
                <a:cs typeface="+mn-cs"/>
              </a:rPr>
              <a:t>HIghest</a:t>
            </a:r>
            <a:r>
              <a:rPr lang="en-US" sz="1000" baseline="0">
                <a:solidFill>
                  <a:schemeClr val="bg1"/>
                </a:solidFill>
                <a:latin typeface="+mn-lt"/>
                <a:ea typeface="+mn-ea"/>
                <a:cs typeface="+mn-cs"/>
              </a:rPr>
              <a:t> Number of Riviews by products</a:t>
            </a:r>
            <a:endParaRPr lang="en-US" sz="1000">
              <a:solidFill>
                <a:schemeClr val="bg1"/>
              </a:solidFill>
              <a:latin typeface="+mn-lt"/>
            </a:endParaRPr>
          </a:p>
        </c:rich>
      </c:tx>
      <c:layout>
        <c:manualLayout>
          <c:xMode val="edge"/>
          <c:yMode val="edge"/>
          <c:x val="0.25808580858085811"/>
          <c:y val="0"/>
        </c:manualLayout>
      </c:layout>
      <c:overlay val="0"/>
      <c:spPr>
        <a:solidFill>
          <a:srgbClr val="002060"/>
        </a:solidFill>
        <a:ln w="19050" cap="flat" cmpd="sng" algn="ctr">
          <a:noFill/>
          <a:prstDash val="solid"/>
          <a:miter lim="800000"/>
        </a:ln>
        <a:effectLst/>
      </c:spPr>
      <c:txPr>
        <a:bodyPr rot="0" spcFirstLastPara="1" vertOverflow="ellipsis" vert="horz" wrap="square" anchor="ctr" anchorCtr="1"/>
        <a:lstStyle/>
        <a:p>
          <a:pPr>
            <a:defRPr sz="10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TABLE6'!$B$2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TABLE6'!$A$3:$A$24</c:f>
              <c:strCache>
                <c:ptCount val="21"/>
                <c:pt idx="0">
                  <c:v>B07KSMBL2H</c:v>
                </c:pt>
                <c:pt idx="1">
                  <c:v>B014I8SX4Y</c:v>
                </c:pt>
                <c:pt idx="2">
                  <c:v>B014I8SSD0</c:v>
                </c:pt>
                <c:pt idx="3">
                  <c:v>B07GQD4K6L</c:v>
                </c:pt>
                <c:pt idx="4">
                  <c:v>B07GPXXNNG</c:v>
                </c:pt>
                <c:pt idx="5">
                  <c:v>B071Z8M4KX</c:v>
                </c:pt>
                <c:pt idx="6">
                  <c:v>B09GFPVD9Y</c:v>
                </c:pt>
                <c:pt idx="7">
                  <c:v>B09GFLXVH9</c:v>
                </c:pt>
                <c:pt idx="8">
                  <c:v>B09GFPN6TP</c:v>
                </c:pt>
                <c:pt idx="9">
                  <c:v>B09GFM8CGS</c:v>
                </c:pt>
                <c:pt idx="10">
                  <c:v>B01MF8MB65</c:v>
                </c:pt>
                <c:pt idx="11">
                  <c:v>B01LWYDEQ7</c:v>
                </c:pt>
                <c:pt idx="12">
                  <c:v>B005FYNT3G</c:v>
                </c:pt>
                <c:pt idx="13">
                  <c:v>B09X7DY7Q4</c:v>
                </c:pt>
                <c:pt idx="14">
                  <c:v>B01DEWVZ2C</c:v>
                </c:pt>
                <c:pt idx="15">
                  <c:v>B01DF26V7A</c:v>
                </c:pt>
                <c:pt idx="16">
                  <c:v>B01N6LU1VF</c:v>
                </c:pt>
                <c:pt idx="17">
                  <c:v>B08JQN8DGZ</c:v>
                </c:pt>
                <c:pt idx="18">
                  <c:v>B002SZEOLG</c:v>
                </c:pt>
                <c:pt idx="19">
                  <c:v>B008IFXQFU</c:v>
                </c:pt>
                <c:pt idx="20">
                  <c:v>B0088TKTY2</c:v>
                </c:pt>
              </c:strCache>
            </c:strRef>
          </c:cat>
          <c:val>
            <c:numRef>
              <c:f>'PIVOT TABLE6'!$B$3:$B$24</c:f>
              <c:numCache>
                <c:formatCode>#,##0</c:formatCode>
                <c:ptCount val="21"/>
                <c:pt idx="0">
                  <c:v>426973</c:v>
                </c:pt>
                <c:pt idx="1">
                  <c:v>426973</c:v>
                </c:pt>
                <c:pt idx="2">
                  <c:v>426973</c:v>
                </c:pt>
                <c:pt idx="3">
                  <c:v>363713</c:v>
                </c:pt>
                <c:pt idx="4">
                  <c:v>363713</c:v>
                </c:pt>
                <c:pt idx="5">
                  <c:v>363711</c:v>
                </c:pt>
                <c:pt idx="6">
                  <c:v>313836</c:v>
                </c:pt>
                <c:pt idx="7">
                  <c:v>313836</c:v>
                </c:pt>
                <c:pt idx="8">
                  <c:v>313832</c:v>
                </c:pt>
                <c:pt idx="9">
                  <c:v>313832</c:v>
                </c:pt>
                <c:pt idx="10">
                  <c:v>273189</c:v>
                </c:pt>
                <c:pt idx="11">
                  <c:v>270563</c:v>
                </c:pt>
                <c:pt idx="12">
                  <c:v>253105</c:v>
                </c:pt>
                <c:pt idx="13">
                  <c:v>205052</c:v>
                </c:pt>
                <c:pt idx="14">
                  <c:v>192590</c:v>
                </c:pt>
                <c:pt idx="15">
                  <c:v>192589</c:v>
                </c:pt>
                <c:pt idx="16">
                  <c:v>189104</c:v>
                </c:pt>
                <c:pt idx="17">
                  <c:v>180998</c:v>
                </c:pt>
                <c:pt idx="18">
                  <c:v>179692</c:v>
                </c:pt>
                <c:pt idx="19">
                  <c:v>179691</c:v>
                </c:pt>
                <c:pt idx="20">
                  <c:v>179691</c:v>
                </c:pt>
              </c:numCache>
            </c:numRef>
          </c:val>
          <c:extLst>
            <c:ext xmlns:c16="http://schemas.microsoft.com/office/drawing/2014/chart" uri="{C3380CC4-5D6E-409C-BE32-E72D297353CC}">
              <c16:uniqueId val="{00000000-CD96-4C9E-B3BE-9342066F168A}"/>
            </c:ext>
          </c:extLst>
        </c:ser>
        <c:dLbls>
          <c:dLblPos val="outEnd"/>
          <c:showLegendKey val="0"/>
          <c:showVal val="1"/>
          <c:showCatName val="0"/>
          <c:showSerName val="0"/>
          <c:showPercent val="0"/>
          <c:showBubbleSize val="0"/>
        </c:dLbls>
        <c:gapWidth val="444"/>
        <c:overlap val="-90"/>
        <c:axId val="265871528"/>
        <c:axId val="267437304"/>
      </c:barChart>
      <c:catAx>
        <c:axId val="265871528"/>
        <c:scaling>
          <c:orientation val="minMax"/>
        </c:scaling>
        <c:delete val="0"/>
        <c:axPos val="b"/>
        <c:numFmt formatCode="General" sourceLinked="1"/>
        <c:majorTickMark val="none"/>
        <c:minorTickMark val="none"/>
        <c:tickLblPos val="nextTo"/>
        <c:spPr>
          <a:noFill/>
          <a:ln w="12700" cap="flat" cmpd="sng" algn="ctr">
            <a:solidFill>
              <a:schemeClr val="accent1"/>
            </a:solidFill>
            <a:prstDash val="solid"/>
            <a:miter lim="800000"/>
          </a:ln>
          <a:effectLst/>
        </c:spPr>
        <c:txPr>
          <a:bodyPr rot="-60000000" spcFirstLastPara="1" vertOverflow="ellipsis" vert="horz" wrap="square" anchor="ctr" anchorCtr="1"/>
          <a:lstStyle/>
          <a:p>
            <a:pPr>
              <a:defRPr sz="800" b="1" i="0" u="none" strike="noStrike" kern="1200" cap="all" spc="120" normalizeH="0" baseline="0">
                <a:solidFill>
                  <a:schemeClr val="bg1"/>
                </a:solidFill>
                <a:latin typeface="Arial Black" panose="020B0A04020102020204" pitchFamily="34" charset="0"/>
                <a:ea typeface="+mn-ea"/>
                <a:cs typeface="+mn-cs"/>
              </a:defRPr>
            </a:pPr>
            <a:endParaRPr lang="en-US"/>
          </a:p>
        </c:txPr>
        <c:crossAx val="267437304"/>
        <c:crosses val="autoZero"/>
        <c:auto val="1"/>
        <c:lblAlgn val="ctr"/>
        <c:lblOffset val="100"/>
        <c:noMultiLvlLbl val="0"/>
      </c:catAx>
      <c:valAx>
        <c:axId val="267437304"/>
        <c:scaling>
          <c:orientation val="minMax"/>
        </c:scaling>
        <c:delete val="1"/>
        <c:axPos val="l"/>
        <c:numFmt formatCode="#,##0" sourceLinked="1"/>
        <c:majorTickMark val="none"/>
        <c:minorTickMark val="none"/>
        <c:tickLblPos val="nextTo"/>
        <c:crossAx val="265871528"/>
        <c:crosses val="autoZero"/>
        <c:crossBetween val="between"/>
      </c:valAx>
      <c:spPr>
        <a:noFill/>
        <a:ln>
          <a:noFill/>
        </a:ln>
        <a:effectLst/>
      </c:spPr>
    </c:plotArea>
    <c:plotVisOnly val="1"/>
    <c:dispBlanksAs val="gap"/>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TABLE5!PivotTable4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accent3"/>
                </a:solidFill>
                <a:latin typeface="Arial Black" panose="020B0A04020102020204" pitchFamily="34" charset="0"/>
                <a:ea typeface="+mn-ea"/>
                <a:cs typeface="+mn-cs"/>
              </a:defRPr>
            </a:pPr>
            <a:r>
              <a:rPr lang="en-US">
                <a:solidFill>
                  <a:schemeClr val="accent3"/>
                </a:solidFill>
                <a:latin typeface="Arial Black" panose="020B0A04020102020204" pitchFamily="34" charset="0"/>
              </a:rPr>
              <a:t>Top 20</a:t>
            </a:r>
            <a:r>
              <a:rPr lang="en-US" baseline="0">
                <a:solidFill>
                  <a:schemeClr val="accent3"/>
                </a:solidFill>
                <a:latin typeface="Arial Black" panose="020B0A04020102020204" pitchFamily="34" charset="0"/>
              </a:rPr>
              <a:t> Products with highest average rating </a:t>
            </a:r>
            <a:endParaRPr lang="en-US">
              <a:solidFill>
                <a:schemeClr val="accent3"/>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3"/>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5555555555555428E-3"/>
              <c:y val="4.1666666666666664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2731334408019993E-17"/>
              <c:y val="4.1666666666666664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3.2407407407407406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2800925925925927"/>
          <c:w val="0.93888888888888888"/>
          <c:h val="0.4435648148148148"/>
        </c:manualLayout>
      </c:layout>
      <c:barChart>
        <c:barDir val="col"/>
        <c:grouping val="clustered"/>
        <c:varyColors val="0"/>
        <c:ser>
          <c:idx val="0"/>
          <c:order val="0"/>
          <c:tx>
            <c:strRef>
              <c:f>'PIVOT TABLE5'!$B$2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452-4B9E-9F7B-3E5A6E5A7732}"/>
              </c:ext>
            </c:extLst>
          </c:dPt>
          <c:dPt>
            <c:idx val="1"/>
            <c:invertIfNegative val="0"/>
            <c:bubble3D val="0"/>
            <c:extLst>
              <c:ext xmlns:c16="http://schemas.microsoft.com/office/drawing/2014/chart" uri="{C3380CC4-5D6E-409C-BE32-E72D297353CC}">
                <c16:uniqueId val="{00000001-3452-4B9E-9F7B-3E5A6E5A7732}"/>
              </c:ext>
            </c:extLst>
          </c:dPt>
          <c:dPt>
            <c:idx val="2"/>
            <c:invertIfNegative val="0"/>
            <c:bubble3D val="0"/>
            <c:extLst>
              <c:ext xmlns:c16="http://schemas.microsoft.com/office/drawing/2014/chart" uri="{C3380CC4-5D6E-409C-BE32-E72D297353CC}">
                <c16:uniqueId val="{00000002-3452-4B9E-9F7B-3E5A6E5A7732}"/>
              </c:ext>
            </c:extLst>
          </c:dPt>
          <c:dLbls>
            <c:dLbl>
              <c:idx val="0"/>
              <c:layout>
                <c:manualLayout>
                  <c:x val="0"/>
                  <c:y val="3.24074074074074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452-4B9E-9F7B-3E5A6E5A7732}"/>
                </c:ext>
              </c:extLst>
            </c:dLbl>
            <c:dLbl>
              <c:idx val="1"/>
              <c:layout>
                <c:manualLayout>
                  <c:x val="-1.2731334408019993E-17"/>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52-4B9E-9F7B-3E5A6E5A7732}"/>
                </c:ext>
              </c:extLst>
            </c:dLbl>
            <c:dLbl>
              <c:idx val="2"/>
              <c:layout>
                <c:manualLayout>
                  <c:x val="5.5555555555555428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52-4B9E-9F7B-3E5A6E5A7732}"/>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TABLE5'!$A$3:$A$31</c:f>
              <c:strCache>
                <c:ptCount val="28"/>
                <c:pt idx="0">
                  <c:v>B0BP7XLX48</c:v>
                </c:pt>
                <c:pt idx="1">
                  <c:v>B0BQRJ3C47</c:v>
                </c:pt>
                <c:pt idx="2">
                  <c:v>B09ZHCJDP1</c:v>
                </c:pt>
                <c:pt idx="3">
                  <c:v>B0BR4F878Q</c:v>
                </c:pt>
                <c:pt idx="4">
                  <c:v>B0BQ3K23Y1</c:v>
                </c:pt>
                <c:pt idx="5">
                  <c:v>B0B53DS4TF</c:v>
                </c:pt>
                <c:pt idx="6">
                  <c:v>B0BM9H2NY9</c:v>
                </c:pt>
                <c:pt idx="7">
                  <c:v>B09WN3SRC7</c:v>
                </c:pt>
                <c:pt idx="8">
                  <c:v>B0BP89YBC1</c:v>
                </c:pt>
                <c:pt idx="9">
                  <c:v>B0BLC2BYPX</c:v>
                </c:pt>
                <c:pt idx="10">
                  <c:v>B0BM4KTNL1</c:v>
                </c:pt>
                <c:pt idx="11">
                  <c:v>B0B23LW7NV</c:v>
                </c:pt>
                <c:pt idx="12">
                  <c:v>B09XXZXQC1</c:v>
                </c:pt>
                <c:pt idx="13">
                  <c:v>B00NFD0ETQ</c:v>
                </c:pt>
                <c:pt idx="14">
                  <c:v>B09JN37WBX</c:v>
                </c:pt>
                <c:pt idx="15">
                  <c:v>B00K57MR22</c:v>
                </c:pt>
                <c:pt idx="16">
                  <c:v>B01MQ2A86A</c:v>
                </c:pt>
                <c:pt idx="17">
                  <c:v>B078JT7LTD</c:v>
                </c:pt>
                <c:pt idx="18">
                  <c:v>B095RTJH1M</c:v>
                </c:pt>
                <c:pt idx="19">
                  <c:v>B01J1CFO5I</c:v>
                </c:pt>
                <c:pt idx="20">
                  <c:v>B0BN6M3TCM</c:v>
                </c:pt>
                <c:pt idx="21">
                  <c:v>B07X2L5Z8C</c:v>
                </c:pt>
                <c:pt idx="22">
                  <c:v>B09P1MFKG1</c:v>
                </c:pt>
                <c:pt idx="23">
                  <c:v>B0B9BXKBC7</c:v>
                </c:pt>
                <c:pt idx="24">
                  <c:v>B00SH18114</c:v>
                </c:pt>
                <c:pt idx="25">
                  <c:v>B0BJ966M5K</c:v>
                </c:pt>
                <c:pt idx="26">
                  <c:v>B08TGG316Z</c:v>
                </c:pt>
                <c:pt idx="27">
                  <c:v>B0B244R4KB</c:v>
                </c:pt>
              </c:strCache>
            </c:strRef>
          </c:cat>
          <c:val>
            <c:numRef>
              <c:f>'PIVOT TABLE5'!$B$3:$B$31</c:f>
              <c:numCache>
                <c:formatCode>0.0</c:formatCode>
                <c:ptCount val="28"/>
                <c:pt idx="0">
                  <c:v>5</c:v>
                </c:pt>
                <c:pt idx="1">
                  <c:v>5</c:v>
                </c:pt>
                <c:pt idx="2">
                  <c:v>5</c:v>
                </c:pt>
                <c:pt idx="3">
                  <c:v>4.8</c:v>
                </c:pt>
                <c:pt idx="4">
                  <c:v>4.8</c:v>
                </c:pt>
                <c:pt idx="5">
                  <c:v>4.8</c:v>
                </c:pt>
                <c:pt idx="6">
                  <c:v>4.7</c:v>
                </c:pt>
                <c:pt idx="7">
                  <c:v>4.7</c:v>
                </c:pt>
                <c:pt idx="8">
                  <c:v>4.7</c:v>
                </c:pt>
                <c:pt idx="9">
                  <c:v>4.7</c:v>
                </c:pt>
                <c:pt idx="10">
                  <c:v>4.7</c:v>
                </c:pt>
                <c:pt idx="11">
                  <c:v>4.7</c:v>
                </c:pt>
                <c:pt idx="12">
                  <c:v>4.5999999999999996</c:v>
                </c:pt>
                <c:pt idx="13">
                  <c:v>4.5999999999999996</c:v>
                </c:pt>
                <c:pt idx="14">
                  <c:v>4.5999999999999996</c:v>
                </c:pt>
                <c:pt idx="15">
                  <c:v>4.5999999999999996</c:v>
                </c:pt>
                <c:pt idx="16">
                  <c:v>4.5999999999999996</c:v>
                </c:pt>
                <c:pt idx="17">
                  <c:v>4.5999999999999996</c:v>
                </c:pt>
                <c:pt idx="18">
                  <c:v>4.5999999999999996</c:v>
                </c:pt>
                <c:pt idx="19">
                  <c:v>4.5999999999999996</c:v>
                </c:pt>
                <c:pt idx="20">
                  <c:v>4.5999999999999996</c:v>
                </c:pt>
                <c:pt idx="21">
                  <c:v>4.5999999999999996</c:v>
                </c:pt>
                <c:pt idx="22">
                  <c:v>4.5999999999999996</c:v>
                </c:pt>
                <c:pt idx="23">
                  <c:v>4.5999999999999996</c:v>
                </c:pt>
                <c:pt idx="24">
                  <c:v>4.5999999999999996</c:v>
                </c:pt>
                <c:pt idx="25">
                  <c:v>4.5999999999999996</c:v>
                </c:pt>
                <c:pt idx="26">
                  <c:v>4.5999999999999996</c:v>
                </c:pt>
                <c:pt idx="27">
                  <c:v>4.5999999999999996</c:v>
                </c:pt>
              </c:numCache>
            </c:numRef>
          </c:val>
          <c:extLst>
            <c:ext xmlns:c16="http://schemas.microsoft.com/office/drawing/2014/chart" uri="{C3380CC4-5D6E-409C-BE32-E72D297353CC}">
              <c16:uniqueId val="{00000003-3452-4B9E-9F7B-3E5A6E5A7732}"/>
            </c:ext>
          </c:extLst>
        </c:ser>
        <c:dLbls>
          <c:dLblPos val="outEnd"/>
          <c:showLegendKey val="0"/>
          <c:showVal val="1"/>
          <c:showCatName val="0"/>
          <c:showSerName val="0"/>
          <c:showPercent val="0"/>
          <c:showBubbleSize val="0"/>
        </c:dLbls>
        <c:gapWidth val="444"/>
        <c:overlap val="-90"/>
        <c:axId val="267402200"/>
        <c:axId val="267406120"/>
      </c:barChart>
      <c:catAx>
        <c:axId val="26740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3"/>
                </a:solidFill>
                <a:latin typeface="Arial Black" panose="020B0A04020102020204" pitchFamily="34" charset="0"/>
                <a:ea typeface="+mn-ea"/>
                <a:cs typeface="+mn-cs"/>
              </a:defRPr>
            </a:pPr>
            <a:endParaRPr lang="en-US"/>
          </a:p>
        </c:txPr>
        <c:crossAx val="267406120"/>
        <c:crosses val="autoZero"/>
        <c:auto val="1"/>
        <c:lblAlgn val="ctr"/>
        <c:lblOffset val="100"/>
        <c:noMultiLvlLbl val="0"/>
      </c:catAx>
      <c:valAx>
        <c:axId val="267406120"/>
        <c:scaling>
          <c:orientation val="minMax"/>
        </c:scaling>
        <c:delete val="1"/>
        <c:axPos val="l"/>
        <c:numFmt formatCode="0.0" sourceLinked="1"/>
        <c:majorTickMark val="none"/>
        <c:minorTickMark val="none"/>
        <c:tickLblPos val="nextTo"/>
        <c:crossAx val="267402200"/>
        <c:crosses val="autoZero"/>
        <c:crossBetween val="between"/>
      </c:valAx>
      <c:spPr>
        <a:solidFill>
          <a:schemeClr val="tx1"/>
        </a:solid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TABLE7!PivotTable9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r>
              <a:rPr lang="en-US" sz="1400">
                <a:latin typeface="Arial Black" panose="020B0A04020102020204" pitchFamily="34" charset="0"/>
              </a:rPr>
              <a:t>PRODUCTS</a:t>
            </a:r>
            <a:r>
              <a:rPr lang="en-US" sz="1400" baseline="0">
                <a:latin typeface="Arial Black" panose="020B0A04020102020204" pitchFamily="34" charset="0"/>
              </a:rPr>
              <a:t> WITH ≥50% DISCOUNT </a:t>
            </a:r>
            <a:endParaRPr lang="en-US" sz="14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TABLE7'!$B$2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TABLE7'!$A$3:$A$19</c:f>
              <c:multiLvlStrCache>
                <c:ptCount val="14"/>
                <c:lvl>
                  <c:pt idx="0">
                    <c:v>Computers&amp;Accessories</c:v>
                  </c:pt>
                  <c:pt idx="1">
                    <c:v>Electronics</c:v>
                  </c:pt>
                  <c:pt idx="2">
                    <c:v>Health&amp;PersonalCare</c:v>
                  </c:pt>
                  <c:pt idx="3">
                    <c:v>Home&amp;Kitchen</c:v>
                  </c:pt>
                  <c:pt idx="4">
                    <c:v>HomeImprovement</c:v>
                  </c:pt>
                  <c:pt idx="5">
                    <c:v>MusicalInstruments</c:v>
                  </c:pt>
                  <c:pt idx="6">
                    <c:v>OfficeProducts</c:v>
                  </c:pt>
                  <c:pt idx="7">
                    <c:v>Car&amp;Motorbike</c:v>
                  </c:pt>
                  <c:pt idx="8">
                    <c:v>Computers&amp;Accessories</c:v>
                  </c:pt>
                  <c:pt idx="9">
                    <c:v>Electronics</c:v>
                  </c:pt>
                  <c:pt idx="10">
                    <c:v>Home&amp;Kitchen</c:v>
                  </c:pt>
                  <c:pt idx="11">
                    <c:v>MusicalInstruments</c:v>
                  </c:pt>
                  <c:pt idx="12">
                    <c:v>OfficeProducts</c:v>
                  </c:pt>
                  <c:pt idx="13">
                    <c:v>Toys&amp;Games</c:v>
                  </c:pt>
                </c:lvl>
                <c:lvl>
                  <c:pt idx="0">
                    <c:v>Yes</c:v>
                  </c:pt>
                  <c:pt idx="7">
                    <c:v>No</c:v>
                  </c:pt>
                </c:lvl>
              </c:multiLvlStrCache>
            </c:multiLvlStrRef>
          </c:cat>
          <c:val>
            <c:numRef>
              <c:f>'PIVOT TABLE7'!$B$3:$B$19</c:f>
              <c:numCache>
                <c:formatCode>General</c:formatCode>
                <c:ptCount val="14"/>
                <c:pt idx="0">
                  <c:v>242</c:v>
                </c:pt>
                <c:pt idx="1">
                  <c:v>268</c:v>
                </c:pt>
                <c:pt idx="2">
                  <c:v>1</c:v>
                </c:pt>
                <c:pt idx="3">
                  <c:v>146</c:v>
                </c:pt>
                <c:pt idx="4">
                  <c:v>2</c:v>
                </c:pt>
                <c:pt idx="5">
                  <c:v>1</c:v>
                </c:pt>
                <c:pt idx="6">
                  <c:v>2</c:v>
                </c:pt>
                <c:pt idx="7">
                  <c:v>1</c:v>
                </c:pt>
                <c:pt idx="8">
                  <c:v>133</c:v>
                </c:pt>
                <c:pt idx="9">
                  <c:v>222</c:v>
                </c:pt>
                <c:pt idx="10">
                  <c:v>302</c:v>
                </c:pt>
                <c:pt idx="11">
                  <c:v>1</c:v>
                </c:pt>
                <c:pt idx="12">
                  <c:v>29</c:v>
                </c:pt>
                <c:pt idx="13">
                  <c:v>1</c:v>
                </c:pt>
              </c:numCache>
            </c:numRef>
          </c:val>
          <c:extLst>
            <c:ext xmlns:c16="http://schemas.microsoft.com/office/drawing/2014/chart" uri="{C3380CC4-5D6E-409C-BE32-E72D297353CC}">
              <c16:uniqueId val="{00000000-BD53-45B1-B610-07F814C63038}"/>
            </c:ext>
          </c:extLst>
        </c:ser>
        <c:dLbls>
          <c:dLblPos val="outEnd"/>
          <c:showLegendKey val="0"/>
          <c:showVal val="1"/>
          <c:showCatName val="0"/>
          <c:showSerName val="0"/>
          <c:showPercent val="0"/>
          <c:showBubbleSize val="0"/>
        </c:dLbls>
        <c:gapWidth val="100"/>
        <c:overlap val="-24"/>
        <c:axId val="267405728"/>
        <c:axId val="267406904"/>
      </c:barChart>
      <c:catAx>
        <c:axId val="267405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rial Black" panose="020B0A04020102020204" pitchFamily="34" charset="0"/>
                <a:ea typeface="+mn-ea"/>
                <a:cs typeface="+mn-cs"/>
              </a:defRPr>
            </a:pPr>
            <a:endParaRPr lang="en-US"/>
          </a:p>
        </c:txPr>
        <c:crossAx val="267406904"/>
        <c:crosses val="autoZero"/>
        <c:auto val="1"/>
        <c:lblAlgn val="ctr"/>
        <c:lblOffset val="100"/>
        <c:noMultiLvlLbl val="0"/>
      </c:catAx>
      <c:valAx>
        <c:axId val="267406904"/>
        <c:scaling>
          <c:orientation val="minMax"/>
        </c:scaling>
        <c:delete val="1"/>
        <c:axPos val="l"/>
        <c:numFmt formatCode="General" sourceLinked="1"/>
        <c:majorTickMark val="none"/>
        <c:minorTickMark val="none"/>
        <c:tickLblPos val="nextTo"/>
        <c:crossAx val="2674057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TABLE1!PivotTable1</c:name>
    <c:fmtId val="1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Arial Black" panose="020B0A04020102020204" pitchFamily="34" charset="0"/>
                <a:ea typeface="+mn-ea"/>
                <a:cs typeface="+mn-cs"/>
              </a:defRPr>
            </a:pPr>
            <a:r>
              <a:rPr lang="en-US">
                <a:latin typeface="Arial Black" panose="020B0A04020102020204" pitchFamily="34" charset="0"/>
              </a:rPr>
              <a:t>Distribution</a:t>
            </a:r>
            <a:r>
              <a:rPr lang="en-US" baseline="0">
                <a:latin typeface="Arial Black" panose="020B0A04020102020204" pitchFamily="34" charset="0"/>
              </a:rPr>
              <a:t> of product rating</a:t>
            </a:r>
            <a:endParaRPr lang="en-US">
              <a:latin typeface="Arial Black" panose="020B0A04020102020204" pitchFamily="34" charset="0"/>
            </a:endParaRPr>
          </a:p>
        </c:rich>
      </c:tx>
      <c:layout>
        <c:manualLayout>
          <c:xMode val="edge"/>
          <c:yMode val="edge"/>
          <c:x val="0.17833333333333332"/>
          <c:y val="1.286818314377369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TABLE1'!$B$3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5B4-46CD-9B22-66246EDB5B7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5B4-46CD-9B22-66246EDB5B7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5B4-46CD-9B22-66246EDB5B7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5B4-46CD-9B22-66246EDB5B7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C5B4-46CD-9B22-66246EDB5B7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C5B4-46CD-9B22-66246EDB5B79}"/>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C5B4-46CD-9B22-66246EDB5B79}"/>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C5B4-46CD-9B22-66246EDB5B79}"/>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C5B4-46CD-9B22-66246EDB5B79}"/>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C5B4-46CD-9B22-66246EDB5B7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C5B4-46CD-9B22-66246EDB5B7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5B4-46CD-9B22-66246EDB5B7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C5B4-46CD-9B22-66246EDB5B79}"/>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C5B4-46CD-9B22-66246EDB5B79}"/>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C5B4-46CD-9B22-66246EDB5B79}"/>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C5B4-46CD-9B22-66246EDB5B79}"/>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C5B4-46CD-9B22-66246EDB5B79}"/>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C5B4-46CD-9B22-66246EDB5B79}"/>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C5B4-46CD-9B22-66246EDB5B7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14-C5B4-46CD-9B22-66246EDB5B7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.xlsx]PIVOT TABLE1!PivotTable1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r>
              <a:rPr lang="en-US">
                <a:latin typeface="Arial Black" panose="020B0A04020102020204" pitchFamily="34" charset="0"/>
              </a:rPr>
              <a:t>Total Potential Revenue by category</a:t>
            </a:r>
          </a:p>
        </c:rich>
      </c:tx>
      <c:layout>
        <c:manualLayout>
          <c:xMode val="edge"/>
          <c:yMode val="edge"/>
          <c:x val="0.24444444444444444"/>
          <c:y val="2.3148148148148147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lt1"/>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TABLE1'!$A$4:$A$13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TABLE1'!$B$4:$B$13</c:f>
              <c:numCache>
                <c:formatCode>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ECD4-4ADC-9336-01AA86002D45}"/>
            </c:ext>
          </c:extLst>
        </c:ser>
        <c:dLbls>
          <c:dLblPos val="outEnd"/>
          <c:showLegendKey val="0"/>
          <c:showVal val="1"/>
          <c:showCatName val="0"/>
          <c:showSerName val="0"/>
          <c:showPercent val="0"/>
          <c:showBubbleSize val="0"/>
        </c:dLbls>
        <c:gapWidth val="269"/>
        <c:overlap val="-20"/>
        <c:axId val="267403376"/>
        <c:axId val="267403768"/>
      </c:barChart>
      <c:catAx>
        <c:axId val="2674033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lt1"/>
                </a:solidFill>
                <a:latin typeface="Arial Black" panose="020B0A04020102020204" pitchFamily="34" charset="0"/>
                <a:ea typeface="+mn-ea"/>
                <a:cs typeface="+mn-cs"/>
              </a:defRPr>
            </a:pPr>
            <a:endParaRPr lang="en-US"/>
          </a:p>
        </c:txPr>
        <c:crossAx val="267403768"/>
        <c:crosses val="autoZero"/>
        <c:auto val="1"/>
        <c:lblAlgn val="ctr"/>
        <c:lblOffset val="100"/>
        <c:noMultiLvlLbl val="0"/>
      </c:catAx>
      <c:valAx>
        <c:axId val="267403768"/>
        <c:scaling>
          <c:orientation val="minMax"/>
        </c:scaling>
        <c:delete val="1"/>
        <c:axPos val="l"/>
        <c:numFmt formatCode="0%" sourceLinked="1"/>
        <c:majorTickMark val="none"/>
        <c:minorTickMark val="none"/>
        <c:tickLblPos val="nextTo"/>
        <c:crossAx val="26740337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22</xdr:col>
      <xdr:colOff>91440</xdr:colOff>
      <xdr:row>9</xdr:row>
      <xdr:rowOff>53340</xdr:rowOff>
    </xdr:from>
    <xdr:to>
      <xdr:col>22</xdr:col>
      <xdr:colOff>929640</xdr:colOff>
      <xdr:row>10</xdr:row>
      <xdr:rowOff>7620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9908500" y="1767840"/>
          <a:ext cx="838200" cy="14478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472440</xdr:colOff>
      <xdr:row>0</xdr:row>
      <xdr:rowOff>7620</xdr:rowOff>
    </xdr:from>
    <xdr:to>
      <xdr:col>14</xdr:col>
      <xdr:colOff>350520</xdr:colOff>
      <xdr:row>2</xdr:row>
      <xdr:rowOff>45720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472440" y="7620"/>
          <a:ext cx="9281160" cy="41910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800">
              <a:solidFill>
                <a:schemeClr val="accent1"/>
              </a:solidFill>
              <a:latin typeface="Arial Black" panose="020B0A04020102020204" pitchFamily="34" charset="0"/>
            </a:rPr>
            <a:t>Amazon Product Review Analysis Dashboard</a:t>
          </a:r>
        </a:p>
      </xdr:txBody>
    </xdr:sp>
    <xdr:clientData/>
  </xdr:twoCellAnchor>
  <xdr:twoCellAnchor>
    <xdr:from>
      <xdr:col>0</xdr:col>
      <xdr:colOff>487680</xdr:colOff>
      <xdr:row>4</xdr:row>
      <xdr:rowOff>182880</xdr:rowOff>
    </xdr:from>
    <xdr:to>
      <xdr:col>8</xdr:col>
      <xdr:colOff>30480</xdr:colOff>
      <xdr:row>19</xdr:row>
      <xdr:rowOff>68580</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182880</xdr:colOff>
      <xdr:row>4</xdr:row>
      <xdr:rowOff>152400</xdr:rowOff>
    </xdr:from>
    <xdr:to>
      <xdr:col>14</xdr:col>
      <xdr:colOff>381000</xdr:colOff>
      <xdr:row>19</xdr:row>
      <xdr:rowOff>60960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487680</xdr:colOff>
      <xdr:row>19</xdr:row>
      <xdr:rowOff>91440</xdr:rowOff>
    </xdr:from>
    <xdr:to>
      <xdr:col>8</xdr:col>
      <xdr:colOff>45720</xdr:colOff>
      <xdr:row>33</xdr:row>
      <xdr:rowOff>22860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182880</xdr:colOff>
      <xdr:row>19</xdr:row>
      <xdr:rowOff>68580</xdr:rowOff>
    </xdr:from>
    <xdr:to>
      <xdr:col>14</xdr:col>
      <xdr:colOff>388620</xdr:colOff>
      <xdr:row>33</xdr:row>
      <xdr:rowOff>45720</xdr:rowOff>
    </xdr:to>
    <xdr:graphicFrame macro="">
      <xdr:nvGraphicFramePr>
        <xdr:cNvPr id="7" name="Chart 6">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182880</xdr:colOff>
      <xdr:row>33</xdr:row>
      <xdr:rowOff>53340</xdr:rowOff>
    </xdr:from>
    <xdr:to>
      <xdr:col>14</xdr:col>
      <xdr:colOff>411480</xdr:colOff>
      <xdr:row>47</xdr:row>
      <xdr:rowOff>144780</xdr:rowOff>
    </xdr:to>
    <xdr:graphicFrame macro="">
      <xdr:nvGraphicFramePr>
        <xdr:cNvPr id="8" name="Chart 7">
          <a:extLst>
            <a:ext uri="{FF2B5EF4-FFF2-40B4-BE49-F238E27FC236}">
              <a16:creationId xmlns:a16="http://schemas.microsoft.com/office/drawing/2014/main" id="{00000000-0008-0000-0B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502920</xdr:colOff>
      <xdr:row>33</xdr:row>
      <xdr:rowOff>68580</xdr:rowOff>
    </xdr:from>
    <xdr:to>
      <xdr:col>8</xdr:col>
      <xdr:colOff>60960</xdr:colOff>
      <xdr:row>47</xdr:row>
      <xdr:rowOff>144780</xdr:rowOff>
    </xdr:to>
    <xdr:graphicFrame macro="">
      <xdr:nvGraphicFramePr>
        <xdr:cNvPr id="9" name="Chart 8">
          <a:extLst>
            <a:ext uri="{FF2B5EF4-FFF2-40B4-BE49-F238E27FC236}">
              <a16:creationId xmlns:a16="http://schemas.microsoft.com/office/drawing/2014/main" id="{00000000-0008-0000-0B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502920</xdr:colOff>
      <xdr:row>48</xdr:row>
      <xdr:rowOff>22860</xdr:rowOff>
    </xdr:from>
    <xdr:to>
      <xdr:col>8</xdr:col>
      <xdr:colOff>114300</xdr:colOff>
      <xdr:row>62</xdr:row>
      <xdr:rowOff>99060</xdr:rowOff>
    </xdr:to>
    <xdr:graphicFrame macro="">
      <xdr:nvGraphicFramePr>
        <xdr:cNvPr id="10" name="Chart 9">
          <a:extLst>
            <a:ext uri="{FF2B5EF4-FFF2-40B4-BE49-F238E27FC236}">
              <a16:creationId xmlns:a16="http://schemas.microsoft.com/office/drawing/2014/main" id="{00000000-0008-0000-0B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205740</xdr:colOff>
      <xdr:row>48</xdr:row>
      <xdr:rowOff>15240</xdr:rowOff>
    </xdr:from>
    <xdr:to>
      <xdr:col>14</xdr:col>
      <xdr:colOff>388620</xdr:colOff>
      <xdr:row>62</xdr:row>
      <xdr:rowOff>91440</xdr:rowOff>
    </xdr:to>
    <xdr:graphicFrame macro="">
      <xdr:nvGraphicFramePr>
        <xdr:cNvPr id="11" name="Chart 10">
          <a:extLst>
            <a:ext uri="{FF2B5EF4-FFF2-40B4-BE49-F238E27FC236}">
              <a16:creationId xmlns:a16="http://schemas.microsoft.com/office/drawing/2014/main" id="{00000000-0008-0000-0B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525780</xdr:colOff>
      <xdr:row>62</xdr:row>
      <xdr:rowOff>160020</xdr:rowOff>
    </xdr:from>
    <xdr:to>
      <xdr:col>8</xdr:col>
      <xdr:colOff>83820</xdr:colOff>
      <xdr:row>77</xdr:row>
      <xdr:rowOff>45720</xdr:rowOff>
    </xdr:to>
    <xdr:graphicFrame macro="">
      <xdr:nvGraphicFramePr>
        <xdr:cNvPr id="12" name="Chart 11">
          <a:extLst>
            <a:ext uri="{FF2B5EF4-FFF2-40B4-BE49-F238E27FC236}">
              <a16:creationId xmlns:a16="http://schemas.microsoft.com/office/drawing/2014/main"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525780</xdr:colOff>
      <xdr:row>77</xdr:row>
      <xdr:rowOff>114300</xdr:rowOff>
    </xdr:from>
    <xdr:to>
      <xdr:col>8</xdr:col>
      <xdr:colOff>114300</xdr:colOff>
      <xdr:row>92</xdr:row>
      <xdr:rowOff>0</xdr:rowOff>
    </xdr:to>
    <xdr:graphicFrame macro="">
      <xdr:nvGraphicFramePr>
        <xdr:cNvPr id="14" name="Chart 13">
          <a:extLst>
            <a:ext uri="{FF2B5EF4-FFF2-40B4-BE49-F238E27FC236}">
              <a16:creationId xmlns:a16="http://schemas.microsoft.com/office/drawing/2014/main" i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198120</xdr:colOff>
      <xdr:row>77</xdr:row>
      <xdr:rowOff>114300</xdr:rowOff>
    </xdr:from>
    <xdr:to>
      <xdr:col>14</xdr:col>
      <xdr:colOff>419100</xdr:colOff>
      <xdr:row>92</xdr:row>
      <xdr:rowOff>0</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541020</xdr:colOff>
      <xdr:row>92</xdr:row>
      <xdr:rowOff>91440</xdr:rowOff>
    </xdr:from>
    <xdr:to>
      <xdr:col>8</xdr:col>
      <xdr:colOff>99060</xdr:colOff>
      <xdr:row>106</xdr:row>
      <xdr:rowOff>167640</xdr:rowOff>
    </xdr:to>
    <xdr:graphicFrame macro="">
      <xdr:nvGraphicFramePr>
        <xdr:cNvPr id="16" name="Chart 15">
          <a:extLst>
            <a:ext uri="{FF2B5EF4-FFF2-40B4-BE49-F238E27FC236}">
              <a16:creationId xmlns:a16="http://schemas.microsoft.com/office/drawing/2014/main" id="{00000000-0008-0000-0B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182880</xdr:colOff>
      <xdr:row>92</xdr:row>
      <xdr:rowOff>91440</xdr:rowOff>
    </xdr:from>
    <xdr:to>
      <xdr:col>14</xdr:col>
      <xdr:colOff>441960</xdr:colOff>
      <xdr:row>106</xdr:row>
      <xdr:rowOff>167640</xdr:rowOff>
    </xdr:to>
    <xdr:graphicFrame macro="">
      <xdr:nvGraphicFramePr>
        <xdr:cNvPr id="17" name="Chart 16">
          <a:extLst>
            <a:ext uri="{FF2B5EF4-FFF2-40B4-BE49-F238E27FC236}">
              <a16:creationId xmlns:a16="http://schemas.microsoft.com/office/drawing/2014/main" id="{00000000-0008-0000-0B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472440</xdr:colOff>
      <xdr:row>2</xdr:row>
      <xdr:rowOff>68581</xdr:rowOff>
    </xdr:from>
    <xdr:to>
      <xdr:col>14</xdr:col>
      <xdr:colOff>365760</xdr:colOff>
      <xdr:row>4</xdr:row>
      <xdr:rowOff>152401</xdr:rowOff>
    </xdr:to>
    <mc:AlternateContent xmlns:mc="http://schemas.openxmlformats.org/markup-compatibility/2006" xmlns:a14="http://schemas.microsoft.com/office/drawing/2010/main">
      <mc:Choice Requires="a14">
        <xdr:graphicFrame macro="">
          <xdr:nvGraphicFramePr>
            <xdr:cNvPr id="6" name="Main_Category">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microsoft.com/office/drawing/2010/slicer">
              <sle:slicer xmlns:sle="http://schemas.microsoft.com/office/drawing/2010/slicer" name="Main_Category"/>
            </a:graphicData>
          </a:graphic>
        </xdr:graphicFrame>
      </mc:Choice>
      <mc:Fallback xmlns="">
        <xdr:sp macro="" textlink="">
          <xdr:nvSpPr>
            <xdr:cNvPr id="0" name=""/>
            <xdr:cNvSpPr>
              <a:spLocks noTextEdit="1"/>
            </xdr:cNvSpPr>
          </xdr:nvSpPr>
          <xdr:spPr>
            <a:xfrm>
              <a:off x="624840" y="449581"/>
              <a:ext cx="9144000" cy="464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220980</xdr:colOff>
      <xdr:row>62</xdr:row>
      <xdr:rowOff>167640</xdr:rowOff>
    </xdr:from>
    <xdr:to>
      <xdr:col>14</xdr:col>
      <xdr:colOff>403860</xdr:colOff>
      <xdr:row>77</xdr:row>
      <xdr:rowOff>53340</xdr:rowOff>
    </xdr:to>
    <xdr:graphicFrame macro="">
      <xdr:nvGraphicFramePr>
        <xdr:cNvPr id="19" name="Chart 18">
          <a:extLst>
            <a:ext uri="{FF2B5EF4-FFF2-40B4-BE49-F238E27FC236}">
              <a16:creationId xmlns:a16="http://schemas.microsoft.com/office/drawing/2014/main" id="{00000000-0008-0000-0B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user" refreshedDate="45841.516623842595" createdVersion="5" refreshedVersion="5" minRefreshableVersion="3" recordCount="1351" xr:uid="{00000000-000A-0000-FFFF-FFFF00000000}">
  <cacheSource type="worksheet">
    <worksheetSource name="Table1"/>
  </cacheSource>
  <cacheFields count="1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Main_Category" numFmtId="0">
      <sharedItems count="9">
        <s v="Computers&amp;Accessories"/>
        <s v="Electronics"/>
        <s v="MusicalInstruments"/>
        <s v="OfficeProducts"/>
        <s v="Home&amp;Kitchen"/>
        <s v="HomeImprovement"/>
        <s v="Toys&amp;Games"/>
        <s v="Car&amp;Motorbike"/>
        <s v="Health&amp;PersonalCare"/>
      </sharedItems>
    </cacheField>
    <cacheField name="Unique_Product" numFmtId="0">
      <sharedItems count="207">
        <s v="USBCables"/>
        <s v="WirelessUSBAdapters"/>
        <s v="HDMICables"/>
        <s v="SmartTelevisions"/>
        <s v="RemoteControls"/>
        <s v="StandardTelevisions"/>
        <s v="TVWall&amp;CeilingMounts"/>
        <s v="RCACables"/>
        <s v="Mounts"/>
        <s v="OpticalCables"/>
        <s v="Projectors"/>
        <s v="Adapters"/>
        <s v="SatelliteReceivers"/>
        <s v="DVICables"/>
        <s v="SpeakerCables"/>
        <s v="StreamingClients"/>
        <s v="AVReceivers&amp;Amplifiers"/>
        <s v="TowerSpeakers"/>
        <s v="3DGlasses"/>
        <s v="SmartWatches"/>
        <s v="PowerBanks"/>
        <s v="Smartphones"/>
        <s v="MicroSD"/>
        <s v="BasicMobiles"/>
        <s v="In-Ear"/>
        <s v="AutomobileChargers"/>
        <s v="Cradles"/>
        <s v="WallChargers"/>
        <s v="OTGAdapters"/>
        <s v="Tripods"/>
        <s v="SelfieSticks"/>
        <s v="Stands"/>
        <s v="CableConnectionProtectors"/>
        <s v="D√©cor"/>
        <s v="ScreenProtectors"/>
        <s v="StylusPens"/>
        <s v="Bedstand&amp;DeskMounts"/>
        <s v="BasicCases"/>
        <s v="HandlebarMounts"/>
        <s v="On-Ear"/>
        <s v="CameraPrivacyCovers"/>
        <s v="PhoneCharms"/>
        <s v="Shower&amp;WallMounts"/>
        <s v="PenDrives"/>
        <s v="Mice"/>
        <s v="GraphicTablets"/>
        <s v="Lapdesks"/>
        <s v="NotebookComputerStands"/>
        <s v="Keyboards"/>
        <s v="Condenser"/>
        <s v="DisposableBatteries"/>
        <s v="GelInkRollerballPens"/>
        <s v="Tape"/>
        <s v="Keyboard&amp;MouseSets"/>
        <s v="ExternalHardDisks"/>
        <s v="VideoCameras"/>
        <s v="Tabletop&amp;TravelTripods"/>
        <s v="Scientific"/>
        <s v="Repeaters&amp;Extenders"/>
        <s v="TripodLegs"/>
        <s v="InkjetInkCartridges"/>
        <s v="DustCovers"/>
        <s v="GamingMice"/>
        <s v="Paints"/>
        <s v="MousePads"/>
        <s v="HardDiskBags"/>
        <s v="Macro&amp;RinglightFlashes"/>
        <s v="NetworkingDevices"/>
        <s v="Routers"/>
        <s v="Over-Ear"/>
        <s v="BluetoothSpeakers"/>
        <s v="GeneralPurposeBatteries&amp;BatteryChargers"/>
        <s v="WireboundNotebooks"/>
        <s v="RechargeableBatteries"/>
        <s v="BluetoothAdapters"/>
        <s v="USBtoUSBAdapters"/>
        <s v="CompleteTripodUnits"/>
        <s v="Notepads&amp;MemoBooks"/>
        <s v="Film"/>
        <s v="Monitors"/>
        <s v="Lamps"/>
        <s v="CleaningKits"/>
        <s v="DomeCameras"/>
        <s v="Gamepads"/>
        <s v="Basic"/>
        <s v="USBHubs"/>
        <s v="PCMicrophones"/>
        <s v="OutdoorSpeakers"/>
        <s v="LaptopSleeves&amp;Slipcases"/>
        <s v="ExternalMemoryCardReaders"/>
        <s v="BottledInk"/>
        <s v="CompositionNotebooks"/>
        <s v="RetractableBallpointPens"/>
        <s v="EthernetCables"/>
        <s v="Memory"/>
        <s v="UninterruptedPowerSupplies"/>
        <s v="Cases"/>
        <s v="SecureDigitalCards"/>
        <s v="SelfieLights"/>
        <s v="Webcams"/>
        <s v="CoolingPads"/>
        <s v="LaptopAccessories"/>
        <s v="Adapters&amp;Multi-Outlets"/>
        <s v="ColouredPaper"/>
        <s v="InternalSolidStateDrives"/>
        <s v="MultimediaSpeakerSystems"/>
        <s v="DataCards&amp;Dongles"/>
        <s v="LaptopChargers&amp;PowerSupplies"/>
        <s v="PCSpeakers"/>
        <s v="BatteryChargers"/>
        <s v="StickBallpointPens"/>
        <s v="WoodenPencils"/>
        <s v="InternalHardDrives"/>
        <s v="Printers"/>
        <s v="Pens"/>
        <s v="SATACables"/>
        <s v="PCHeadsets"/>
        <s v="GamingKeyboards"/>
        <s v="SoundbarSpeakers"/>
        <s v="Earpads"/>
        <s v="InkjetPrinters"/>
        <s v="ColouringPens&amp;Markers"/>
        <s v="Headsets"/>
        <s v="ExternalSolidStateDrives"/>
        <s v="PowerLANAdapters"/>
        <s v="InkjetInkRefills&amp;Kits"/>
        <s v="Notebooks,WritingPads&amp;Diaries"/>
        <s v="BackgroundSupports"/>
        <s v="Financial&amp;Business"/>
        <s v="SurgeProtectors"/>
        <s v="Tablets"/>
        <s v="CordManagement"/>
        <s v="PaintingMaterials"/>
        <s v="TonerCartridges"/>
        <s v="LiquidInkRollerballPens"/>
        <s v="FountainPens"/>
        <s v="Caddies"/>
        <s v="TraditionalLaptops"/>
        <s v="ElectricKettles"/>
        <s v="ElectricHeaters"/>
        <s v="FanHeaters"/>
        <s v="LintShavers"/>
        <s v="DigitalKitchenScales"/>
        <s v="Choppers"/>
        <s v="InductionCooktop"/>
        <s v="HandBlenders"/>
        <s v="DryIrons"/>
        <s v="MixerGrinders"/>
        <s v="InstantWaterHeaters"/>
        <s v="RoomHeaters"/>
        <s v="Kettle&amp;ToasterSets"/>
        <s v="StorageWaterHeaters"/>
        <s v="ImmersionRods"/>
        <s v="AirFryers"/>
        <s v="LaundryBaskets"/>
        <s v="SteamIrons"/>
        <s v="JuicerMixerGrinders"/>
        <s v="HandheldVacuums"/>
        <s v="EggBoilers"/>
        <s v="SandwichMakers"/>
        <s v="MiniFoodProcessors&amp;Choppers"/>
        <s v="DigitalScales"/>
        <s v="VacuumSealers"/>
        <s v="CeilingFans"/>
        <s v="CanisterVacuums"/>
        <s v="PressureWashers,Steam&amp;WindowCleaners"/>
        <s v="HalogenHeaters"/>
        <s v="Pop-upToasters"/>
        <s v="HeatConvectors"/>
        <s v="ElectricGrinders"/>
        <s v="ExhaustFans"/>
        <s v="DripCoffeeMachines"/>
        <s v="WaterPurifierAccessories"/>
        <s v="WaterCartridges"/>
        <s v="Rice&amp;PastaCookers"/>
        <s v="AirPurifiers&amp;Ionizers"/>
        <s v="Wet-DryVacuums"/>
        <s v="HEPAAirPurifiers"/>
        <s v="WaterFilters&amp;Purifiers"/>
        <s v="LaundryBags"/>
        <s v="Sewing&amp;EmbroideryMachines"/>
        <s v="SprayBottles"/>
        <s v="HandMixers"/>
        <s v="WetGrinders"/>
        <s v="OvenToasterGrills"/>
        <s v="Juicers"/>
        <s v="SmallKitchenAppliances"/>
        <s v="DigitalBathroomScales"/>
        <s v="EspressoMachines"/>
        <s v="TableFans"/>
        <s v="MilkFrothers"/>
        <s v="Humidifiers"/>
        <s v="StandMixerAccessories"/>
        <s v="RoboticVacuums"/>
        <s v="YogurtMakers"/>
        <s v="ColdPressJuicers"/>
        <s v="Split-SystemAirConditioners"/>
        <s v="SmallApplianceParts&amp;Accessories"/>
        <s v="WaffleMakers&amp;Irons"/>
        <s v="StovetopEspressoPots"/>
        <s v="MeasuringSpoons"/>
        <s v="CoffeePresses"/>
        <s v="RotiMakers"/>
        <s v="FanParts&amp;Accessories"/>
        <s v="StandMixers"/>
        <s v="PedestalFans"/>
        <s v="HandheldBags"/>
      </sharedItems>
    </cacheField>
    <cacheField name="Discounted_price" numFmtId="2">
      <sharedItems containsSemiMixedTypes="0" containsString="0" containsNumber="1" minValue="39" maxValue="77990"/>
    </cacheField>
    <cacheField name="Actual_Price" numFmtId="2">
      <sharedItems containsSemiMixedTypes="0" containsString="0" containsNumber="1" minValue="39" maxValue="139900"/>
    </cacheField>
    <cacheField name="Price_Range_Bucket" numFmtId="2">
      <sharedItems count="3">
        <s v="&gt;500.00"/>
        <s v="200.00–500.00"/>
        <s v="&lt;200.00"/>
      </sharedItems>
    </cacheField>
    <cacheField name="Discount_percentage" numFmtId="9">
      <sharedItems containsSemiMixedTypes="0" containsString="0" containsNumber="1" minValue="0" maxValue="0.94"/>
    </cacheField>
    <cacheField name="Discount_50%_Plus" numFmtId="9">
      <sharedItems count="2">
        <s v="Yes"/>
        <s v="No"/>
      </sharedItems>
    </cacheField>
    <cacheField name="Rating" numFmtId="166">
      <sharedItems containsMixedTypes="1" containsNumber="1" minValue="2" maxValue="5"/>
    </cacheField>
    <cacheField name="Rating_Clean" numFmtId="166">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1">
      <sharedItems containsString="0" containsBlank="1" containsNumber="1" containsInteger="1" minValue="2" maxValue="426973" count="1118">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ating_Count_Clean" numFmtId="0">
      <sharedItems containsSemiMixedTypes="0" containsString="0" containsNumber="1" containsInteger="1" minValue="0" maxValue="426973"/>
    </cacheField>
    <cacheField name="Under_1000_Reviews" numFmtId="0">
      <sharedItems count="2">
        <s v="No"/>
        <s v="Yes"/>
      </sharedItems>
    </cacheField>
    <cacheField name="Potential_Revenue" numFmtId="1">
      <sharedItems containsSemiMixedTypes="0" containsString="0" containsNumber="1" minValue="0" maxValue="3451882164"/>
    </cacheField>
    <cacheField name="Rating_Score" numFmtId="166">
      <sharedItems containsSemiMixedTypes="0" containsString="0" containsNumber="1" minValue="0" maxValue="1"/>
    </cacheField>
    <cacheField name="Popularity_Score" numFmtId="166">
      <sharedItems containsSemiMixedTypes="0" containsString="0" containsNumber="1" minValue="0" maxValue="1"/>
    </cacheField>
    <cacheField name="Combined_Rating_Score" numFmtId="166">
      <sharedItems containsSemiMixedTypes="0" containsString="0" containsNumber="1" minValue="1.1616659601426788E-3" maxValue="0.94000000000000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1">
  <r>
    <x v="0"/>
    <x v="0"/>
    <x v="0"/>
    <x v="0"/>
    <x v="0"/>
    <n v="399"/>
    <n v="1099"/>
    <x v="0"/>
    <n v="0.64"/>
    <x v="0"/>
    <n v="4.2"/>
    <x v="0"/>
    <x v="0"/>
    <n v="24269"/>
    <x v="0"/>
    <n v="26671631"/>
    <n v="0.84000000000000008"/>
    <n v="5.6839659650610226E-2"/>
    <n v="0.44841982982530515"/>
  </r>
  <r>
    <x v="1"/>
    <x v="1"/>
    <x v="0"/>
    <x v="0"/>
    <x v="0"/>
    <n v="199"/>
    <n v="349"/>
    <x v="1"/>
    <n v="0.43"/>
    <x v="1"/>
    <n v="4"/>
    <x v="1"/>
    <x v="1"/>
    <n v="43994"/>
    <x v="0"/>
    <n v="15353906"/>
    <n v="0.8"/>
    <n v="0.10303696018249398"/>
    <n v="0.45151848009124701"/>
  </r>
  <r>
    <x v="2"/>
    <x v="2"/>
    <x v="0"/>
    <x v="0"/>
    <x v="0"/>
    <n v="199"/>
    <n v="1899"/>
    <x v="0"/>
    <n v="0.9"/>
    <x v="0"/>
    <n v="3.9"/>
    <x v="2"/>
    <x v="2"/>
    <n v="7928"/>
    <x v="0"/>
    <n v="15055272"/>
    <n v="0.78"/>
    <n v="1.8567918814538623E-2"/>
    <n v="0.39928395940726935"/>
  </r>
  <r>
    <x v="3"/>
    <x v="3"/>
    <x v="0"/>
    <x v="0"/>
    <x v="0"/>
    <n v="329"/>
    <n v="699"/>
    <x v="0"/>
    <n v="0.53"/>
    <x v="0"/>
    <n v="4.2"/>
    <x v="0"/>
    <x v="3"/>
    <n v="94363"/>
    <x v="0"/>
    <n v="65959737"/>
    <n v="0.84000000000000008"/>
    <n v="0.22100460684867662"/>
    <n v="0.53050230342433835"/>
  </r>
  <r>
    <x v="4"/>
    <x v="4"/>
    <x v="0"/>
    <x v="0"/>
    <x v="0"/>
    <n v="154"/>
    <n v="399"/>
    <x v="1"/>
    <n v="0.61"/>
    <x v="0"/>
    <n v="4.2"/>
    <x v="0"/>
    <x v="4"/>
    <n v="16905"/>
    <x v="0"/>
    <n v="6745095"/>
    <n v="0.84000000000000008"/>
    <n v="3.9592667452040292E-2"/>
    <n v="0.43979633372602017"/>
  </r>
  <r>
    <x v="5"/>
    <x v="5"/>
    <x v="0"/>
    <x v="0"/>
    <x v="0"/>
    <n v="149"/>
    <n v="1000"/>
    <x v="0"/>
    <n v="0.85"/>
    <x v="0"/>
    <n v="3.9"/>
    <x v="2"/>
    <x v="5"/>
    <n v="24871"/>
    <x v="0"/>
    <n v="24871000"/>
    <n v="0.78"/>
    <n v="5.824958486836404E-2"/>
    <n v="0.41912479243418205"/>
  </r>
  <r>
    <x v="6"/>
    <x v="6"/>
    <x v="0"/>
    <x v="0"/>
    <x v="0"/>
    <n v="176.63"/>
    <n v="499"/>
    <x v="1"/>
    <n v="0.65"/>
    <x v="0"/>
    <n v="4.0999999999999996"/>
    <x v="3"/>
    <x v="6"/>
    <n v="15188"/>
    <x v="0"/>
    <n v="7578812"/>
    <n v="0.82"/>
    <n v="3.5571335892433477E-2"/>
    <n v="0.4277856679462167"/>
  </r>
  <r>
    <x v="7"/>
    <x v="7"/>
    <x v="0"/>
    <x v="0"/>
    <x v="0"/>
    <n v="229"/>
    <n v="299"/>
    <x v="1"/>
    <n v="0.23"/>
    <x v="1"/>
    <n v="4.3"/>
    <x v="4"/>
    <x v="7"/>
    <n v="30411"/>
    <x v="0"/>
    <n v="9092889"/>
    <n v="0.86"/>
    <n v="7.1224644181247992E-2"/>
    <n v="0.46561232209062398"/>
  </r>
  <r>
    <x v="8"/>
    <x v="8"/>
    <x v="1"/>
    <x v="0"/>
    <x v="1"/>
    <n v="499"/>
    <n v="999"/>
    <x v="0"/>
    <n v="0.5"/>
    <x v="0"/>
    <n v="4.2"/>
    <x v="0"/>
    <x v="8"/>
    <n v="179691"/>
    <x v="0"/>
    <n v="179511309"/>
    <n v="0.84000000000000008"/>
    <n v="0.42084862508870585"/>
    <n v="0.63042431254435294"/>
  </r>
  <r>
    <x v="9"/>
    <x v="9"/>
    <x v="0"/>
    <x v="0"/>
    <x v="0"/>
    <n v="199"/>
    <n v="299"/>
    <x v="1"/>
    <n v="0.33"/>
    <x v="1"/>
    <n v="4"/>
    <x v="1"/>
    <x v="1"/>
    <n v="43994"/>
    <x v="0"/>
    <n v="13154206"/>
    <n v="0.8"/>
    <n v="0.10303696018249398"/>
    <n v="0.45151848009124701"/>
  </r>
  <r>
    <x v="10"/>
    <x v="10"/>
    <x v="0"/>
    <x v="0"/>
    <x v="0"/>
    <n v="154"/>
    <n v="339"/>
    <x v="1"/>
    <n v="0.55000000000000004"/>
    <x v="0"/>
    <n v="4.3"/>
    <x v="4"/>
    <x v="9"/>
    <n v="13391"/>
    <x v="0"/>
    <n v="4539549"/>
    <n v="0.86"/>
    <n v="3.1362638855384296E-2"/>
    <n v="0.44568131942769212"/>
  </r>
  <r>
    <x v="11"/>
    <x v="11"/>
    <x v="0"/>
    <x v="0"/>
    <x v="0"/>
    <n v="299"/>
    <n v="799"/>
    <x v="0"/>
    <n v="0.63"/>
    <x v="0"/>
    <n v="4.2"/>
    <x v="0"/>
    <x v="3"/>
    <n v="94363"/>
    <x v="0"/>
    <n v="75396037"/>
    <n v="0.84000000000000008"/>
    <n v="0.22100460684867662"/>
    <n v="0.53050230342433835"/>
  </r>
  <r>
    <x v="12"/>
    <x v="12"/>
    <x v="2"/>
    <x v="1"/>
    <x v="2"/>
    <n v="219"/>
    <n v="700"/>
    <x v="0"/>
    <n v="0.69"/>
    <x v="0"/>
    <n v="4.4000000000000004"/>
    <x v="5"/>
    <x v="10"/>
    <n v="426973"/>
    <x v="0"/>
    <n v="298881100"/>
    <n v="0.88000000000000012"/>
    <n v="1"/>
    <n v="0.94000000000000006"/>
  </r>
  <r>
    <x v="13"/>
    <x v="13"/>
    <x v="0"/>
    <x v="0"/>
    <x v="0"/>
    <n v="350"/>
    <n v="899"/>
    <x v="0"/>
    <n v="0.61"/>
    <x v="0"/>
    <n v="4.2"/>
    <x v="0"/>
    <x v="11"/>
    <n v="2262"/>
    <x v="0"/>
    <n v="2033538"/>
    <n v="0.84000000000000008"/>
    <n v="5.2977588746829429E-3"/>
    <n v="0.42264887943734153"/>
  </r>
  <r>
    <x v="14"/>
    <x v="14"/>
    <x v="0"/>
    <x v="0"/>
    <x v="0"/>
    <n v="159"/>
    <n v="399"/>
    <x v="1"/>
    <n v="0.6"/>
    <x v="0"/>
    <n v="4.0999999999999996"/>
    <x v="3"/>
    <x v="12"/>
    <n v="4768"/>
    <x v="0"/>
    <n v="1902432"/>
    <n v="0.82"/>
    <n v="1.1166982455565105E-2"/>
    <n v="0.41558349122778254"/>
  </r>
  <r>
    <x v="15"/>
    <x v="15"/>
    <x v="0"/>
    <x v="0"/>
    <x v="0"/>
    <n v="349"/>
    <n v="399"/>
    <x v="1"/>
    <n v="0.13"/>
    <x v="1"/>
    <n v="4.4000000000000004"/>
    <x v="5"/>
    <x v="13"/>
    <n v="18757"/>
    <x v="0"/>
    <n v="7484043"/>
    <n v="0.88000000000000012"/>
    <n v="4.3930178254831101E-2"/>
    <n v="0.46196508912741563"/>
  </r>
  <r>
    <x v="16"/>
    <x v="16"/>
    <x v="3"/>
    <x v="1"/>
    <x v="3"/>
    <n v="13999"/>
    <n v="24999"/>
    <x v="0"/>
    <n v="0.44"/>
    <x v="1"/>
    <n v="4.2"/>
    <x v="0"/>
    <x v="14"/>
    <n v="32840"/>
    <x v="0"/>
    <n v="820967160"/>
    <n v="0.84000000000000008"/>
    <n v="7.6913528490091879E-2"/>
    <n v="0.458456764245046"/>
  </r>
  <r>
    <x v="17"/>
    <x v="17"/>
    <x v="0"/>
    <x v="0"/>
    <x v="0"/>
    <n v="249"/>
    <n v="399"/>
    <x v="1"/>
    <n v="0.38"/>
    <x v="1"/>
    <n v="4"/>
    <x v="1"/>
    <x v="1"/>
    <n v="43994"/>
    <x v="0"/>
    <n v="17553606"/>
    <n v="0.8"/>
    <n v="0.10303696018249398"/>
    <n v="0.45151848009124701"/>
  </r>
  <r>
    <x v="18"/>
    <x v="18"/>
    <x v="0"/>
    <x v="0"/>
    <x v="0"/>
    <n v="199"/>
    <n v="499"/>
    <x v="1"/>
    <n v="0.6"/>
    <x v="0"/>
    <n v="4.0999999999999996"/>
    <x v="3"/>
    <x v="15"/>
    <n v="13045"/>
    <x v="0"/>
    <n v="6509455"/>
    <n v="0.82"/>
    <n v="3.0552283165446059E-2"/>
    <n v="0.42527614158272298"/>
  </r>
  <r>
    <x v="19"/>
    <x v="19"/>
    <x v="3"/>
    <x v="1"/>
    <x v="3"/>
    <n v="13490"/>
    <n v="21990"/>
    <x v="0"/>
    <n v="0.39"/>
    <x v="1"/>
    <n v="4.3"/>
    <x v="4"/>
    <x v="16"/>
    <n v="11976"/>
    <x v="0"/>
    <n v="263352240"/>
    <n v="0.86"/>
    <n v="2.8048611973122424E-2"/>
    <n v="0.44402430598656123"/>
  </r>
  <r>
    <x v="20"/>
    <x v="20"/>
    <x v="0"/>
    <x v="0"/>
    <x v="0"/>
    <n v="970"/>
    <n v="1799"/>
    <x v="0"/>
    <n v="0.46"/>
    <x v="1"/>
    <n v="4.5"/>
    <x v="6"/>
    <x v="17"/>
    <n v="815"/>
    <x v="1"/>
    <n v="1466185"/>
    <n v="0.9"/>
    <n v="1.9087858014441195E-3"/>
    <n v="0.45095439290072209"/>
  </r>
  <r>
    <x v="21"/>
    <x v="21"/>
    <x v="2"/>
    <x v="1"/>
    <x v="2"/>
    <n v="279"/>
    <n v="499"/>
    <x v="1"/>
    <n v="0.44"/>
    <x v="1"/>
    <n v="3.7"/>
    <x v="7"/>
    <x v="18"/>
    <n v="10962"/>
    <x v="0"/>
    <n v="5470038"/>
    <n v="0.74"/>
    <n v="2.5673754546540414E-2"/>
    <n v="0.3828368772732702"/>
  </r>
  <r>
    <x v="22"/>
    <x v="22"/>
    <x v="3"/>
    <x v="1"/>
    <x v="3"/>
    <n v="13490"/>
    <n v="22900"/>
    <x v="0"/>
    <n v="0.41"/>
    <x v="1"/>
    <n v="4.3"/>
    <x v="4"/>
    <x v="19"/>
    <n v="16299"/>
    <x v="0"/>
    <n v="373247100"/>
    <n v="0.86"/>
    <n v="3.8173373960414356E-2"/>
    <n v="0.44908668698020715"/>
  </r>
  <r>
    <x v="23"/>
    <x v="23"/>
    <x v="0"/>
    <x v="0"/>
    <x v="0"/>
    <n v="59"/>
    <n v="199"/>
    <x v="2"/>
    <n v="0.7"/>
    <x v="0"/>
    <n v="4"/>
    <x v="1"/>
    <x v="20"/>
    <n v="9378"/>
    <x v="0"/>
    <n v="1866222"/>
    <n v="0.8"/>
    <n v="2.1963918093181534E-2"/>
    <n v="0.41098195904659079"/>
  </r>
  <r>
    <x v="24"/>
    <x v="24"/>
    <x v="3"/>
    <x v="1"/>
    <x v="3"/>
    <n v="11499"/>
    <n v="19990"/>
    <x v="0"/>
    <n v="0.42"/>
    <x v="1"/>
    <n v="4.3"/>
    <x v="4"/>
    <x v="21"/>
    <n v="4703"/>
    <x v="0"/>
    <n v="94012970"/>
    <n v="0.86"/>
    <n v="1.1014748005143182E-2"/>
    <n v="0.43550737400257156"/>
  </r>
  <r>
    <x v="25"/>
    <x v="25"/>
    <x v="2"/>
    <x v="1"/>
    <x v="2"/>
    <n v="199"/>
    <n v="699"/>
    <x v="0"/>
    <n v="0.72"/>
    <x v="0"/>
    <n v="4.2"/>
    <x v="0"/>
    <x v="22"/>
    <n v="12153"/>
    <x v="0"/>
    <n v="8494947"/>
    <n v="0.84000000000000008"/>
    <n v="2.8463158091963661E-2"/>
    <n v="0.43423157904598186"/>
  </r>
  <r>
    <x v="26"/>
    <x v="26"/>
    <x v="3"/>
    <x v="1"/>
    <x v="3"/>
    <n v="14999"/>
    <n v="19999"/>
    <x v="0"/>
    <n v="0.25"/>
    <x v="1"/>
    <n v="4.2"/>
    <x v="0"/>
    <x v="23"/>
    <n v="34899"/>
    <x v="0"/>
    <n v="697945101"/>
    <n v="0.84000000000000008"/>
    <n v="8.1735847465764816E-2"/>
    <n v="0.46086792373288243"/>
  </r>
  <r>
    <x v="27"/>
    <x v="27"/>
    <x v="0"/>
    <x v="0"/>
    <x v="0"/>
    <n v="299"/>
    <n v="399"/>
    <x v="1"/>
    <n v="0.25"/>
    <x v="1"/>
    <n v="4"/>
    <x v="1"/>
    <x v="24"/>
    <n v="2766"/>
    <x v="0"/>
    <n v="1103634"/>
    <n v="0.8"/>
    <n v="6.4781613825698582E-3"/>
    <n v="0.40323908069128495"/>
  </r>
  <r>
    <x v="28"/>
    <x v="28"/>
    <x v="0"/>
    <x v="0"/>
    <x v="0"/>
    <n v="970"/>
    <n v="1999"/>
    <x v="0"/>
    <n v="0.51"/>
    <x v="0"/>
    <n v="4.4000000000000004"/>
    <x v="5"/>
    <x v="25"/>
    <n v="184"/>
    <x v="1"/>
    <n v="367816"/>
    <n v="0.88000000000000012"/>
    <n v="4.3094059811744537E-4"/>
    <n v="0.44021547029905878"/>
  </r>
  <r>
    <x v="29"/>
    <x v="29"/>
    <x v="0"/>
    <x v="0"/>
    <x v="0"/>
    <n v="299"/>
    <n v="999"/>
    <x v="0"/>
    <n v="0.7"/>
    <x v="0"/>
    <n v="4.3"/>
    <x v="4"/>
    <x v="26"/>
    <n v="20850"/>
    <x v="0"/>
    <n v="20829150"/>
    <n v="0.86"/>
    <n v="4.8832127558417045E-2"/>
    <n v="0.45441606377920851"/>
  </r>
  <r>
    <x v="30"/>
    <x v="30"/>
    <x v="0"/>
    <x v="0"/>
    <x v="0"/>
    <n v="199"/>
    <n v="750"/>
    <x v="0"/>
    <n v="0.73"/>
    <x v="0"/>
    <n v="4.5"/>
    <x v="6"/>
    <x v="27"/>
    <n v="74976"/>
    <x v="0"/>
    <n v="56232000"/>
    <n v="0.9"/>
    <n v="0.17559892545898687"/>
    <n v="0.53779946272949342"/>
  </r>
  <r>
    <x v="31"/>
    <x v="31"/>
    <x v="0"/>
    <x v="0"/>
    <x v="0"/>
    <n v="179"/>
    <n v="499"/>
    <x v="1"/>
    <n v="0.64"/>
    <x v="0"/>
    <n v="4"/>
    <x v="1"/>
    <x v="28"/>
    <n v="1934"/>
    <x v="0"/>
    <n v="965066"/>
    <n v="0.8"/>
    <n v="4.5295604171692351E-3"/>
    <n v="0.40226478020858464"/>
  </r>
  <r>
    <x v="32"/>
    <x v="32"/>
    <x v="0"/>
    <x v="0"/>
    <x v="0"/>
    <n v="389"/>
    <n v="1099"/>
    <x v="0"/>
    <n v="0.65"/>
    <x v="0"/>
    <n v="4.3"/>
    <x v="4"/>
    <x v="29"/>
    <n v="974"/>
    <x v="1"/>
    <n v="1070426"/>
    <n v="0.86"/>
    <n v="2.2811746878608251E-3"/>
    <n v="0.4311405873439304"/>
  </r>
  <r>
    <x v="33"/>
    <x v="33"/>
    <x v="0"/>
    <x v="0"/>
    <x v="0"/>
    <n v="599"/>
    <n v="599"/>
    <x v="0"/>
    <n v="0"/>
    <x v="1"/>
    <n v="4.3"/>
    <x v="4"/>
    <x v="30"/>
    <n v="355"/>
    <x v="1"/>
    <n v="212645"/>
    <n v="0.86"/>
    <n v="8.3143430615050602E-4"/>
    <n v="0.43041571715307525"/>
  </r>
  <r>
    <x v="34"/>
    <x v="34"/>
    <x v="0"/>
    <x v="0"/>
    <x v="0"/>
    <n v="199"/>
    <n v="999"/>
    <x v="0"/>
    <n v="0.8"/>
    <x v="0"/>
    <n v="3.9"/>
    <x v="2"/>
    <x v="31"/>
    <n v="1075"/>
    <x v="0"/>
    <n v="1073925"/>
    <n v="0.78"/>
    <n v="2.5177236031318139E-3"/>
    <n v="0.39125886180156594"/>
  </r>
  <r>
    <x v="35"/>
    <x v="35"/>
    <x v="0"/>
    <x v="0"/>
    <x v="0"/>
    <n v="99"/>
    <n v="666.66"/>
    <x v="0"/>
    <n v="0.85"/>
    <x v="0"/>
    <n v="3.9"/>
    <x v="2"/>
    <x v="5"/>
    <n v="24871"/>
    <x v="0"/>
    <n v="16580500.859999999"/>
    <n v="0.78"/>
    <n v="5.824958486836404E-2"/>
    <n v="0.41912479243418205"/>
  </r>
  <r>
    <x v="36"/>
    <x v="36"/>
    <x v="0"/>
    <x v="0"/>
    <x v="0"/>
    <n v="899"/>
    <n v="1900"/>
    <x v="0"/>
    <n v="0.53"/>
    <x v="0"/>
    <n v="4.4000000000000004"/>
    <x v="5"/>
    <x v="32"/>
    <n v="13552"/>
    <x v="0"/>
    <n v="25748800"/>
    <n v="0.88000000000000012"/>
    <n v="3.1739711878737066E-2"/>
    <n v="0.45586985593936857"/>
  </r>
  <r>
    <x v="37"/>
    <x v="37"/>
    <x v="0"/>
    <x v="0"/>
    <x v="0"/>
    <n v="199"/>
    <n v="999"/>
    <x v="0"/>
    <n v="0.8"/>
    <x v="0"/>
    <n v="4"/>
    <x v="1"/>
    <x v="33"/>
    <n v="576"/>
    <x v="1"/>
    <n v="575424"/>
    <n v="0.8"/>
    <n v="1.3490314375850464E-3"/>
    <n v="0.40067451571879253"/>
  </r>
  <r>
    <x v="38"/>
    <x v="38"/>
    <x v="3"/>
    <x v="1"/>
    <x v="3"/>
    <n v="32999"/>
    <n v="45999"/>
    <x v="0"/>
    <n v="0.28000000000000003"/>
    <x v="1"/>
    <n v="4.2"/>
    <x v="0"/>
    <x v="34"/>
    <n v="7298"/>
    <x v="0"/>
    <n v="335700702"/>
    <n v="0.84000000000000008"/>
    <n v="1.7092415679679979E-2"/>
    <n v="0.42854620783984004"/>
  </r>
  <r>
    <x v="39"/>
    <x v="39"/>
    <x v="0"/>
    <x v="0"/>
    <x v="0"/>
    <n v="970"/>
    <n v="1999"/>
    <x v="0"/>
    <n v="0.51"/>
    <x v="0"/>
    <n v="4.2"/>
    <x v="0"/>
    <x v="35"/>
    <n v="462"/>
    <x v="1"/>
    <n v="923538"/>
    <n v="0.84000000000000008"/>
    <n v="1.0820356322296725E-3"/>
    <n v="0.42054101781611486"/>
  </r>
  <r>
    <x v="40"/>
    <x v="40"/>
    <x v="0"/>
    <x v="0"/>
    <x v="0"/>
    <n v="209"/>
    <n v="695"/>
    <x v="0"/>
    <n v="0.7"/>
    <x v="0"/>
    <n v="4.5"/>
    <x v="6"/>
    <x v="36"/>
    <n v="107687"/>
    <x v="0"/>
    <n v="74842465"/>
    <n v="0.9"/>
    <n v="0.25221032711670294"/>
    <n v="0.57610516355835151"/>
  </r>
  <r>
    <x v="41"/>
    <x v="41"/>
    <x v="3"/>
    <x v="1"/>
    <x v="3"/>
    <n v="19999"/>
    <n v="34999"/>
    <x v="0"/>
    <n v="0.43"/>
    <x v="1"/>
    <n v="4.3"/>
    <x v="4"/>
    <x v="37"/>
    <n v="27151"/>
    <x v="0"/>
    <n v="950257849"/>
    <n v="0.86"/>
    <n v="6.3589500975471516E-2"/>
    <n v="0.46179475048773577"/>
  </r>
  <r>
    <x v="42"/>
    <x v="42"/>
    <x v="0"/>
    <x v="0"/>
    <x v="0"/>
    <n v="399"/>
    <n v="1099"/>
    <x v="0"/>
    <n v="0.64"/>
    <x v="0"/>
    <n v="4.2"/>
    <x v="0"/>
    <x v="0"/>
    <n v="24269"/>
    <x v="0"/>
    <n v="26671631"/>
    <n v="0.84000000000000008"/>
    <n v="5.6839659650610226E-2"/>
    <n v="0.44841982982530515"/>
  </r>
  <r>
    <x v="43"/>
    <x v="43"/>
    <x v="1"/>
    <x v="0"/>
    <x v="1"/>
    <n v="999"/>
    <n v="1599"/>
    <x v="0"/>
    <n v="0.38"/>
    <x v="1"/>
    <n v="4.3"/>
    <x v="4"/>
    <x v="38"/>
    <n v="12093"/>
    <x v="0"/>
    <n v="19336707"/>
    <n v="0.86"/>
    <n v="2.8322633983881886E-2"/>
    <n v="0.44416131699194095"/>
  </r>
  <r>
    <x v="44"/>
    <x v="44"/>
    <x v="0"/>
    <x v="0"/>
    <x v="0"/>
    <n v="59"/>
    <n v="199"/>
    <x v="2"/>
    <n v="0.7"/>
    <x v="0"/>
    <n v="4"/>
    <x v="1"/>
    <x v="20"/>
    <n v="9378"/>
    <x v="0"/>
    <n v="1866222"/>
    <n v="0.8"/>
    <n v="2.1963918093181534E-2"/>
    <n v="0.41098195904659079"/>
  </r>
  <r>
    <x v="45"/>
    <x v="45"/>
    <x v="0"/>
    <x v="0"/>
    <x v="0"/>
    <n v="333"/>
    <n v="999"/>
    <x v="0"/>
    <n v="0.67"/>
    <x v="0"/>
    <n v="3.3"/>
    <x v="8"/>
    <x v="39"/>
    <n v="9792"/>
    <x v="0"/>
    <n v="9782208"/>
    <n v="0.65999999999999992"/>
    <n v="2.2933534438945788E-2"/>
    <n v="0.34146676721947283"/>
  </r>
  <r>
    <x v="46"/>
    <x v="46"/>
    <x v="1"/>
    <x v="0"/>
    <x v="1"/>
    <n v="507"/>
    <n v="1208"/>
    <x v="0"/>
    <n v="0.57999999999999996"/>
    <x v="0"/>
    <n v="4.0999999999999996"/>
    <x v="3"/>
    <x v="40"/>
    <n v="8131"/>
    <x v="0"/>
    <n v="9822248"/>
    <n v="0.82"/>
    <n v="1.9043358713548633E-2"/>
    <n v="0.41952167935677431"/>
  </r>
  <r>
    <x v="47"/>
    <x v="47"/>
    <x v="2"/>
    <x v="1"/>
    <x v="2"/>
    <n v="309"/>
    <n v="475"/>
    <x v="1"/>
    <n v="0.35"/>
    <x v="1"/>
    <n v="4.4000000000000004"/>
    <x v="5"/>
    <x v="10"/>
    <n v="426973"/>
    <x v="0"/>
    <n v="202812175"/>
    <n v="0.88000000000000012"/>
    <n v="1"/>
    <n v="0.94000000000000006"/>
  </r>
  <r>
    <x v="48"/>
    <x v="48"/>
    <x v="4"/>
    <x v="1"/>
    <x v="4"/>
    <n v="399"/>
    <n v="999"/>
    <x v="0"/>
    <n v="0.6"/>
    <x v="0"/>
    <n v="3.6"/>
    <x v="9"/>
    <x v="41"/>
    <n v="493"/>
    <x v="1"/>
    <n v="492507"/>
    <n v="0.72"/>
    <n v="1.15463975473859E-3"/>
    <n v="0.3605773198773693"/>
  </r>
  <r>
    <x v="49"/>
    <x v="49"/>
    <x v="0"/>
    <x v="0"/>
    <x v="0"/>
    <n v="199"/>
    <n v="395"/>
    <x v="1"/>
    <n v="0.5"/>
    <x v="0"/>
    <n v="4.2"/>
    <x v="0"/>
    <x v="42"/>
    <n v="92595"/>
    <x v="0"/>
    <n v="36575025"/>
    <n v="0.84000000000000008"/>
    <n v="0.21686382979720029"/>
    <n v="0.5284319148986002"/>
  </r>
  <r>
    <x v="50"/>
    <x v="50"/>
    <x v="1"/>
    <x v="0"/>
    <x v="1"/>
    <n v="1199"/>
    <n v="2199"/>
    <x v="0"/>
    <n v="0.45"/>
    <x v="1"/>
    <n v="4.4000000000000004"/>
    <x v="5"/>
    <x v="43"/>
    <n v="24780"/>
    <x v="0"/>
    <n v="54491220"/>
    <n v="0.88000000000000012"/>
    <n v="5.8036456637773348E-2"/>
    <n v="0.46901822831888673"/>
  </r>
  <r>
    <x v="51"/>
    <x v="51"/>
    <x v="0"/>
    <x v="0"/>
    <x v="0"/>
    <n v="179"/>
    <n v="500"/>
    <x v="1"/>
    <n v="0.64"/>
    <x v="0"/>
    <n v="4.2"/>
    <x v="0"/>
    <x v="42"/>
    <n v="92595"/>
    <x v="0"/>
    <n v="46297500"/>
    <n v="0.84000000000000008"/>
    <n v="0.21686382979720029"/>
    <n v="0.5284319148986002"/>
  </r>
  <r>
    <x v="52"/>
    <x v="52"/>
    <x v="0"/>
    <x v="0"/>
    <x v="0"/>
    <n v="799"/>
    <n v="2100"/>
    <x v="0"/>
    <n v="0.62"/>
    <x v="0"/>
    <n v="4.3"/>
    <x v="4"/>
    <x v="44"/>
    <n v="8188"/>
    <x v="0"/>
    <n v="17194800"/>
    <n v="0.86"/>
    <n v="1.9176856616226319E-2"/>
    <n v="0.43958842830811318"/>
  </r>
  <r>
    <x v="53"/>
    <x v="53"/>
    <x v="5"/>
    <x v="1"/>
    <x v="5"/>
    <n v="6999"/>
    <n v="12999"/>
    <x v="0"/>
    <n v="0.46"/>
    <x v="1"/>
    <n v="4.2"/>
    <x v="0"/>
    <x v="45"/>
    <n v="4003"/>
    <x v="0"/>
    <n v="52034997"/>
    <n v="0.84000000000000008"/>
    <n v="9.3753000775224655E-3"/>
    <n v="0.4246876500387613"/>
  </r>
  <r>
    <x v="54"/>
    <x v="54"/>
    <x v="0"/>
    <x v="0"/>
    <x v="0"/>
    <n v="199"/>
    <n v="349"/>
    <x v="1"/>
    <n v="0.43"/>
    <x v="1"/>
    <n v="4.0999999999999996"/>
    <x v="3"/>
    <x v="46"/>
    <n v="314"/>
    <x v="1"/>
    <n v="109586"/>
    <n v="0.82"/>
    <n v="7.3540949896129266E-4"/>
    <n v="0.41036770474948064"/>
  </r>
  <r>
    <x v="55"/>
    <x v="55"/>
    <x v="4"/>
    <x v="1"/>
    <x v="4"/>
    <n v="230"/>
    <n v="499"/>
    <x v="1"/>
    <n v="0.54"/>
    <x v="0"/>
    <n v="3.7"/>
    <x v="7"/>
    <x v="47"/>
    <n v="2960"/>
    <x v="0"/>
    <n v="1477040"/>
    <n v="0.74"/>
    <n v="6.9325226653675995E-3"/>
    <n v="0.37346626133268379"/>
  </r>
  <r>
    <x v="56"/>
    <x v="56"/>
    <x v="1"/>
    <x v="0"/>
    <x v="1"/>
    <n v="649"/>
    <n v="1399"/>
    <x v="0"/>
    <n v="0.54"/>
    <x v="0"/>
    <n v="4.2"/>
    <x v="0"/>
    <x v="8"/>
    <n v="179691"/>
    <x v="0"/>
    <n v="251387709"/>
    <n v="0.84000000000000008"/>
    <n v="0.42084862508870585"/>
    <n v="0.63042431254435294"/>
  </r>
  <r>
    <x v="57"/>
    <x v="57"/>
    <x v="3"/>
    <x v="1"/>
    <x v="3"/>
    <n v="15999"/>
    <n v="21999"/>
    <x v="0"/>
    <n v="0.27"/>
    <x v="1"/>
    <n v="4.2"/>
    <x v="0"/>
    <x v="23"/>
    <n v="34899"/>
    <x v="0"/>
    <n v="767743101"/>
    <n v="0.84000000000000008"/>
    <n v="8.1735847465764816E-2"/>
    <n v="0.46086792373288243"/>
  </r>
  <r>
    <x v="58"/>
    <x v="58"/>
    <x v="0"/>
    <x v="0"/>
    <x v="0"/>
    <n v="348"/>
    <n v="1499"/>
    <x v="0"/>
    <n v="0.77"/>
    <x v="0"/>
    <n v="4.2"/>
    <x v="0"/>
    <x v="48"/>
    <n v="656"/>
    <x v="1"/>
    <n v="983344"/>
    <n v="0.84000000000000008"/>
    <n v="1.5363969150274139E-3"/>
    <n v="0.42076819845751373"/>
  </r>
  <r>
    <x v="59"/>
    <x v="59"/>
    <x v="0"/>
    <x v="0"/>
    <x v="0"/>
    <n v="154"/>
    <n v="349"/>
    <x v="1"/>
    <n v="0.56000000000000005"/>
    <x v="0"/>
    <n v="4.3"/>
    <x v="4"/>
    <x v="49"/>
    <n v="7064"/>
    <x v="0"/>
    <n v="2465336"/>
    <n v="0.86"/>
    <n v="1.6544371658161056E-2"/>
    <n v="0.43827218582908051"/>
  </r>
  <r>
    <x v="60"/>
    <x v="60"/>
    <x v="4"/>
    <x v="1"/>
    <x v="4"/>
    <n v="179"/>
    <n v="799"/>
    <x v="0"/>
    <n v="0.78"/>
    <x v="0"/>
    <n v="3.7"/>
    <x v="7"/>
    <x v="50"/>
    <n v="2201"/>
    <x v="0"/>
    <n v="1758599"/>
    <n v="0.74"/>
    <n v="5.1548926981331376E-3"/>
    <n v="0.37257744634906659"/>
  </r>
  <r>
    <x v="61"/>
    <x v="61"/>
    <x v="3"/>
    <x v="1"/>
    <x v="3"/>
    <n v="32990"/>
    <n v="47900"/>
    <x v="0"/>
    <n v="0.31"/>
    <x v="1"/>
    <n v="4.3"/>
    <x v="4"/>
    <x v="51"/>
    <n v="7109"/>
    <x v="0"/>
    <n v="340521100"/>
    <n v="0.86"/>
    <n v="1.6649764739222386E-2"/>
    <n v="0.4383248823696112"/>
  </r>
  <r>
    <x v="62"/>
    <x v="62"/>
    <x v="0"/>
    <x v="0"/>
    <x v="0"/>
    <n v="139"/>
    <n v="999"/>
    <x v="0"/>
    <n v="0.86"/>
    <x v="0"/>
    <n v="4"/>
    <x v="1"/>
    <x v="52"/>
    <n v="1313"/>
    <x v="0"/>
    <n v="1311687"/>
    <n v="0.8"/>
    <n v="3.0751358985228574E-3"/>
    <n v="0.40153756794926143"/>
  </r>
  <r>
    <x v="63"/>
    <x v="63"/>
    <x v="0"/>
    <x v="0"/>
    <x v="0"/>
    <n v="329"/>
    <n v="845"/>
    <x v="0"/>
    <n v="0.61"/>
    <x v="0"/>
    <n v="4.2"/>
    <x v="0"/>
    <x v="53"/>
    <n v="29746"/>
    <x v="0"/>
    <n v="25135370"/>
    <n v="0.84000000000000008"/>
    <n v="6.9667168650008313E-2"/>
    <n v="0.4548335843250042"/>
  </r>
  <r>
    <x v="64"/>
    <x v="64"/>
    <x v="3"/>
    <x v="1"/>
    <x v="3"/>
    <n v="13999"/>
    <n v="24999"/>
    <x v="0"/>
    <n v="0.44"/>
    <x v="1"/>
    <n v="4.2"/>
    <x v="0"/>
    <x v="54"/>
    <n v="45238"/>
    <x v="0"/>
    <n v="1130904762"/>
    <n v="0.84000000000000008"/>
    <n v="0.1059504933567228"/>
    <n v="0.47297524667836144"/>
  </r>
  <r>
    <x v="65"/>
    <x v="65"/>
    <x v="2"/>
    <x v="1"/>
    <x v="2"/>
    <n v="309"/>
    <n v="1400"/>
    <x v="0"/>
    <n v="0.78"/>
    <x v="0"/>
    <n v="4.4000000000000004"/>
    <x v="5"/>
    <x v="10"/>
    <n v="426973"/>
    <x v="0"/>
    <n v="597762200"/>
    <n v="0.88000000000000012"/>
    <n v="1"/>
    <n v="0.94000000000000006"/>
  </r>
  <r>
    <x v="66"/>
    <x v="66"/>
    <x v="0"/>
    <x v="0"/>
    <x v="0"/>
    <n v="263"/>
    <n v="699"/>
    <x v="0"/>
    <n v="0.62"/>
    <x v="0"/>
    <n v="4.0999999999999996"/>
    <x v="3"/>
    <x v="55"/>
    <n v="450"/>
    <x v="1"/>
    <n v="314550"/>
    <n v="0.82"/>
    <n v="1.0539308106133174E-3"/>
    <n v="0.41052696540530664"/>
  </r>
  <r>
    <x v="67"/>
    <x v="67"/>
    <x v="5"/>
    <x v="1"/>
    <x v="5"/>
    <n v="7999"/>
    <n v="14990"/>
    <x v="0"/>
    <n v="0.47"/>
    <x v="1"/>
    <n v="4.3"/>
    <x v="4"/>
    <x v="56"/>
    <n v="457"/>
    <x v="1"/>
    <n v="6850430"/>
    <n v="0.86"/>
    <n v="1.0703252898895247E-3"/>
    <n v="0.43053516264494474"/>
  </r>
  <r>
    <x v="68"/>
    <x v="68"/>
    <x v="6"/>
    <x v="1"/>
    <x v="6"/>
    <n v="1599"/>
    <n v="2999"/>
    <x v="0"/>
    <n v="0.47"/>
    <x v="1"/>
    <n v="4.2"/>
    <x v="0"/>
    <x v="57"/>
    <n v="2727"/>
    <x v="0"/>
    <n v="8178273"/>
    <n v="0.84000000000000008"/>
    <n v="6.3868207123167035E-3"/>
    <n v="0.42319341035615837"/>
  </r>
  <r>
    <x v="69"/>
    <x v="69"/>
    <x v="0"/>
    <x v="0"/>
    <x v="0"/>
    <n v="219"/>
    <n v="700"/>
    <x v="0"/>
    <n v="0.69"/>
    <x v="0"/>
    <n v="4.3"/>
    <x v="4"/>
    <x v="58"/>
    <n v="20053"/>
    <x v="0"/>
    <n v="14037100"/>
    <n v="0.86"/>
    <n v="4.6965498989397454E-2"/>
    <n v="0.45348274949469874"/>
  </r>
  <r>
    <x v="70"/>
    <x v="70"/>
    <x v="0"/>
    <x v="0"/>
    <x v="0"/>
    <n v="349"/>
    <n v="899"/>
    <x v="0"/>
    <n v="0.61"/>
    <x v="0"/>
    <n v="4.5"/>
    <x v="6"/>
    <x v="59"/>
    <n v="149"/>
    <x v="1"/>
    <n v="133951"/>
    <n v="0.9"/>
    <n v="3.4896820173640954E-4"/>
    <n v="0.45017448410086819"/>
  </r>
  <r>
    <x v="71"/>
    <x v="71"/>
    <x v="0"/>
    <x v="0"/>
    <x v="0"/>
    <n v="349"/>
    <n v="599"/>
    <x v="0"/>
    <n v="0.42"/>
    <x v="1"/>
    <n v="4.0999999999999996"/>
    <x v="3"/>
    <x v="60"/>
    <n v="210"/>
    <x v="1"/>
    <n v="125790"/>
    <n v="0.82"/>
    <n v="4.9183437828621477E-4"/>
    <n v="0.41024591718914311"/>
  </r>
  <r>
    <x v="72"/>
    <x v="72"/>
    <x v="3"/>
    <x v="1"/>
    <x v="3"/>
    <n v="26999"/>
    <n v="42999"/>
    <x v="0"/>
    <n v="0.37"/>
    <x v="1"/>
    <n v="4.2"/>
    <x v="0"/>
    <x v="54"/>
    <n v="45238"/>
    <x v="0"/>
    <n v="1945188762"/>
    <n v="0.84000000000000008"/>
    <n v="0.1059504933567228"/>
    <n v="0.47297524667836144"/>
  </r>
  <r>
    <x v="73"/>
    <x v="73"/>
    <x v="0"/>
    <x v="0"/>
    <x v="0"/>
    <n v="115"/>
    <n v="499"/>
    <x v="1"/>
    <n v="0.77"/>
    <x v="0"/>
    <n v="4"/>
    <x v="1"/>
    <x v="61"/>
    <n v="7732"/>
    <x v="0"/>
    <n v="3858268"/>
    <n v="0.8"/>
    <n v="1.8108873394804825E-2"/>
    <n v="0.40905443669740243"/>
  </r>
  <r>
    <x v="74"/>
    <x v="74"/>
    <x v="0"/>
    <x v="0"/>
    <x v="0"/>
    <n v="399"/>
    <n v="999"/>
    <x v="0"/>
    <n v="0.6"/>
    <x v="0"/>
    <n v="4.0999999999999996"/>
    <x v="3"/>
    <x v="62"/>
    <n v="1780"/>
    <x v="0"/>
    <n v="1778220"/>
    <n v="0.82"/>
    <n v="4.1688818730926782E-3"/>
    <n v="0.41208444093654634"/>
  </r>
  <r>
    <x v="75"/>
    <x v="75"/>
    <x v="0"/>
    <x v="0"/>
    <x v="0"/>
    <n v="199"/>
    <n v="499"/>
    <x v="1"/>
    <n v="0.6"/>
    <x v="0"/>
    <n v="4.0999999999999996"/>
    <x v="3"/>
    <x v="63"/>
    <n v="602"/>
    <x v="1"/>
    <n v="300398"/>
    <n v="0.82"/>
    <n v="1.4099252177538159E-3"/>
    <n v="0.4107049626088769"/>
  </r>
  <r>
    <x v="76"/>
    <x v="76"/>
    <x v="0"/>
    <x v="0"/>
    <x v="0"/>
    <n v="179"/>
    <n v="399"/>
    <x v="1"/>
    <n v="0.55000000000000004"/>
    <x v="0"/>
    <n v="4"/>
    <x v="1"/>
    <x v="64"/>
    <n v="1423"/>
    <x v="0"/>
    <n v="567777"/>
    <n v="0.8"/>
    <n v="3.3327634300061126E-3"/>
    <n v="0.40166638171500307"/>
  </r>
  <r>
    <x v="77"/>
    <x v="77"/>
    <x v="3"/>
    <x v="1"/>
    <x v="3"/>
    <n v="10901"/>
    <n v="30990"/>
    <x v="0"/>
    <n v="0.65"/>
    <x v="0"/>
    <n v="4.0999999999999996"/>
    <x v="3"/>
    <x v="65"/>
    <n v="398"/>
    <x v="1"/>
    <n v="12334020"/>
    <n v="0.82"/>
    <n v="9.3214325027577859E-4"/>
    <n v="0.41046607162513787"/>
  </r>
  <r>
    <x v="78"/>
    <x v="78"/>
    <x v="0"/>
    <x v="0"/>
    <x v="0"/>
    <n v="209"/>
    <n v="499"/>
    <x v="1"/>
    <n v="0.57999999999999996"/>
    <x v="0"/>
    <n v="3.9"/>
    <x v="2"/>
    <x v="66"/>
    <n v="536"/>
    <x v="1"/>
    <n v="267464"/>
    <n v="0.78"/>
    <n v="1.2553486988638625E-3"/>
    <n v="0.39062767434943196"/>
  </r>
  <r>
    <x v="79"/>
    <x v="79"/>
    <x v="4"/>
    <x v="1"/>
    <x v="4"/>
    <n v="1434"/>
    <n v="3999"/>
    <x v="0"/>
    <n v="0.64"/>
    <x v="0"/>
    <n v="4"/>
    <x v="1"/>
    <x v="67"/>
    <n v="32"/>
    <x v="1"/>
    <n v="127968"/>
    <n v="0.8"/>
    <n v="7.4946190976947022E-5"/>
    <n v="0.40003747309548848"/>
  </r>
  <r>
    <x v="80"/>
    <x v="80"/>
    <x v="0"/>
    <x v="0"/>
    <x v="0"/>
    <n v="399"/>
    <n v="1099"/>
    <x v="0"/>
    <n v="0.64"/>
    <x v="0"/>
    <n v="4.2"/>
    <x v="0"/>
    <x v="0"/>
    <n v="24269"/>
    <x v="0"/>
    <n v="26671631"/>
    <n v="0.84000000000000008"/>
    <n v="5.6839659650610226E-2"/>
    <n v="0.44841982982530515"/>
  </r>
  <r>
    <x v="81"/>
    <x v="81"/>
    <x v="0"/>
    <x v="0"/>
    <x v="0"/>
    <n v="139"/>
    <n v="249"/>
    <x v="1"/>
    <n v="0.44"/>
    <x v="1"/>
    <n v="4"/>
    <x v="1"/>
    <x v="20"/>
    <n v="9378"/>
    <x v="0"/>
    <n v="2335122"/>
    <n v="0.8"/>
    <n v="2.1963918093181534E-2"/>
    <n v="0.41098195904659079"/>
  </r>
  <r>
    <x v="82"/>
    <x v="82"/>
    <x v="3"/>
    <x v="1"/>
    <x v="3"/>
    <n v="7299"/>
    <n v="19125"/>
    <x v="0"/>
    <n v="0.62"/>
    <x v="0"/>
    <n v="3.4"/>
    <x v="10"/>
    <x v="68"/>
    <n v="902"/>
    <x v="1"/>
    <n v="17250750"/>
    <n v="0.67999999999999994"/>
    <n v="2.112545758162694E-3"/>
    <n v="0.3410562728790813"/>
  </r>
  <r>
    <x v="83"/>
    <x v="83"/>
    <x v="0"/>
    <x v="0"/>
    <x v="0"/>
    <n v="299"/>
    <n v="799"/>
    <x v="0"/>
    <n v="0.63"/>
    <x v="0"/>
    <n v="4.4000000000000004"/>
    <x v="5"/>
    <x v="69"/>
    <n v="28791"/>
    <x v="0"/>
    <n v="23004009"/>
    <n v="0.88000000000000012"/>
    <n v="6.7430493263040056E-2"/>
    <n v="0.47371524663152009"/>
  </r>
  <r>
    <x v="84"/>
    <x v="84"/>
    <x v="0"/>
    <x v="0"/>
    <x v="0"/>
    <n v="325"/>
    <n v="1299"/>
    <x v="0"/>
    <n v="0.75"/>
    <x v="0"/>
    <n v="4.2"/>
    <x v="0"/>
    <x v="70"/>
    <n v="10576"/>
    <x v="0"/>
    <n v="13738224"/>
    <n v="0.84000000000000008"/>
    <n v="2.476971611788099E-2"/>
    <n v="0.43238485805894056"/>
  </r>
  <r>
    <x v="85"/>
    <x v="85"/>
    <x v="3"/>
    <x v="1"/>
    <x v="3"/>
    <n v="29999"/>
    <n v="39999"/>
    <x v="0"/>
    <n v="0.25"/>
    <x v="1"/>
    <n v="4.2"/>
    <x v="0"/>
    <x v="34"/>
    <n v="7298"/>
    <x v="0"/>
    <n v="291912702"/>
    <n v="0.84000000000000008"/>
    <n v="1.7092415679679979E-2"/>
    <n v="0.42854620783984004"/>
  </r>
  <r>
    <x v="86"/>
    <x v="86"/>
    <x v="3"/>
    <x v="1"/>
    <x v="3"/>
    <n v="27999"/>
    <n v="40990"/>
    <x v="0"/>
    <n v="0.32"/>
    <x v="1"/>
    <n v="4.3"/>
    <x v="4"/>
    <x v="21"/>
    <n v="4703"/>
    <x v="0"/>
    <n v="192775970"/>
    <n v="0.86"/>
    <n v="1.1014748005143182E-2"/>
    <n v="0.43550737400257156"/>
  </r>
  <r>
    <x v="87"/>
    <x v="87"/>
    <x v="3"/>
    <x v="1"/>
    <x v="3"/>
    <n v="30990"/>
    <n v="52900"/>
    <x v="0"/>
    <n v="0.41"/>
    <x v="1"/>
    <n v="4.3"/>
    <x v="4"/>
    <x v="51"/>
    <n v="7109"/>
    <x v="0"/>
    <n v="376066100"/>
    <n v="0.86"/>
    <n v="1.6649764739222386E-2"/>
    <n v="0.4383248823696112"/>
  </r>
  <r>
    <x v="88"/>
    <x v="88"/>
    <x v="0"/>
    <x v="0"/>
    <x v="0"/>
    <n v="199"/>
    <n v="999"/>
    <x v="0"/>
    <n v="0.8"/>
    <x v="0"/>
    <n v="4.5"/>
    <x v="6"/>
    <x v="71"/>
    <n v="127"/>
    <x v="1"/>
    <n v="126873"/>
    <n v="0.9"/>
    <n v="2.9744269543975849E-4"/>
    <n v="0.45014872134771988"/>
  </r>
  <r>
    <x v="89"/>
    <x v="89"/>
    <x v="0"/>
    <x v="0"/>
    <x v="0"/>
    <n v="649"/>
    <n v="1999"/>
    <x v="0"/>
    <n v="0.68"/>
    <x v="0"/>
    <n v="4.2"/>
    <x v="0"/>
    <x v="0"/>
    <n v="24269"/>
    <x v="0"/>
    <n v="48513731"/>
    <n v="0.84000000000000008"/>
    <n v="5.6839659650610226E-2"/>
    <n v="0.44841982982530515"/>
  </r>
  <r>
    <x v="90"/>
    <x v="90"/>
    <x v="1"/>
    <x v="0"/>
    <x v="1"/>
    <n v="269"/>
    <n v="800"/>
    <x v="0"/>
    <n v="0.66"/>
    <x v="0"/>
    <n v="3.6"/>
    <x v="9"/>
    <x v="72"/>
    <n v="10134"/>
    <x v="0"/>
    <n v="8107200"/>
    <n v="0.72"/>
    <n v="2.373452185501191E-2"/>
    <n v="0.37186726092750594"/>
  </r>
  <r>
    <x v="91"/>
    <x v="91"/>
    <x v="3"/>
    <x v="1"/>
    <x v="3"/>
    <n v="24999"/>
    <n v="31999"/>
    <x v="0"/>
    <n v="0.22"/>
    <x v="1"/>
    <n v="4.2"/>
    <x v="0"/>
    <x v="23"/>
    <n v="34899"/>
    <x v="0"/>
    <n v="1116733101"/>
    <n v="0.84000000000000008"/>
    <n v="8.1735847465764816E-2"/>
    <n v="0.46086792373288243"/>
  </r>
  <r>
    <x v="92"/>
    <x v="92"/>
    <x v="0"/>
    <x v="0"/>
    <x v="0"/>
    <n v="299"/>
    <n v="699"/>
    <x v="0"/>
    <n v="0.56999999999999995"/>
    <x v="0"/>
    <n v="4.2"/>
    <x v="0"/>
    <x v="3"/>
    <n v="94363"/>
    <x v="0"/>
    <n v="65959737"/>
    <n v="0.84000000000000008"/>
    <n v="0.22100460684867662"/>
    <n v="0.53050230342433835"/>
  </r>
  <r>
    <x v="93"/>
    <x v="93"/>
    <x v="0"/>
    <x v="0"/>
    <x v="0"/>
    <n v="199"/>
    <n v="999"/>
    <x v="0"/>
    <n v="0.8"/>
    <x v="0"/>
    <n v="4.0999999999999996"/>
    <x v="3"/>
    <x v="73"/>
    <n v="425"/>
    <x v="1"/>
    <n v="424575"/>
    <n v="0.82"/>
    <n v="9.9537909891257758E-4"/>
    <n v="0.41049768954945626"/>
  </r>
  <r>
    <x v="94"/>
    <x v="94"/>
    <x v="3"/>
    <x v="1"/>
    <x v="3"/>
    <n v="18990"/>
    <n v="40990"/>
    <x v="0"/>
    <n v="0.54"/>
    <x v="0"/>
    <n v="4.2"/>
    <x v="0"/>
    <x v="74"/>
    <n v="6659"/>
    <x v="0"/>
    <n v="272952410"/>
    <n v="0.84000000000000008"/>
    <n v="1.559583392860907E-2"/>
    <n v="0.42779791696430458"/>
  </r>
  <r>
    <x v="95"/>
    <x v="95"/>
    <x v="1"/>
    <x v="0"/>
    <x v="1"/>
    <n v="290"/>
    <n v="349"/>
    <x v="1"/>
    <n v="0.17"/>
    <x v="1"/>
    <n v="3.7"/>
    <x v="7"/>
    <x v="75"/>
    <n v="1977"/>
    <x v="0"/>
    <n v="689973"/>
    <n v="0.74"/>
    <n v="4.6302693612945084E-3"/>
    <n v="0.37231513468064725"/>
  </r>
  <r>
    <x v="96"/>
    <x v="96"/>
    <x v="4"/>
    <x v="1"/>
    <x v="4"/>
    <n v="249"/>
    <n v="799"/>
    <x v="0"/>
    <n v="0.69"/>
    <x v="0"/>
    <n v="3.8"/>
    <x v="11"/>
    <x v="76"/>
    <n v="1079"/>
    <x v="0"/>
    <n v="862121"/>
    <n v="0.76"/>
    <n v="2.5270918770039321E-3"/>
    <n v="0.38126354593850198"/>
  </r>
  <r>
    <x v="97"/>
    <x v="97"/>
    <x v="0"/>
    <x v="0"/>
    <x v="0"/>
    <n v="345"/>
    <n v="999"/>
    <x v="0"/>
    <n v="0.65"/>
    <x v="0"/>
    <n v="3.7"/>
    <x v="7"/>
    <x v="77"/>
    <n v="1097"/>
    <x v="0"/>
    <n v="1095903"/>
    <n v="0.74"/>
    <n v="2.569249109428465E-3"/>
    <n v="0.37128462455471423"/>
  </r>
  <r>
    <x v="98"/>
    <x v="98"/>
    <x v="1"/>
    <x v="0"/>
    <x v="1"/>
    <n v="1099"/>
    <n v="1899"/>
    <x v="0"/>
    <n v="0.42"/>
    <x v="1"/>
    <n v="4.5"/>
    <x v="6"/>
    <x v="78"/>
    <n v="22420"/>
    <x v="0"/>
    <n v="42575580"/>
    <n v="0.9"/>
    <n v="5.2509175053223507E-2"/>
    <n v="0.47625458752661176"/>
  </r>
  <r>
    <x v="99"/>
    <x v="99"/>
    <x v="0"/>
    <x v="0"/>
    <x v="0"/>
    <n v="719"/>
    <n v="1499"/>
    <x v="0"/>
    <n v="0.52"/>
    <x v="0"/>
    <n v="4.0999999999999996"/>
    <x v="3"/>
    <x v="79"/>
    <n v="1045"/>
    <x v="0"/>
    <n v="1566455"/>
    <n v="0.82"/>
    <n v="2.4474615490909261E-3"/>
    <n v="0.41122373077454544"/>
  </r>
  <r>
    <x v="100"/>
    <x v="100"/>
    <x v="4"/>
    <x v="1"/>
    <x v="4"/>
    <n v="349"/>
    <n v="1499"/>
    <x v="0"/>
    <n v="0.77"/>
    <x v="0"/>
    <n v="4.3"/>
    <x v="4"/>
    <x v="80"/>
    <n v="4145"/>
    <x v="0"/>
    <n v="6213355"/>
    <n v="0.86"/>
    <n v="9.7078737999826692E-3"/>
    <n v="0.4348539368999913"/>
  </r>
  <r>
    <x v="101"/>
    <x v="101"/>
    <x v="0"/>
    <x v="0"/>
    <x v="0"/>
    <n v="849"/>
    <n v="1809"/>
    <x v="0"/>
    <n v="0.53"/>
    <x v="0"/>
    <n v="4.3"/>
    <x v="4"/>
    <x v="81"/>
    <n v="6547"/>
    <x v="0"/>
    <n v="11843523"/>
    <n v="0.86"/>
    <n v="1.5333522260189754E-2"/>
    <n v="0.43766676113009489"/>
  </r>
  <r>
    <x v="102"/>
    <x v="102"/>
    <x v="4"/>
    <x v="1"/>
    <x v="4"/>
    <n v="299"/>
    <n v="899"/>
    <x v="0"/>
    <n v="0.67"/>
    <x v="0"/>
    <n v="4"/>
    <x v="1"/>
    <x v="82"/>
    <n v="1588"/>
    <x v="0"/>
    <n v="1427612"/>
    <n v="0.8"/>
    <n v="3.7192047272309957E-3"/>
    <n v="0.40185960236361551"/>
  </r>
  <r>
    <x v="103"/>
    <x v="103"/>
    <x v="3"/>
    <x v="1"/>
    <x v="3"/>
    <n v="21999"/>
    <n v="29999"/>
    <x v="0"/>
    <n v="0.27"/>
    <x v="1"/>
    <n v="4.2"/>
    <x v="0"/>
    <x v="14"/>
    <n v="32840"/>
    <x v="0"/>
    <n v="985167160"/>
    <n v="0.84000000000000008"/>
    <n v="7.6913528490091879E-2"/>
    <n v="0.458456764245046"/>
  </r>
  <r>
    <x v="104"/>
    <x v="104"/>
    <x v="0"/>
    <x v="0"/>
    <x v="0"/>
    <n v="349"/>
    <n v="999"/>
    <x v="0"/>
    <n v="0.65"/>
    <x v="0"/>
    <n v="4.2"/>
    <x v="0"/>
    <x v="83"/>
    <n v="13120"/>
    <x v="0"/>
    <n v="13106880"/>
    <n v="0.84000000000000008"/>
    <n v="3.0727938300548277E-2"/>
    <n v="0.4353639691502742"/>
  </r>
  <r>
    <x v="105"/>
    <x v="105"/>
    <x v="0"/>
    <x v="0"/>
    <x v="0"/>
    <n v="399"/>
    <n v="999"/>
    <x v="0"/>
    <n v="0.6"/>
    <x v="0"/>
    <n v="4.3"/>
    <x v="4"/>
    <x v="84"/>
    <n v="2806"/>
    <x v="0"/>
    <n v="2803194"/>
    <n v="0.86"/>
    <n v="6.5718441212910417E-3"/>
    <n v="0.43328592206064553"/>
  </r>
  <r>
    <x v="106"/>
    <x v="106"/>
    <x v="0"/>
    <x v="0"/>
    <x v="0"/>
    <n v="449"/>
    <n v="1299"/>
    <x v="0"/>
    <n v="0.65"/>
    <x v="0"/>
    <n v="4.2"/>
    <x v="0"/>
    <x v="0"/>
    <n v="24269"/>
    <x v="0"/>
    <n v="31525431"/>
    <n v="0.84000000000000008"/>
    <n v="5.6839659650610226E-2"/>
    <n v="0.44841982982530515"/>
  </r>
  <r>
    <x v="107"/>
    <x v="107"/>
    <x v="0"/>
    <x v="0"/>
    <x v="0"/>
    <n v="299"/>
    <n v="999"/>
    <x v="0"/>
    <n v="0.7"/>
    <x v="0"/>
    <n v="4.3"/>
    <x v="4"/>
    <x v="85"/>
    <n v="766"/>
    <x v="1"/>
    <n v="765234"/>
    <n v="0.86"/>
    <n v="1.7940244465106693E-3"/>
    <n v="0.43089701222325533"/>
  </r>
  <r>
    <x v="108"/>
    <x v="108"/>
    <x v="3"/>
    <x v="1"/>
    <x v="3"/>
    <n v="37999"/>
    <n v="65000"/>
    <x v="0"/>
    <n v="0.42"/>
    <x v="1"/>
    <n v="4.3"/>
    <x v="4"/>
    <x v="86"/>
    <n v="3587"/>
    <x v="0"/>
    <n v="233155000"/>
    <n v="0.86"/>
    <n v="8.4009995948221543E-3"/>
    <n v="0.43420049979741104"/>
  </r>
  <r>
    <x v="109"/>
    <x v="109"/>
    <x v="0"/>
    <x v="0"/>
    <x v="0"/>
    <n v="99"/>
    <n v="800"/>
    <x v="0"/>
    <n v="0.88"/>
    <x v="0"/>
    <n v="3.9"/>
    <x v="2"/>
    <x v="5"/>
    <n v="24871"/>
    <x v="0"/>
    <n v="19896800"/>
    <n v="0.78"/>
    <n v="5.824958486836404E-2"/>
    <n v="0.41912479243418205"/>
  </r>
  <r>
    <x v="110"/>
    <x v="110"/>
    <x v="5"/>
    <x v="1"/>
    <x v="5"/>
    <n v="7390"/>
    <n v="20000"/>
    <x v="0"/>
    <n v="0.63"/>
    <x v="0"/>
    <n v="4.0999999999999996"/>
    <x v="3"/>
    <x v="87"/>
    <n v="2581"/>
    <x v="0"/>
    <n v="51620000"/>
    <n v="0.82"/>
    <n v="6.0448787159843829E-3"/>
    <n v="0.41302243935799215"/>
  </r>
  <r>
    <x v="111"/>
    <x v="111"/>
    <x v="0"/>
    <x v="0"/>
    <x v="0"/>
    <n v="273.10000000000002"/>
    <n v="999"/>
    <x v="0"/>
    <n v="0.73"/>
    <x v="0"/>
    <n v="4.3"/>
    <x v="4"/>
    <x v="26"/>
    <n v="20850"/>
    <x v="0"/>
    <n v="20829150"/>
    <n v="0.86"/>
    <n v="4.8832127558417045E-2"/>
    <n v="0.45441606377920851"/>
  </r>
  <r>
    <x v="112"/>
    <x v="112"/>
    <x v="3"/>
    <x v="1"/>
    <x v="3"/>
    <n v="15990"/>
    <n v="23990"/>
    <x v="0"/>
    <n v="0.33"/>
    <x v="1"/>
    <n v="4.3"/>
    <x v="4"/>
    <x v="88"/>
    <n v="1035"/>
    <x v="0"/>
    <n v="24829650"/>
    <n v="0.86"/>
    <n v="2.42404086441063E-3"/>
    <n v="0.4312120204322053"/>
  </r>
  <r>
    <x v="113"/>
    <x v="113"/>
    <x v="0"/>
    <x v="0"/>
    <x v="0"/>
    <n v="399"/>
    <n v="999"/>
    <x v="0"/>
    <n v="0.6"/>
    <x v="0"/>
    <n v="4.0999999999999996"/>
    <x v="3"/>
    <x v="62"/>
    <n v="1780"/>
    <x v="0"/>
    <n v="1778220"/>
    <n v="0.82"/>
    <n v="4.1688818730926782E-3"/>
    <n v="0.41208444093654634"/>
  </r>
  <r>
    <x v="114"/>
    <x v="114"/>
    <x v="4"/>
    <x v="1"/>
    <x v="4"/>
    <n v="399"/>
    <n v="1999"/>
    <x v="0"/>
    <n v="0.8"/>
    <x v="0"/>
    <n v="4.5"/>
    <x v="6"/>
    <x v="89"/>
    <n v="505"/>
    <x v="1"/>
    <n v="1009495"/>
    <n v="0.9"/>
    <n v="1.1827445763549452E-3"/>
    <n v="0.45059137228817747"/>
  </r>
  <r>
    <x v="115"/>
    <x v="115"/>
    <x v="0"/>
    <x v="0"/>
    <x v="0"/>
    <n v="210"/>
    <n v="399"/>
    <x v="1"/>
    <n v="0.47"/>
    <x v="1"/>
    <n v="4.0999999999999996"/>
    <x v="3"/>
    <x v="90"/>
    <n v="1717"/>
    <x v="0"/>
    <n v="685083"/>
    <n v="0.82"/>
    <n v="4.0213315596068135E-3"/>
    <n v="0.41201066577980339"/>
  </r>
  <r>
    <x v="116"/>
    <x v="116"/>
    <x v="4"/>
    <x v="1"/>
    <x v="4"/>
    <n v="1299"/>
    <n v="1999"/>
    <x v="0"/>
    <n v="0.35"/>
    <x v="1"/>
    <n v="3.6"/>
    <x v="9"/>
    <x v="91"/>
    <n v="590"/>
    <x v="1"/>
    <n v="1179410"/>
    <n v="0.72"/>
    <n v="1.3818203961374607E-3"/>
    <n v="0.3606909101980687"/>
  </r>
  <r>
    <x v="117"/>
    <x v="117"/>
    <x v="0"/>
    <x v="0"/>
    <x v="0"/>
    <n v="347"/>
    <n v="999"/>
    <x v="0"/>
    <n v="0.65"/>
    <x v="0"/>
    <n v="3.5"/>
    <x v="12"/>
    <x v="92"/>
    <n v="1121"/>
    <x v="0"/>
    <n v="1119879"/>
    <n v="0.7"/>
    <n v="2.6254587526611754E-3"/>
    <n v="0.35131272937633057"/>
  </r>
  <r>
    <x v="118"/>
    <x v="118"/>
    <x v="0"/>
    <x v="0"/>
    <x v="0"/>
    <n v="149"/>
    <n v="999"/>
    <x v="0"/>
    <n v="0.85"/>
    <x v="0"/>
    <n v="4"/>
    <x v="1"/>
    <x v="52"/>
    <n v="1313"/>
    <x v="0"/>
    <n v="1311687"/>
    <n v="0.8"/>
    <n v="3.0751358985228574E-3"/>
    <n v="0.40153756794926143"/>
  </r>
  <r>
    <x v="119"/>
    <x v="119"/>
    <x v="0"/>
    <x v="0"/>
    <x v="0"/>
    <n v="228"/>
    <n v="899"/>
    <x v="0"/>
    <n v="0.75"/>
    <x v="0"/>
    <n v="3.8"/>
    <x v="11"/>
    <x v="93"/>
    <n v="132"/>
    <x v="1"/>
    <n v="118668"/>
    <n v="0.76"/>
    <n v="3.0915303777990648E-4"/>
    <n v="0.38015457651888995"/>
  </r>
  <r>
    <x v="120"/>
    <x v="120"/>
    <x v="0"/>
    <x v="0"/>
    <x v="0"/>
    <n v="1599"/>
    <n v="1999"/>
    <x v="0"/>
    <n v="0.2"/>
    <x v="1"/>
    <n v="4.4000000000000004"/>
    <x v="5"/>
    <x v="94"/>
    <n v="1951"/>
    <x v="0"/>
    <n v="3900049"/>
    <n v="0.88000000000000012"/>
    <n v="4.5693755811257383E-3"/>
    <n v="0.4422846877905629"/>
  </r>
  <r>
    <x v="121"/>
    <x v="121"/>
    <x v="4"/>
    <x v="1"/>
    <x v="4"/>
    <n v="1499"/>
    <n v="3999"/>
    <x v="0"/>
    <n v="0.63"/>
    <x v="0"/>
    <n v="3.7"/>
    <x v="7"/>
    <x v="95"/>
    <n v="37"/>
    <x v="1"/>
    <n v="147963"/>
    <n v="0.74"/>
    <n v="8.6656533317094986E-5"/>
    <n v="0.37004332826665853"/>
  </r>
  <r>
    <x v="122"/>
    <x v="122"/>
    <x v="3"/>
    <x v="1"/>
    <x v="3"/>
    <n v="8499"/>
    <n v="15999"/>
    <x v="0"/>
    <n v="0.47"/>
    <x v="1"/>
    <n v="4.3"/>
    <x v="4"/>
    <x v="96"/>
    <n v="592"/>
    <x v="1"/>
    <n v="9471408"/>
    <n v="0.86"/>
    <n v="1.3865045330735198E-3"/>
    <n v="0.43069325226653676"/>
  </r>
  <r>
    <x v="123"/>
    <x v="123"/>
    <x v="3"/>
    <x v="1"/>
    <x v="3"/>
    <n v="20990"/>
    <n v="44990"/>
    <x v="0"/>
    <n v="0.53"/>
    <x v="0"/>
    <n v="4.0999999999999996"/>
    <x v="3"/>
    <x v="97"/>
    <n v="1259"/>
    <x v="0"/>
    <n v="56642410"/>
    <n v="0.82"/>
    <n v="2.9486642012492592E-3"/>
    <n v="0.41147433210062462"/>
  </r>
  <r>
    <x v="124"/>
    <x v="124"/>
    <x v="3"/>
    <x v="1"/>
    <x v="3"/>
    <n v="32999"/>
    <n v="44999"/>
    <x v="0"/>
    <n v="0.27"/>
    <x v="1"/>
    <n v="4.2"/>
    <x v="0"/>
    <x v="54"/>
    <n v="45238"/>
    <x v="0"/>
    <n v="2035664762"/>
    <n v="0.84000000000000008"/>
    <n v="0.1059504933567228"/>
    <n v="0.47297524667836144"/>
  </r>
  <r>
    <x v="125"/>
    <x v="125"/>
    <x v="2"/>
    <x v="1"/>
    <x v="2"/>
    <n v="799"/>
    <n v="1700"/>
    <x v="0"/>
    <n v="0.53"/>
    <x v="0"/>
    <n v="4.0999999999999996"/>
    <x v="3"/>
    <x v="98"/>
    <n v="28638"/>
    <x v="0"/>
    <n v="48684600"/>
    <n v="0.82"/>
    <n v="6.7072156787431531E-2"/>
    <n v="0.44353607839371573"/>
  </r>
  <r>
    <x v="126"/>
    <x v="126"/>
    <x v="2"/>
    <x v="1"/>
    <x v="2"/>
    <n v="229"/>
    <n v="595"/>
    <x v="0"/>
    <n v="0.62"/>
    <x v="0"/>
    <n v="4.3"/>
    <x v="4"/>
    <x v="99"/>
    <n v="12835"/>
    <x v="0"/>
    <n v="7636825"/>
    <n v="0.86"/>
    <n v="3.0060448787159844E-2"/>
    <n v="0.44503022439357992"/>
  </r>
  <r>
    <x v="127"/>
    <x v="127"/>
    <x v="3"/>
    <x v="1"/>
    <x v="3"/>
    <n v="9999"/>
    <n v="27990"/>
    <x v="0"/>
    <n v="0.64"/>
    <x v="0"/>
    <n v="4.2"/>
    <x v="0"/>
    <x v="100"/>
    <n v="1269"/>
    <x v="0"/>
    <n v="35519310"/>
    <n v="0.84000000000000008"/>
    <n v="2.9720848859295552E-3"/>
    <n v="0.42148604244296484"/>
  </r>
  <r>
    <x v="128"/>
    <x v="128"/>
    <x v="4"/>
    <x v="1"/>
    <x v="4"/>
    <n v="349"/>
    <n v="599"/>
    <x v="0"/>
    <n v="0.42"/>
    <x v="1"/>
    <n v="4.2"/>
    <x v="0"/>
    <x v="101"/>
    <n v="284"/>
    <x v="1"/>
    <n v="170116"/>
    <n v="0.84000000000000008"/>
    <n v="6.6514744492040482E-4"/>
    <n v="0.42033257372246025"/>
  </r>
  <r>
    <x v="129"/>
    <x v="129"/>
    <x v="7"/>
    <x v="1"/>
    <x v="7"/>
    <n v="489"/>
    <n v="1200"/>
    <x v="0"/>
    <n v="0.59"/>
    <x v="0"/>
    <n v="4.4000000000000004"/>
    <x v="5"/>
    <x v="102"/>
    <n v="69538"/>
    <x v="0"/>
    <n v="83445600"/>
    <n v="0.88000000000000012"/>
    <n v="0.16286275712984194"/>
    <n v="0.52143137856492106"/>
  </r>
  <r>
    <x v="130"/>
    <x v="130"/>
    <x v="3"/>
    <x v="1"/>
    <x v="3"/>
    <n v="23999"/>
    <n v="34990"/>
    <x v="0"/>
    <n v="0.31"/>
    <x v="1"/>
    <n v="4.3"/>
    <x v="4"/>
    <x v="21"/>
    <n v="4703"/>
    <x v="0"/>
    <n v="164557970"/>
    <n v="0.86"/>
    <n v="1.1014748005143182E-2"/>
    <n v="0.43550737400257156"/>
  </r>
  <r>
    <x v="131"/>
    <x v="131"/>
    <x v="0"/>
    <x v="0"/>
    <x v="0"/>
    <n v="399"/>
    <n v="999"/>
    <x v="0"/>
    <n v="0.6"/>
    <x v="0"/>
    <n v="4.3"/>
    <x v="4"/>
    <x v="84"/>
    <n v="2806"/>
    <x v="0"/>
    <n v="2803194"/>
    <n v="0.86"/>
    <n v="6.5718441212910417E-3"/>
    <n v="0.43328592206064553"/>
  </r>
  <r>
    <x v="132"/>
    <x v="132"/>
    <x v="8"/>
    <x v="1"/>
    <x v="8"/>
    <n v="349"/>
    <n v="1299"/>
    <x v="0"/>
    <n v="0.73"/>
    <x v="0"/>
    <n v="4"/>
    <x v="1"/>
    <x v="103"/>
    <n v="3295"/>
    <x v="0"/>
    <n v="4280205"/>
    <n v="0.8"/>
    <n v="7.7171156021575132E-3"/>
    <n v="0.40385855780107877"/>
  </r>
  <r>
    <x v="133"/>
    <x v="133"/>
    <x v="0"/>
    <x v="0"/>
    <x v="0"/>
    <n v="179"/>
    <n v="299"/>
    <x v="1"/>
    <n v="0.4"/>
    <x v="1"/>
    <n v="3.9"/>
    <x v="2"/>
    <x v="104"/>
    <n v="81"/>
    <x v="1"/>
    <n v="24219"/>
    <n v="0.78"/>
    <n v="1.8970754591039713E-4"/>
    <n v="0.39009485377295522"/>
  </r>
  <r>
    <x v="134"/>
    <x v="134"/>
    <x v="0"/>
    <x v="0"/>
    <x v="0"/>
    <n v="689"/>
    <n v="1500"/>
    <x v="0"/>
    <n v="0.54"/>
    <x v="0"/>
    <n v="4.2"/>
    <x v="0"/>
    <x v="105"/>
    <n v="42301"/>
    <x v="0"/>
    <n v="63451500"/>
    <n v="0.84000000000000008"/>
    <n v="9.9071838266119872E-2"/>
    <n v="0.46953591913305998"/>
  </r>
  <r>
    <x v="135"/>
    <x v="135"/>
    <x v="3"/>
    <x v="1"/>
    <x v="3"/>
    <n v="30990"/>
    <n v="49990"/>
    <x v="0"/>
    <n v="0.38"/>
    <x v="1"/>
    <n v="4.3"/>
    <x v="4"/>
    <x v="106"/>
    <n v="1376"/>
    <x v="0"/>
    <n v="68786240"/>
    <n v="0.86"/>
    <n v="3.222686212008722E-3"/>
    <n v="0.43161134310600435"/>
  </r>
  <r>
    <x v="136"/>
    <x v="136"/>
    <x v="0"/>
    <x v="0"/>
    <x v="0"/>
    <n v="249"/>
    <n v="931"/>
    <x v="0"/>
    <n v="0.73"/>
    <x v="0"/>
    <n v="3.9"/>
    <x v="2"/>
    <x v="31"/>
    <n v="1075"/>
    <x v="0"/>
    <n v="1000825"/>
    <n v="0.78"/>
    <n v="2.5177236031318139E-3"/>
    <n v="0.39125886180156594"/>
  </r>
  <r>
    <x v="137"/>
    <x v="137"/>
    <x v="2"/>
    <x v="1"/>
    <x v="2"/>
    <n v="999"/>
    <n v="2399"/>
    <x v="0"/>
    <n v="0.57999999999999996"/>
    <x v="0"/>
    <n v="4.5999999999999996"/>
    <x v="13"/>
    <x v="107"/>
    <n v="3664"/>
    <x v="0"/>
    <n v="8789936"/>
    <n v="0.91999999999999993"/>
    <n v="8.5813388668604332E-3"/>
    <n v="0.46429066943343017"/>
  </r>
  <r>
    <x v="138"/>
    <x v="138"/>
    <x v="4"/>
    <x v="1"/>
    <x v="4"/>
    <n v="399"/>
    <n v="399"/>
    <x v="1"/>
    <n v="0"/>
    <x v="1"/>
    <n v="3.9"/>
    <x v="2"/>
    <x v="94"/>
    <n v="1951"/>
    <x v="0"/>
    <n v="778449"/>
    <n v="0.78"/>
    <n v="4.5693755811257383E-3"/>
    <n v="0.39228468779056286"/>
  </r>
  <r>
    <x v="139"/>
    <x v="139"/>
    <x v="0"/>
    <x v="0"/>
    <x v="0"/>
    <n v="349"/>
    <n v="699"/>
    <x v="0"/>
    <n v="0.5"/>
    <x v="0"/>
    <n v="4.3"/>
    <x v="4"/>
    <x v="26"/>
    <n v="20850"/>
    <x v="0"/>
    <n v="14574150"/>
    <n v="0.86"/>
    <n v="4.8832127558417045E-2"/>
    <n v="0.45441606377920851"/>
  </r>
  <r>
    <x v="140"/>
    <x v="140"/>
    <x v="0"/>
    <x v="0"/>
    <x v="0"/>
    <n v="399"/>
    <n v="1099"/>
    <x v="0"/>
    <n v="0.64"/>
    <x v="0"/>
    <n v="4.0999999999999996"/>
    <x v="3"/>
    <x v="108"/>
    <n v="2685"/>
    <x v="0"/>
    <n v="2950815"/>
    <n v="0.82"/>
    <n v="6.2884538366594607E-3"/>
    <n v="0.41314422691832969"/>
  </r>
  <r>
    <x v="141"/>
    <x v="141"/>
    <x v="1"/>
    <x v="0"/>
    <x v="1"/>
    <n v="1699"/>
    <n v="2999"/>
    <x v="0"/>
    <n v="0.43"/>
    <x v="1"/>
    <n v="4.4000000000000004"/>
    <x v="5"/>
    <x v="43"/>
    <n v="24780"/>
    <x v="0"/>
    <n v="74315220"/>
    <n v="0.88000000000000012"/>
    <n v="5.8036456637773348E-2"/>
    <n v="0.46901822831888673"/>
  </r>
  <r>
    <x v="142"/>
    <x v="142"/>
    <x v="4"/>
    <x v="1"/>
    <x v="4"/>
    <n v="655"/>
    <n v="1099"/>
    <x v="0"/>
    <n v="0.4"/>
    <x v="1"/>
    <n v="3.2"/>
    <x v="14"/>
    <x v="109"/>
    <n v="285"/>
    <x v="1"/>
    <n v="313215"/>
    <n v="0.64"/>
    <n v="6.6748951338843436E-4"/>
    <n v="0.32033374475669424"/>
  </r>
  <r>
    <x v="143"/>
    <x v="143"/>
    <x v="1"/>
    <x v="0"/>
    <x v="1"/>
    <n v="749"/>
    <n v="1339"/>
    <x v="0"/>
    <n v="0.44"/>
    <x v="1"/>
    <n v="4.2"/>
    <x v="0"/>
    <x v="110"/>
    <n v="179692"/>
    <x v="0"/>
    <n v="240607588"/>
    <n v="0.84000000000000008"/>
    <n v="0.42085096715717385"/>
    <n v="0.63042548357858696"/>
  </r>
  <r>
    <x v="144"/>
    <x v="144"/>
    <x v="3"/>
    <x v="1"/>
    <x v="3"/>
    <n v="9999"/>
    <n v="12999"/>
    <x v="0"/>
    <n v="0.23"/>
    <x v="1"/>
    <n v="4.2"/>
    <x v="0"/>
    <x v="111"/>
    <n v="6088"/>
    <x v="0"/>
    <n v="79137912"/>
    <n v="0.84000000000000008"/>
    <n v="1.425851283336417E-2"/>
    <n v="0.42712925641668215"/>
  </r>
  <r>
    <x v="145"/>
    <x v="145"/>
    <x v="4"/>
    <x v="1"/>
    <x v="4"/>
    <n v="195"/>
    <n v="499"/>
    <x v="1"/>
    <n v="0.61"/>
    <x v="0"/>
    <n v="3.7"/>
    <x v="7"/>
    <x v="112"/>
    <n v="1383"/>
    <x v="0"/>
    <n v="690117"/>
    <n v="0.74"/>
    <n v="3.2390806912849291E-3"/>
    <n v="0.37161954034564249"/>
  </r>
  <r>
    <x v="146"/>
    <x v="146"/>
    <x v="0"/>
    <x v="0"/>
    <x v="0"/>
    <n v="999"/>
    <n v="2100"/>
    <x v="0"/>
    <n v="0.52"/>
    <x v="0"/>
    <n v="4.5"/>
    <x v="6"/>
    <x v="113"/>
    <n v="5492"/>
    <x v="0"/>
    <n v="11533200"/>
    <n v="0.9"/>
    <n v="1.2862640026418532E-2"/>
    <n v="0.4564313200132093"/>
  </r>
  <r>
    <x v="147"/>
    <x v="147"/>
    <x v="0"/>
    <x v="0"/>
    <x v="0"/>
    <n v="499"/>
    <n v="899"/>
    <x v="0"/>
    <n v="0.44"/>
    <x v="1"/>
    <n v="4.2"/>
    <x v="0"/>
    <x v="114"/>
    <n v="919"/>
    <x v="1"/>
    <n v="826181"/>
    <n v="0.84000000000000008"/>
    <n v="2.1523609221191973E-3"/>
    <n v="0.42107618046105966"/>
  </r>
  <r>
    <x v="148"/>
    <x v="148"/>
    <x v="9"/>
    <x v="1"/>
    <x v="9"/>
    <n v="416"/>
    <n v="599"/>
    <x v="0"/>
    <n v="0.31"/>
    <x v="1"/>
    <n v="4.2"/>
    <x v="0"/>
    <x v="115"/>
    <n v="30023"/>
    <x v="0"/>
    <n v="17983777"/>
    <n v="0.84000000000000008"/>
    <n v="7.0315921615652519E-2"/>
    <n v="0.45515796080782628"/>
  </r>
  <r>
    <x v="149"/>
    <x v="149"/>
    <x v="0"/>
    <x v="0"/>
    <x v="0"/>
    <n v="368"/>
    <n v="699"/>
    <x v="0"/>
    <n v="0.47"/>
    <x v="1"/>
    <n v="4.2"/>
    <x v="0"/>
    <x v="116"/>
    <n v="387"/>
    <x v="1"/>
    <n v="270513"/>
    <n v="0.84000000000000008"/>
    <n v="9.0638049712745306E-4"/>
    <n v="0.42045319024856376"/>
  </r>
  <r>
    <x v="150"/>
    <x v="150"/>
    <x v="3"/>
    <x v="1"/>
    <x v="3"/>
    <n v="29990"/>
    <n v="65000"/>
    <x v="0"/>
    <n v="0.54"/>
    <x v="0"/>
    <n v="4.0999999999999996"/>
    <x v="3"/>
    <x v="117"/>
    <n v="211"/>
    <x v="1"/>
    <n v="13715000"/>
    <n v="0.82"/>
    <n v="4.9417644675424442E-4"/>
    <n v="0.41024708822337708"/>
  </r>
  <r>
    <x v="151"/>
    <x v="151"/>
    <x v="0"/>
    <x v="0"/>
    <x v="0"/>
    <n v="339"/>
    <n v="1099"/>
    <x v="0"/>
    <n v="0.69"/>
    <x v="0"/>
    <n v="4.3"/>
    <x v="4"/>
    <x v="29"/>
    <n v="974"/>
    <x v="1"/>
    <n v="1070426"/>
    <n v="0.86"/>
    <n v="2.2811746878608251E-3"/>
    <n v="0.4311405873439304"/>
  </r>
  <r>
    <x v="152"/>
    <x v="152"/>
    <x v="3"/>
    <x v="1"/>
    <x v="3"/>
    <n v="15490"/>
    <n v="20900"/>
    <x v="0"/>
    <n v="0.26"/>
    <x v="1"/>
    <n v="4.3"/>
    <x v="4"/>
    <x v="19"/>
    <n v="16299"/>
    <x v="0"/>
    <n v="340649100"/>
    <n v="0.86"/>
    <n v="3.8173373960414356E-2"/>
    <n v="0.44908668698020715"/>
  </r>
  <r>
    <x v="153"/>
    <x v="153"/>
    <x v="0"/>
    <x v="0"/>
    <x v="0"/>
    <n v="499"/>
    <n v="1299"/>
    <x v="0"/>
    <n v="0.62"/>
    <x v="0"/>
    <n v="4.3"/>
    <x v="4"/>
    <x v="7"/>
    <n v="30411"/>
    <x v="0"/>
    <n v="39503889"/>
    <n v="0.86"/>
    <n v="7.1224644181247992E-2"/>
    <n v="0.46561232209062398"/>
  </r>
  <r>
    <x v="154"/>
    <x v="154"/>
    <x v="1"/>
    <x v="0"/>
    <x v="1"/>
    <n v="249"/>
    <n v="399"/>
    <x v="1"/>
    <n v="0.38"/>
    <x v="1"/>
    <n v="3.4"/>
    <x v="10"/>
    <x v="118"/>
    <n v="4642"/>
    <x v="0"/>
    <n v="1852158"/>
    <n v="0.67999999999999994"/>
    <n v="1.0871881828593378E-2"/>
    <n v="0.34543594091429664"/>
  </r>
  <r>
    <x v="155"/>
    <x v="155"/>
    <x v="4"/>
    <x v="1"/>
    <x v="4"/>
    <n v="399"/>
    <n v="799"/>
    <x v="0"/>
    <n v="0.5"/>
    <x v="0"/>
    <n v="4.3"/>
    <x v="4"/>
    <x v="119"/>
    <n v="12"/>
    <x v="1"/>
    <n v="9588"/>
    <n v="0.86"/>
    <n v="2.8104821616355132E-5"/>
    <n v="0.43001405241080815"/>
  </r>
  <r>
    <x v="156"/>
    <x v="156"/>
    <x v="0"/>
    <x v="0"/>
    <x v="0"/>
    <n v="1499"/>
    <n v="1999"/>
    <x v="0"/>
    <n v="0.25"/>
    <x v="1"/>
    <n v="4.4000000000000004"/>
    <x v="5"/>
    <x v="94"/>
    <n v="1951"/>
    <x v="0"/>
    <n v="3900049"/>
    <n v="0.88000000000000012"/>
    <n v="4.5693755811257383E-3"/>
    <n v="0.4422846877905629"/>
  </r>
  <r>
    <x v="157"/>
    <x v="157"/>
    <x v="10"/>
    <x v="1"/>
    <x v="10"/>
    <n v="9490"/>
    <n v="15990"/>
    <x v="0"/>
    <n v="0.41"/>
    <x v="1"/>
    <n v="3.9"/>
    <x v="2"/>
    <x v="120"/>
    <n v="10480"/>
    <x v="0"/>
    <n v="167575200"/>
    <n v="0.78"/>
    <n v="2.4544877544950151E-2"/>
    <n v="0.40227243877247509"/>
  </r>
  <r>
    <x v="158"/>
    <x v="158"/>
    <x v="2"/>
    <x v="1"/>
    <x v="2"/>
    <n v="637"/>
    <n v="1499"/>
    <x v="0"/>
    <n v="0.57999999999999996"/>
    <x v="0"/>
    <n v="4.0999999999999996"/>
    <x v="3"/>
    <x v="121"/>
    <n v="24"/>
    <x v="1"/>
    <n v="35976"/>
    <n v="0.82"/>
    <n v="5.6209643232710263E-5"/>
    <n v="0.41002810482161633"/>
  </r>
  <r>
    <x v="159"/>
    <x v="159"/>
    <x v="4"/>
    <x v="1"/>
    <x v="4"/>
    <n v="399"/>
    <n v="899"/>
    <x v="0"/>
    <n v="0.56000000000000005"/>
    <x v="0"/>
    <n v="3.9"/>
    <x v="2"/>
    <x v="122"/>
    <n v="254"/>
    <x v="1"/>
    <n v="228346"/>
    <n v="0.78"/>
    <n v="5.9488539087951698E-4"/>
    <n v="0.39029744269543976"/>
  </r>
  <r>
    <x v="160"/>
    <x v="160"/>
    <x v="9"/>
    <x v="1"/>
    <x v="9"/>
    <n v="1089"/>
    <n v="1600"/>
    <x v="0"/>
    <n v="0.32"/>
    <x v="1"/>
    <n v="4"/>
    <x v="1"/>
    <x v="123"/>
    <n v="3565"/>
    <x v="0"/>
    <n v="5704000"/>
    <n v="0.8"/>
    <n v="8.3494740885255037E-3"/>
    <n v="0.40417473704426277"/>
  </r>
  <r>
    <x v="161"/>
    <x v="161"/>
    <x v="0"/>
    <x v="0"/>
    <x v="0"/>
    <n v="339"/>
    <n v="999"/>
    <x v="0"/>
    <n v="0.66"/>
    <x v="0"/>
    <n v="4.3"/>
    <x v="4"/>
    <x v="124"/>
    <n v="6255"/>
    <x v="0"/>
    <n v="6248745"/>
    <n v="0.86"/>
    <n v="1.4649638267525113E-2"/>
    <n v="0.43732481913376253"/>
  </r>
  <r>
    <x v="162"/>
    <x v="162"/>
    <x v="0"/>
    <x v="0"/>
    <x v="0"/>
    <n v="149"/>
    <n v="499"/>
    <x v="1"/>
    <n v="0.7"/>
    <x v="0"/>
    <n v="4"/>
    <x v="1"/>
    <x v="61"/>
    <n v="7732"/>
    <x v="0"/>
    <n v="3858268"/>
    <n v="0.8"/>
    <n v="1.8108873394804825E-2"/>
    <n v="0.40905443669740243"/>
  </r>
  <r>
    <x v="163"/>
    <x v="163"/>
    <x v="0"/>
    <x v="0"/>
    <x v="0"/>
    <n v="149"/>
    <n v="399"/>
    <x v="1"/>
    <n v="0.63"/>
    <x v="0"/>
    <n v="3.9"/>
    <x v="2"/>
    <x v="125"/>
    <n v="57"/>
    <x v="1"/>
    <n v="22743"/>
    <n v="0.78"/>
    <n v="1.3349790267768688E-4"/>
    <n v="0.39006674895133886"/>
  </r>
  <r>
    <x v="164"/>
    <x v="164"/>
    <x v="0"/>
    <x v="0"/>
    <x v="0"/>
    <n v="599"/>
    <n v="849"/>
    <x v="0"/>
    <n v="0.28999999999999998"/>
    <x v="1"/>
    <n v="4.5"/>
    <x v="6"/>
    <x v="126"/>
    <n v="577"/>
    <x v="1"/>
    <n v="489873"/>
    <n v="0.9"/>
    <n v="1.3513735060530759E-3"/>
    <n v="0.45067568675302655"/>
  </r>
  <r>
    <x v="165"/>
    <x v="165"/>
    <x v="4"/>
    <x v="1"/>
    <x v="4"/>
    <n v="299"/>
    <n v="1199"/>
    <x v="0"/>
    <n v="0.75"/>
    <x v="0"/>
    <n v="3.9"/>
    <x v="2"/>
    <x v="127"/>
    <n v="1193"/>
    <x v="0"/>
    <n v="1430407"/>
    <n v="0.78"/>
    <n v="2.794087682359306E-3"/>
    <n v="0.39139704384117968"/>
  </r>
  <r>
    <x v="166"/>
    <x v="166"/>
    <x v="0"/>
    <x v="0"/>
    <x v="0"/>
    <n v="399"/>
    <n v="1299"/>
    <x v="0"/>
    <n v="0.69"/>
    <x v="0"/>
    <n v="4.2"/>
    <x v="0"/>
    <x v="83"/>
    <n v="13120"/>
    <x v="0"/>
    <n v="17042880"/>
    <n v="0.84000000000000008"/>
    <n v="3.0727938300548277E-2"/>
    <n v="0.4353639691502742"/>
  </r>
  <r>
    <x v="167"/>
    <x v="167"/>
    <x v="4"/>
    <x v="1"/>
    <x v="4"/>
    <n v="339"/>
    <n v="1999"/>
    <x v="0"/>
    <n v="0.83"/>
    <x v="0"/>
    <n v="4"/>
    <x v="1"/>
    <x v="128"/>
    <n v="343"/>
    <x v="1"/>
    <n v="685657"/>
    <n v="0.8"/>
    <n v="8.0332948453415084E-4"/>
    <n v="0.40040166474226707"/>
  </r>
  <r>
    <x v="168"/>
    <x v="168"/>
    <x v="3"/>
    <x v="1"/>
    <x v="3"/>
    <n v="12499"/>
    <n v="22990"/>
    <x v="0"/>
    <n v="0.46"/>
    <x v="1"/>
    <n v="4.3"/>
    <x v="4"/>
    <x v="129"/>
    <n v="1611"/>
    <x v="0"/>
    <n v="37036890"/>
    <n v="0.86"/>
    <n v="3.7730723019956764E-3"/>
    <n v="0.43188653615099781"/>
  </r>
  <r>
    <x v="169"/>
    <x v="169"/>
    <x v="0"/>
    <x v="0"/>
    <x v="0"/>
    <n v="249"/>
    <n v="399"/>
    <x v="1"/>
    <n v="0.38"/>
    <x v="1"/>
    <n v="4"/>
    <x v="1"/>
    <x v="130"/>
    <n v="6558"/>
    <x v="0"/>
    <n v="2616642"/>
    <n v="0.8"/>
    <n v="1.5359285013338079E-2"/>
    <n v="0.40767964250666905"/>
  </r>
  <r>
    <x v="170"/>
    <x v="170"/>
    <x v="1"/>
    <x v="0"/>
    <x v="1"/>
    <n v="1399"/>
    <n v="2499"/>
    <x v="0"/>
    <n v="0.44"/>
    <x v="1"/>
    <n v="4.4000000000000004"/>
    <x v="5"/>
    <x v="131"/>
    <n v="23169"/>
    <x v="0"/>
    <n v="57899331"/>
    <n v="0.88000000000000012"/>
    <n v="5.4263384335777674E-2"/>
    <n v="0.46713169216788891"/>
  </r>
  <r>
    <x v="171"/>
    <x v="171"/>
    <x v="3"/>
    <x v="1"/>
    <x v="3"/>
    <n v="32999"/>
    <n v="47990"/>
    <x v="0"/>
    <n v="0.31"/>
    <x v="1"/>
    <n v="4.3"/>
    <x v="4"/>
    <x v="21"/>
    <n v="4703"/>
    <x v="0"/>
    <n v="225696970"/>
    <n v="0.86"/>
    <n v="1.1014748005143182E-2"/>
    <n v="0.43550737400257156"/>
  </r>
  <r>
    <x v="172"/>
    <x v="172"/>
    <x v="0"/>
    <x v="0"/>
    <x v="0"/>
    <n v="149"/>
    <n v="399"/>
    <x v="1"/>
    <n v="0.63"/>
    <x v="0"/>
    <n v="4"/>
    <x v="1"/>
    <x v="64"/>
    <n v="1423"/>
    <x v="0"/>
    <n v="567777"/>
    <n v="0.8"/>
    <n v="3.3327634300061126E-3"/>
    <n v="0.40166638171500307"/>
  </r>
  <r>
    <x v="173"/>
    <x v="173"/>
    <x v="0"/>
    <x v="0"/>
    <x v="0"/>
    <n v="325"/>
    <n v="999"/>
    <x v="0"/>
    <n v="0.67"/>
    <x v="0"/>
    <n v="4.3"/>
    <x v="4"/>
    <x v="132"/>
    <n v="2651"/>
    <x v="0"/>
    <n v="2648349"/>
    <n v="0.86"/>
    <n v="6.2088235087464543E-3"/>
    <n v="0.4331044117543732"/>
  </r>
  <r>
    <x v="174"/>
    <x v="174"/>
    <x v="0"/>
    <x v="0"/>
    <x v="0"/>
    <n v="399"/>
    <n v="1999"/>
    <x v="0"/>
    <n v="0.8"/>
    <x v="0"/>
    <n v="5"/>
    <x v="15"/>
    <x v="133"/>
    <n v="5"/>
    <x v="1"/>
    <n v="9995"/>
    <n v="1"/>
    <n v="1.1710342340147973E-5"/>
    <n v="0.50000585517117002"/>
  </r>
  <r>
    <x v="175"/>
    <x v="175"/>
    <x v="1"/>
    <x v="0"/>
    <x v="1"/>
    <n v="199"/>
    <n v="499"/>
    <x v="1"/>
    <n v="0.6"/>
    <x v="0"/>
    <n v="3.7"/>
    <x v="7"/>
    <x v="134"/>
    <n v="612"/>
    <x v="1"/>
    <n v="305388"/>
    <n v="0.74"/>
    <n v="1.4333459024341117E-3"/>
    <n v="0.37071667295121707"/>
  </r>
  <r>
    <x v="176"/>
    <x v="176"/>
    <x v="0"/>
    <x v="0"/>
    <x v="0"/>
    <n v="88"/>
    <n v="299"/>
    <x v="1"/>
    <n v="0.71"/>
    <x v="0"/>
    <n v="4"/>
    <x v="1"/>
    <x v="20"/>
    <n v="9378"/>
    <x v="0"/>
    <n v="2804022"/>
    <n v="0.8"/>
    <n v="2.1963918093181534E-2"/>
    <n v="0.41098195904659079"/>
  </r>
  <r>
    <x v="177"/>
    <x v="177"/>
    <x v="0"/>
    <x v="0"/>
    <x v="0"/>
    <n v="399"/>
    <n v="1099"/>
    <x v="0"/>
    <n v="0.64"/>
    <x v="0"/>
    <n v="4.0999999999999996"/>
    <x v="3"/>
    <x v="108"/>
    <n v="2685"/>
    <x v="0"/>
    <n v="2950815"/>
    <n v="0.82"/>
    <n v="6.2884538366594607E-3"/>
    <n v="0.41314422691832969"/>
  </r>
  <r>
    <x v="178"/>
    <x v="178"/>
    <x v="0"/>
    <x v="0"/>
    <x v="0"/>
    <n v="57.89"/>
    <n v="199"/>
    <x v="2"/>
    <n v="0.71"/>
    <x v="0"/>
    <n v="4"/>
    <x v="1"/>
    <x v="20"/>
    <n v="9378"/>
    <x v="0"/>
    <n v="1866222"/>
    <n v="0.8"/>
    <n v="2.1963918093181534E-2"/>
    <n v="0.41098195904659079"/>
  </r>
  <r>
    <x v="179"/>
    <x v="179"/>
    <x v="4"/>
    <x v="1"/>
    <x v="4"/>
    <n v="799"/>
    <n v="1999"/>
    <x v="0"/>
    <n v="0.6"/>
    <x v="0"/>
    <n v="3.3"/>
    <x v="8"/>
    <x v="33"/>
    <n v="576"/>
    <x v="1"/>
    <n v="1151424"/>
    <n v="0.65999999999999992"/>
    <n v="1.3490314375850464E-3"/>
    <n v="0.33067451571879247"/>
  </r>
  <r>
    <x v="180"/>
    <x v="180"/>
    <x v="4"/>
    <x v="1"/>
    <x v="4"/>
    <n v="205"/>
    <n v="499"/>
    <x v="1"/>
    <n v="0.59"/>
    <x v="0"/>
    <n v="3.8"/>
    <x v="11"/>
    <x v="135"/>
    <n v="313"/>
    <x v="1"/>
    <n v="156187"/>
    <n v="0.76"/>
    <n v="7.3306743049326301E-4"/>
    <n v="0.38036653371524665"/>
  </r>
  <r>
    <x v="181"/>
    <x v="181"/>
    <x v="0"/>
    <x v="0"/>
    <x v="0"/>
    <n v="299"/>
    <n v="699"/>
    <x v="0"/>
    <n v="0.56999999999999995"/>
    <x v="0"/>
    <n v="4.0999999999999996"/>
    <x v="3"/>
    <x v="136"/>
    <n v="2957"/>
    <x v="0"/>
    <n v="2066943"/>
    <n v="0.82"/>
    <n v="6.9254964599635106E-3"/>
    <n v="0.41346274822998175"/>
  </r>
  <r>
    <x v="182"/>
    <x v="182"/>
    <x v="0"/>
    <x v="0"/>
    <x v="0"/>
    <n v="849"/>
    <n v="999"/>
    <x v="0"/>
    <n v="0.15"/>
    <x v="1"/>
    <n v="4.0999999999999996"/>
    <x v="3"/>
    <x v="137"/>
    <n v="6736"/>
    <x v="0"/>
    <n v="6729264"/>
    <n v="0.82"/>
    <n v="1.5776173200647347E-2"/>
    <n v="0.41788808660032367"/>
  </r>
  <r>
    <x v="183"/>
    <x v="183"/>
    <x v="0"/>
    <x v="0"/>
    <x v="0"/>
    <n v="949"/>
    <n v="1999"/>
    <x v="0"/>
    <n v="0.53"/>
    <x v="0"/>
    <n v="4.4000000000000004"/>
    <x v="5"/>
    <x v="32"/>
    <n v="13552"/>
    <x v="0"/>
    <n v="27090448"/>
    <n v="0.88000000000000012"/>
    <n v="3.1739711878737066E-2"/>
    <n v="0.45586985593936857"/>
  </r>
  <r>
    <x v="184"/>
    <x v="184"/>
    <x v="0"/>
    <x v="0"/>
    <x v="0"/>
    <n v="499"/>
    <n v="1200"/>
    <x v="0"/>
    <n v="0.57999999999999996"/>
    <x v="0"/>
    <n v="4.3"/>
    <x v="4"/>
    <x v="138"/>
    <n v="5451"/>
    <x v="0"/>
    <n v="6541200"/>
    <n v="0.86"/>
    <n v="1.2766615219229319E-2"/>
    <n v="0.43638330760961463"/>
  </r>
  <r>
    <x v="185"/>
    <x v="185"/>
    <x v="0"/>
    <x v="0"/>
    <x v="0"/>
    <n v="299"/>
    <n v="485"/>
    <x v="1"/>
    <n v="0.38"/>
    <x v="1"/>
    <n v="4.3"/>
    <x v="4"/>
    <x v="139"/>
    <n v="10911"/>
    <x v="0"/>
    <n v="5291835"/>
    <n v="0.86"/>
    <n v="2.5554309054670904E-2"/>
    <n v="0.44277715452733546"/>
  </r>
  <r>
    <x v="186"/>
    <x v="186"/>
    <x v="0"/>
    <x v="0"/>
    <x v="0"/>
    <n v="949"/>
    <n v="1999"/>
    <x v="0"/>
    <n v="0.53"/>
    <x v="0"/>
    <n v="4.4000000000000004"/>
    <x v="5"/>
    <x v="32"/>
    <n v="13552"/>
    <x v="0"/>
    <n v="27090448"/>
    <n v="0.88000000000000012"/>
    <n v="3.1739711878737066E-2"/>
    <n v="0.45586985593936857"/>
  </r>
  <r>
    <x v="187"/>
    <x v="187"/>
    <x v="0"/>
    <x v="0"/>
    <x v="0"/>
    <n v="379"/>
    <n v="1099"/>
    <x v="0"/>
    <n v="0.66"/>
    <x v="0"/>
    <n v="4.3"/>
    <x v="4"/>
    <x v="84"/>
    <n v="2806"/>
    <x v="0"/>
    <n v="3083794"/>
    <n v="0.86"/>
    <n v="6.5718441212910417E-3"/>
    <n v="0.43328592206064553"/>
  </r>
  <r>
    <x v="188"/>
    <x v="188"/>
    <x v="3"/>
    <x v="1"/>
    <x v="3"/>
    <n v="8990"/>
    <n v="18990"/>
    <x v="0"/>
    <n v="0.53"/>
    <x v="0"/>
    <n v="3.9"/>
    <x v="2"/>
    <x v="140"/>
    <n v="350"/>
    <x v="1"/>
    <n v="6646500"/>
    <n v="0.78"/>
    <n v="8.1972396381035798E-4"/>
    <n v="0.39040986198190519"/>
  </r>
  <r>
    <x v="189"/>
    <x v="189"/>
    <x v="9"/>
    <x v="1"/>
    <x v="9"/>
    <n v="486"/>
    <n v="1999"/>
    <x v="0"/>
    <n v="0.76"/>
    <x v="0"/>
    <n v="4.2"/>
    <x v="0"/>
    <x v="115"/>
    <n v="30023"/>
    <x v="0"/>
    <n v="60015977"/>
    <n v="0.84000000000000008"/>
    <n v="7.0315921615652519E-2"/>
    <n v="0.45515796080782628"/>
  </r>
  <r>
    <x v="190"/>
    <x v="190"/>
    <x v="5"/>
    <x v="1"/>
    <x v="5"/>
    <n v="5699"/>
    <n v="11000"/>
    <x v="0"/>
    <n v="0.48"/>
    <x v="1"/>
    <n v="4.2"/>
    <x v="0"/>
    <x v="45"/>
    <n v="4003"/>
    <x v="0"/>
    <n v="44033000"/>
    <n v="0.84000000000000008"/>
    <n v="9.3753000775224655E-3"/>
    <n v="0.4246876500387613"/>
  </r>
  <r>
    <x v="191"/>
    <x v="191"/>
    <x v="0"/>
    <x v="0"/>
    <x v="0"/>
    <n v="709"/>
    <n v="1999"/>
    <x v="0"/>
    <n v="0.65"/>
    <x v="0"/>
    <n v="4.0999999999999996"/>
    <x v="3"/>
    <x v="141"/>
    <n v="178817"/>
    <x v="0"/>
    <n v="357455183"/>
    <n v="0.82"/>
    <n v="0.41880165724764795"/>
    <n v="0.61940082862382395"/>
  </r>
  <r>
    <x v="192"/>
    <x v="192"/>
    <x v="3"/>
    <x v="1"/>
    <x v="3"/>
    <n v="47990"/>
    <n v="70900"/>
    <x v="0"/>
    <n v="0.32"/>
    <x v="1"/>
    <n v="4.3"/>
    <x v="4"/>
    <x v="51"/>
    <n v="7109"/>
    <x v="0"/>
    <n v="504028100"/>
    <n v="0.86"/>
    <n v="1.6649764739222386E-2"/>
    <n v="0.4383248823696112"/>
  </r>
  <r>
    <x v="193"/>
    <x v="193"/>
    <x v="4"/>
    <x v="1"/>
    <x v="4"/>
    <n v="299"/>
    <n v="1199"/>
    <x v="0"/>
    <n v="0.75"/>
    <x v="0"/>
    <n v="3.7"/>
    <x v="7"/>
    <x v="142"/>
    <n v="490"/>
    <x v="1"/>
    <n v="587510"/>
    <n v="0.74"/>
    <n v="1.1476135493345013E-3"/>
    <n v="0.37057380677466722"/>
  </r>
  <r>
    <x v="194"/>
    <x v="194"/>
    <x v="0"/>
    <x v="0"/>
    <x v="0"/>
    <n v="320"/>
    <n v="599"/>
    <x v="0"/>
    <n v="0.47"/>
    <x v="1"/>
    <n v="4.0999999999999996"/>
    <x v="3"/>
    <x v="143"/>
    <n v="491"/>
    <x v="1"/>
    <n v="294109"/>
    <n v="0.82"/>
    <n v="1.1499556178025307E-3"/>
    <n v="0.41057497780890123"/>
  </r>
  <r>
    <x v="195"/>
    <x v="195"/>
    <x v="0"/>
    <x v="0"/>
    <x v="0"/>
    <n v="139"/>
    <n v="549"/>
    <x v="0"/>
    <n v="0.75"/>
    <x v="0"/>
    <n v="3.9"/>
    <x v="2"/>
    <x v="144"/>
    <n v="61"/>
    <x v="1"/>
    <n v="33489"/>
    <n v="0.78"/>
    <n v="1.4286617654980525E-4"/>
    <n v="0.39007143308827491"/>
  </r>
  <r>
    <x v="196"/>
    <x v="196"/>
    <x v="0"/>
    <x v="0"/>
    <x v="0"/>
    <n v="129"/>
    <n v="249"/>
    <x v="1"/>
    <n v="0.48"/>
    <x v="1"/>
    <n v="4"/>
    <x v="1"/>
    <x v="20"/>
    <n v="9378"/>
    <x v="0"/>
    <n v="2335122"/>
    <n v="0.8"/>
    <n v="2.1963918093181534E-2"/>
    <n v="0.41098195904659079"/>
  </r>
  <r>
    <x v="197"/>
    <x v="197"/>
    <x v="3"/>
    <x v="1"/>
    <x v="3"/>
    <n v="24999"/>
    <n v="35999"/>
    <x v="0"/>
    <n v="0.31"/>
    <x v="1"/>
    <n v="4.2"/>
    <x v="0"/>
    <x v="14"/>
    <n v="32840"/>
    <x v="0"/>
    <n v="1182207160"/>
    <n v="0.84000000000000008"/>
    <n v="7.6913528490091879E-2"/>
    <n v="0.458456764245046"/>
  </r>
  <r>
    <x v="198"/>
    <x v="198"/>
    <x v="0"/>
    <x v="0"/>
    <x v="0"/>
    <n v="999"/>
    <n v="1699"/>
    <x v="0"/>
    <n v="0.41"/>
    <x v="1"/>
    <n v="4.4000000000000004"/>
    <x v="5"/>
    <x v="145"/>
    <n v="7318"/>
    <x v="0"/>
    <n v="12433282"/>
    <n v="0.88000000000000012"/>
    <n v="1.7139257049040572E-2"/>
    <n v="0.44856962852452037"/>
  </r>
  <r>
    <x v="199"/>
    <x v="199"/>
    <x v="0"/>
    <x v="0"/>
    <x v="0"/>
    <n v="225"/>
    <n v="499"/>
    <x v="1"/>
    <n v="0.55000000000000004"/>
    <x v="0"/>
    <n v="4.0999999999999996"/>
    <x v="3"/>
    <x v="146"/>
    <n v="789"/>
    <x v="1"/>
    <n v="393711"/>
    <n v="0.82"/>
    <n v="1.84789202127535E-3"/>
    <n v="0.41092394601063764"/>
  </r>
  <r>
    <x v="200"/>
    <x v="200"/>
    <x v="4"/>
    <x v="1"/>
    <x v="4"/>
    <n v="547"/>
    <n v="2999"/>
    <x v="0"/>
    <n v="0.82"/>
    <x v="0"/>
    <n v="4.3"/>
    <x v="4"/>
    <x v="147"/>
    <n v="407"/>
    <x v="1"/>
    <n v="1220593"/>
    <n v="0.86"/>
    <n v="9.5322186648804492E-4"/>
    <n v="0.43047661093324402"/>
  </r>
  <r>
    <x v="201"/>
    <x v="201"/>
    <x v="0"/>
    <x v="0"/>
    <x v="0"/>
    <n v="259"/>
    <n v="699"/>
    <x v="0"/>
    <n v="0.63"/>
    <x v="0"/>
    <n v="3.8"/>
    <x v="11"/>
    <x v="148"/>
    <n v="2399"/>
    <x v="0"/>
    <n v="1676901"/>
    <n v="0.76"/>
    <n v="5.6186222548029966E-3"/>
    <n v="0.38280931112740152"/>
  </r>
  <r>
    <x v="202"/>
    <x v="202"/>
    <x v="4"/>
    <x v="1"/>
    <x v="4"/>
    <n v="239"/>
    <n v="699"/>
    <x v="0"/>
    <n v="0.66"/>
    <x v="0"/>
    <n v="4.4000000000000004"/>
    <x v="5"/>
    <x v="149"/>
    <n v="2640"/>
    <x v="0"/>
    <n v="1845360"/>
    <n v="0.88000000000000012"/>
    <n v="6.183060755598129E-3"/>
    <n v="0.44309153037779914"/>
  </r>
  <r>
    <x v="203"/>
    <x v="203"/>
    <x v="4"/>
    <x v="1"/>
    <x v="4"/>
    <n v="349"/>
    <n v="999"/>
    <x v="0"/>
    <n v="0.65"/>
    <x v="0"/>
    <n v="4"/>
    <x v="1"/>
    <x v="150"/>
    <n v="839"/>
    <x v="1"/>
    <n v="838161"/>
    <n v="0.8"/>
    <n v="1.9649954446768298E-3"/>
    <n v="0.40098249772233846"/>
  </r>
  <r>
    <x v="204"/>
    <x v="204"/>
    <x v="2"/>
    <x v="1"/>
    <x v="2"/>
    <n v="467"/>
    <n v="599"/>
    <x v="0"/>
    <n v="0.22"/>
    <x v="1"/>
    <n v="4.4000000000000004"/>
    <x v="5"/>
    <x v="151"/>
    <n v="44054"/>
    <x v="0"/>
    <n v="26388346"/>
    <n v="0.88000000000000012"/>
    <n v="0.10317748429057574"/>
    <n v="0.49158874214528792"/>
  </r>
  <r>
    <x v="205"/>
    <x v="205"/>
    <x v="0"/>
    <x v="0"/>
    <x v="0"/>
    <n v="449"/>
    <n v="599"/>
    <x v="0"/>
    <n v="0.25"/>
    <x v="1"/>
    <n v="4"/>
    <x v="1"/>
    <x v="152"/>
    <n v="3231"/>
    <x v="0"/>
    <n v="1935369"/>
    <n v="0.8"/>
    <n v="7.5672232202036198E-3"/>
    <n v="0.40378361161010184"/>
  </r>
  <r>
    <x v="206"/>
    <x v="206"/>
    <x v="3"/>
    <x v="1"/>
    <x v="3"/>
    <n v="11990"/>
    <n v="31990"/>
    <x v="0"/>
    <n v="0.63"/>
    <x v="0"/>
    <n v="4.2"/>
    <x v="0"/>
    <x v="153"/>
    <n v="64"/>
    <x v="1"/>
    <n v="2047360"/>
    <n v="0.84000000000000008"/>
    <n v="1.4989238195389404E-4"/>
    <n v="0.42007494619097696"/>
  </r>
  <r>
    <x v="207"/>
    <x v="207"/>
    <x v="0"/>
    <x v="0"/>
    <x v="0"/>
    <n v="350"/>
    <n v="599"/>
    <x v="0"/>
    <n v="0.42"/>
    <x v="1"/>
    <n v="3.9"/>
    <x v="2"/>
    <x v="154"/>
    <n v="8314"/>
    <x v="0"/>
    <n v="4980086"/>
    <n v="0.78"/>
    <n v="1.9471957243198047E-2"/>
    <n v="0.39973597862159904"/>
  </r>
  <r>
    <x v="208"/>
    <x v="208"/>
    <x v="0"/>
    <x v="0"/>
    <x v="0"/>
    <n v="252"/>
    <n v="999"/>
    <x v="0"/>
    <n v="0.75"/>
    <x v="0"/>
    <n v="3.7"/>
    <x v="7"/>
    <x v="155"/>
    <n v="2249"/>
    <x v="0"/>
    <n v="2246751"/>
    <n v="0.74"/>
    <n v="5.2673119845985574E-3"/>
    <n v="0.37263365599229925"/>
  </r>
  <r>
    <x v="209"/>
    <x v="209"/>
    <x v="4"/>
    <x v="1"/>
    <x v="4"/>
    <n v="204"/>
    <n v="599"/>
    <x v="0"/>
    <n v="0.66"/>
    <x v="0"/>
    <n v="3.6"/>
    <x v="9"/>
    <x v="156"/>
    <n v="339"/>
    <x v="1"/>
    <n v="203061"/>
    <n v="0.72"/>
    <n v="7.9396121066203245E-4"/>
    <n v="0.36039698060533099"/>
  </r>
  <r>
    <x v="210"/>
    <x v="210"/>
    <x v="10"/>
    <x v="1"/>
    <x v="10"/>
    <n v="6490"/>
    <n v="9990"/>
    <x v="0"/>
    <n v="0.35"/>
    <x v="1"/>
    <n v="4"/>
    <x v="1"/>
    <x v="157"/>
    <n v="27"/>
    <x v="1"/>
    <n v="269730"/>
    <n v="0.8"/>
    <n v="6.3235848636799044E-5"/>
    <n v="0.40003161792431841"/>
  </r>
  <r>
    <x v="211"/>
    <x v="211"/>
    <x v="4"/>
    <x v="1"/>
    <x v="4"/>
    <n v="235"/>
    <n v="599"/>
    <x v="0"/>
    <n v="0.61"/>
    <x v="0"/>
    <n v="3.5"/>
    <x v="12"/>
    <x v="158"/>
    <n v="197"/>
    <x v="1"/>
    <n v="118003"/>
    <n v="0.7"/>
    <n v="4.613874882018301E-4"/>
    <n v="0.35023069374410087"/>
  </r>
  <r>
    <x v="212"/>
    <x v="212"/>
    <x v="0"/>
    <x v="0"/>
    <x v="0"/>
    <n v="299"/>
    <n v="800"/>
    <x v="0"/>
    <n v="0.63"/>
    <x v="0"/>
    <n v="4.5"/>
    <x v="6"/>
    <x v="159"/>
    <n v="74977"/>
    <x v="0"/>
    <n v="59981600"/>
    <n v="0.9"/>
    <n v="0.17560126752745489"/>
    <n v="0.53780063376372744"/>
  </r>
  <r>
    <x v="213"/>
    <x v="213"/>
    <x v="0"/>
    <x v="0"/>
    <x v="0"/>
    <n v="799"/>
    <n v="1999"/>
    <x v="0"/>
    <n v="0.6"/>
    <x v="0"/>
    <n v="4.2"/>
    <x v="0"/>
    <x v="160"/>
    <n v="8583"/>
    <x v="0"/>
    <n v="17157417"/>
    <n v="0.84000000000000008"/>
    <n v="2.0101973661098008E-2"/>
    <n v="0.43005098683054904"/>
  </r>
  <r>
    <x v="214"/>
    <x v="214"/>
    <x v="4"/>
    <x v="1"/>
    <x v="4"/>
    <n v="299"/>
    <n v="999"/>
    <x v="0"/>
    <n v="0.7"/>
    <x v="0"/>
    <n v="3.8"/>
    <x v="11"/>
    <x v="161"/>
    <n v="928"/>
    <x v="1"/>
    <n v="927072"/>
    <n v="0.76"/>
    <n v="2.1734395383314637E-3"/>
    <n v="0.38108671976916575"/>
  </r>
  <r>
    <x v="215"/>
    <x v="215"/>
    <x v="5"/>
    <x v="1"/>
    <x v="5"/>
    <n v="6999"/>
    <n v="16990"/>
    <x v="0"/>
    <n v="0.59"/>
    <x v="0"/>
    <n v="3.8"/>
    <x v="11"/>
    <x v="162"/>
    <n v="110"/>
    <x v="1"/>
    <n v="1868900"/>
    <n v="0.76"/>
    <n v="2.5762753148325537E-4"/>
    <n v="0.38012881376574165"/>
  </r>
  <r>
    <x v="216"/>
    <x v="216"/>
    <x v="3"/>
    <x v="1"/>
    <x v="3"/>
    <n v="42999"/>
    <n v="59999"/>
    <x v="0"/>
    <n v="0.28000000000000003"/>
    <x v="1"/>
    <n v="4.0999999999999996"/>
    <x v="3"/>
    <x v="163"/>
    <n v="6753"/>
    <x v="0"/>
    <n v="405173247"/>
    <n v="0.82"/>
    <n v="1.581598836460385E-2"/>
    <n v="0.4179079941823019"/>
  </r>
  <r>
    <x v="217"/>
    <x v="217"/>
    <x v="2"/>
    <x v="1"/>
    <x v="2"/>
    <n v="173"/>
    <n v="999"/>
    <x v="0"/>
    <n v="0.83"/>
    <x v="0"/>
    <n v="4.3"/>
    <x v="4"/>
    <x v="164"/>
    <n v="1237"/>
    <x v="0"/>
    <n v="1235763"/>
    <n v="0.86"/>
    <n v="2.8971386949526081E-3"/>
    <n v="0.43144856934747627"/>
  </r>
  <r>
    <x v="218"/>
    <x v="218"/>
    <x v="11"/>
    <x v="1"/>
    <x v="11"/>
    <n v="209"/>
    <n v="600"/>
    <x v="0"/>
    <n v="0.65"/>
    <x v="0"/>
    <n v="4.4000000000000004"/>
    <x v="5"/>
    <x v="165"/>
    <n v="18872"/>
    <x v="0"/>
    <n v="11323200"/>
    <n v="0.88000000000000012"/>
    <n v="4.4199516128654505E-2"/>
    <n v="0.46209975806432729"/>
  </r>
  <r>
    <x v="219"/>
    <x v="219"/>
    <x v="0"/>
    <x v="0"/>
    <x v="0"/>
    <n v="848.99"/>
    <n v="1490"/>
    <x v="0"/>
    <n v="0.43"/>
    <x v="1"/>
    <n v="3.9"/>
    <x v="2"/>
    <x v="166"/>
    <n v="356"/>
    <x v="1"/>
    <n v="530440"/>
    <n v="0.78"/>
    <n v="8.3377637461853557E-4"/>
    <n v="0.3904168881873093"/>
  </r>
  <r>
    <x v="220"/>
    <x v="220"/>
    <x v="0"/>
    <x v="0"/>
    <x v="0"/>
    <n v="649"/>
    <n v="1999"/>
    <x v="0"/>
    <n v="0.68"/>
    <x v="0"/>
    <n v="4.2"/>
    <x v="0"/>
    <x v="0"/>
    <n v="24269"/>
    <x v="0"/>
    <n v="48513731"/>
    <n v="0.84000000000000008"/>
    <n v="5.6839659650610226E-2"/>
    <n v="0.44841982982530515"/>
  </r>
  <r>
    <x v="221"/>
    <x v="221"/>
    <x v="4"/>
    <x v="1"/>
    <x v="4"/>
    <n v="299"/>
    <n v="899"/>
    <x v="0"/>
    <n v="0.67"/>
    <x v="0"/>
    <n v="3.8"/>
    <x v="11"/>
    <x v="73"/>
    <n v="425"/>
    <x v="1"/>
    <n v="382075"/>
    <n v="0.76"/>
    <n v="9.9537909891257758E-4"/>
    <n v="0.38049768954945629"/>
  </r>
  <r>
    <x v="222"/>
    <x v="222"/>
    <x v="6"/>
    <x v="1"/>
    <x v="6"/>
    <n v="399"/>
    <n v="799"/>
    <x v="0"/>
    <n v="0.5"/>
    <x v="0"/>
    <n v="4.0999999999999996"/>
    <x v="3"/>
    <x v="167"/>
    <n v="1161"/>
    <x v="0"/>
    <n v="927639"/>
    <n v="0.82"/>
    <n v="2.7191414913823593E-3"/>
    <n v="0.41135957074569113"/>
  </r>
  <r>
    <x v="223"/>
    <x v="223"/>
    <x v="0"/>
    <x v="0"/>
    <x v="0"/>
    <n v="249"/>
    <n v="499"/>
    <x v="1"/>
    <n v="0.5"/>
    <x v="0"/>
    <n v="4.0999999999999996"/>
    <x v="3"/>
    <x v="168"/>
    <n v="1508"/>
    <x v="0"/>
    <n v="752492"/>
    <n v="0.82"/>
    <n v="3.5318392497886283E-3"/>
    <n v="0.41176591962489428"/>
  </r>
  <r>
    <x v="224"/>
    <x v="224"/>
    <x v="12"/>
    <x v="1"/>
    <x v="12"/>
    <n v="1249"/>
    <n v="2299"/>
    <x v="0"/>
    <n v="0.46"/>
    <x v="1"/>
    <n v="4.3"/>
    <x v="4"/>
    <x v="169"/>
    <n v="7636"/>
    <x v="0"/>
    <n v="17555164"/>
    <n v="0.86"/>
    <n v="1.7884034821873982E-2"/>
    <n v="0.43894201741093697"/>
  </r>
  <r>
    <x v="225"/>
    <x v="225"/>
    <x v="4"/>
    <x v="1"/>
    <x v="4"/>
    <n v="213"/>
    <n v="499"/>
    <x v="1"/>
    <n v="0.56999999999999995"/>
    <x v="0"/>
    <n v="3.7"/>
    <x v="7"/>
    <x v="170"/>
    <n v="246"/>
    <x v="1"/>
    <n v="122754"/>
    <n v="0.74"/>
    <n v="5.7614884313528019E-4"/>
    <n v="0.37028807442156764"/>
  </r>
  <r>
    <x v="226"/>
    <x v="226"/>
    <x v="4"/>
    <x v="1"/>
    <x v="4"/>
    <n v="209"/>
    <n v="499"/>
    <x v="1"/>
    <n v="0.57999999999999996"/>
    <x v="0"/>
    <n v="4"/>
    <x v="1"/>
    <x v="171"/>
    <n v="479"/>
    <x v="1"/>
    <n v="239021"/>
    <n v="0.8"/>
    <n v="1.1218507961861758E-3"/>
    <n v="0.40056092539809313"/>
  </r>
  <r>
    <x v="227"/>
    <x v="227"/>
    <x v="2"/>
    <x v="1"/>
    <x v="2"/>
    <n v="598"/>
    <n v="4999"/>
    <x v="0"/>
    <n v="0.88"/>
    <x v="0"/>
    <n v="4.2"/>
    <x v="0"/>
    <x v="172"/>
    <n v="910"/>
    <x v="1"/>
    <n v="4549090"/>
    <n v="0.84000000000000008"/>
    <n v="2.1312823059069308E-3"/>
    <n v="0.42106564115295353"/>
  </r>
  <r>
    <x v="228"/>
    <x v="228"/>
    <x v="0"/>
    <x v="0"/>
    <x v="0"/>
    <n v="799"/>
    <n v="1749"/>
    <x v="0"/>
    <n v="0.54"/>
    <x v="0"/>
    <n v="4.0999999999999996"/>
    <x v="3"/>
    <x v="173"/>
    <n v="5626"/>
    <x v="0"/>
    <n v="9839874"/>
    <n v="0.82"/>
    <n v="1.3176477201134499E-2"/>
    <n v="0.41658823860056721"/>
  </r>
  <r>
    <x v="229"/>
    <x v="229"/>
    <x v="0"/>
    <x v="0"/>
    <x v="0"/>
    <n v="159"/>
    <n v="595"/>
    <x v="0"/>
    <n v="0.73"/>
    <x v="0"/>
    <n v="4.3"/>
    <x v="4"/>
    <x v="174"/>
    <n v="14184"/>
    <x v="0"/>
    <n v="8439480"/>
    <n v="0.86"/>
    <n v="3.3219899150531765E-2"/>
    <n v="0.4466099495752659"/>
  </r>
  <r>
    <x v="230"/>
    <x v="230"/>
    <x v="13"/>
    <x v="0"/>
    <x v="13"/>
    <n v="499"/>
    <n v="1100"/>
    <x v="0"/>
    <n v="0.55000000000000004"/>
    <x v="0"/>
    <n v="4.4000000000000004"/>
    <x v="5"/>
    <x v="175"/>
    <n v="25177"/>
    <x v="0"/>
    <n v="27694700"/>
    <n v="0.88000000000000012"/>
    <n v="5.8966257819581099E-2"/>
    <n v="0.4694831289097906"/>
  </r>
  <r>
    <x v="231"/>
    <x v="231"/>
    <x v="3"/>
    <x v="1"/>
    <x v="3"/>
    <n v="31999"/>
    <n v="49999"/>
    <x v="0"/>
    <n v="0.36"/>
    <x v="1"/>
    <n v="4.3"/>
    <x v="4"/>
    <x v="176"/>
    <n v="21252"/>
    <x v="0"/>
    <n v="1062578748"/>
    <n v="0.86"/>
    <n v="4.9773639082564942E-2"/>
    <n v="0.45488681954128246"/>
  </r>
  <r>
    <x v="232"/>
    <x v="232"/>
    <x v="3"/>
    <x v="1"/>
    <x v="3"/>
    <n v="32990"/>
    <n v="56790"/>
    <x v="0"/>
    <n v="0.42"/>
    <x v="1"/>
    <n v="4.3"/>
    <x v="4"/>
    <x v="177"/>
    <n v="567"/>
    <x v="1"/>
    <n v="32199930"/>
    <n v="0.86"/>
    <n v="1.32795282137278E-3"/>
    <n v="0.43066397641068638"/>
  </r>
  <r>
    <x v="233"/>
    <x v="233"/>
    <x v="4"/>
    <x v="1"/>
    <x v="4"/>
    <n v="299"/>
    <n v="1199"/>
    <x v="0"/>
    <n v="0.75"/>
    <x v="0"/>
    <n v="3.5"/>
    <x v="12"/>
    <x v="178"/>
    <n v="466"/>
    <x v="1"/>
    <n v="558734"/>
    <n v="0.7"/>
    <n v="1.0914039061017909E-3"/>
    <n v="0.35054570195305085"/>
  </r>
  <r>
    <x v="234"/>
    <x v="234"/>
    <x v="0"/>
    <x v="0"/>
    <x v="0"/>
    <n v="128.31"/>
    <n v="549"/>
    <x v="0"/>
    <n v="0.77"/>
    <x v="0"/>
    <n v="3.9"/>
    <x v="2"/>
    <x v="144"/>
    <n v="61"/>
    <x v="1"/>
    <n v="33489"/>
    <n v="0.78"/>
    <n v="1.4286617654980525E-4"/>
    <n v="0.39007143308827491"/>
  </r>
  <r>
    <x v="235"/>
    <x v="235"/>
    <x v="0"/>
    <x v="0"/>
    <x v="0"/>
    <n v="599"/>
    <n v="849"/>
    <x v="0"/>
    <n v="0.28999999999999998"/>
    <x v="1"/>
    <n v="4.5"/>
    <x v="6"/>
    <x v="179"/>
    <n v="474"/>
    <x v="1"/>
    <n v="402426"/>
    <n v="0.9"/>
    <n v="1.1101404538460277E-3"/>
    <n v="0.45055507022692304"/>
  </r>
  <r>
    <x v="236"/>
    <x v="236"/>
    <x v="4"/>
    <x v="1"/>
    <x v="4"/>
    <n v="399"/>
    <n v="899"/>
    <x v="0"/>
    <n v="0.56000000000000005"/>
    <x v="0"/>
    <n v="3.4"/>
    <x v="10"/>
    <x v="180"/>
    <n v="431"/>
    <x v="1"/>
    <n v="387469"/>
    <n v="0.67999999999999994"/>
    <n v="1.0094315097207553E-3"/>
    <n v="0.34050471575486035"/>
  </r>
  <r>
    <x v="237"/>
    <x v="237"/>
    <x v="0"/>
    <x v="0"/>
    <x v="0"/>
    <n v="449"/>
    <n v="1099"/>
    <x v="0"/>
    <n v="0.59"/>
    <x v="0"/>
    <n v="4"/>
    <x v="1"/>
    <x v="181"/>
    <n v="242"/>
    <x v="1"/>
    <n v="265958"/>
    <n v="0.8"/>
    <n v="5.667805692631618E-4"/>
    <n v="0.40028339028463161"/>
  </r>
  <r>
    <x v="238"/>
    <x v="238"/>
    <x v="0"/>
    <x v="0"/>
    <x v="0"/>
    <n v="254"/>
    <n v="799"/>
    <x v="0"/>
    <n v="0.68"/>
    <x v="0"/>
    <n v="4"/>
    <x v="1"/>
    <x v="182"/>
    <n v="2905"/>
    <x v="0"/>
    <n v="2321095"/>
    <n v="0.8"/>
    <n v="6.8037088996259713E-3"/>
    <n v="0.40340185444981302"/>
  </r>
  <r>
    <x v="239"/>
    <x v="239"/>
    <x v="14"/>
    <x v="1"/>
    <x v="14"/>
    <n v="399"/>
    <n v="795"/>
    <x v="0"/>
    <n v="0.5"/>
    <x v="0"/>
    <n v="4.4000000000000004"/>
    <x v="5"/>
    <x v="183"/>
    <n v="12091"/>
    <x v="0"/>
    <n v="9612345"/>
    <n v="0.88000000000000012"/>
    <n v="2.8317949846945824E-2"/>
    <n v="0.45415897492347296"/>
  </r>
  <r>
    <x v="240"/>
    <x v="240"/>
    <x v="0"/>
    <x v="0"/>
    <x v="0"/>
    <n v="179"/>
    <n v="399"/>
    <x v="1"/>
    <n v="0.55000000000000004"/>
    <x v="0"/>
    <n v="4"/>
    <x v="1"/>
    <x v="64"/>
    <n v="1423"/>
    <x v="0"/>
    <n v="567777"/>
    <n v="0.8"/>
    <n v="3.3327634300061126E-3"/>
    <n v="0.40166638171500307"/>
  </r>
  <r>
    <x v="241"/>
    <x v="241"/>
    <x v="0"/>
    <x v="0"/>
    <x v="0"/>
    <n v="339"/>
    <n v="999"/>
    <x v="0"/>
    <n v="0.66"/>
    <x v="0"/>
    <n v="4.3"/>
    <x v="4"/>
    <x v="124"/>
    <n v="6255"/>
    <x v="0"/>
    <n v="6248745"/>
    <n v="0.86"/>
    <n v="1.4649638267525113E-2"/>
    <n v="0.43732481913376253"/>
  </r>
  <r>
    <x v="242"/>
    <x v="242"/>
    <x v="6"/>
    <x v="1"/>
    <x v="6"/>
    <n v="399"/>
    <n v="999"/>
    <x v="0"/>
    <n v="0.6"/>
    <x v="0"/>
    <n v="4"/>
    <x v="1"/>
    <x v="184"/>
    <n v="1236"/>
    <x v="0"/>
    <n v="1234764"/>
    <n v="0.8"/>
    <n v="2.8947966264845785E-3"/>
    <n v="0.40144739831324233"/>
  </r>
  <r>
    <x v="243"/>
    <x v="243"/>
    <x v="4"/>
    <x v="1"/>
    <x v="4"/>
    <n v="199"/>
    <n v="399"/>
    <x v="1"/>
    <n v="0.5"/>
    <x v="0"/>
    <n v="4.2"/>
    <x v="0"/>
    <x v="185"/>
    <n v="1335"/>
    <x v="0"/>
    <n v="532665"/>
    <n v="0.84000000000000008"/>
    <n v="3.1266614048195084E-3"/>
    <n v="0.42156333070240981"/>
  </r>
  <r>
    <x v="244"/>
    <x v="244"/>
    <x v="4"/>
    <x v="1"/>
    <x v="4"/>
    <n v="349"/>
    <n v="1999"/>
    <x v="0"/>
    <n v="0.83"/>
    <x v="0"/>
    <n v="3.8"/>
    <x v="11"/>
    <x v="158"/>
    <n v="197"/>
    <x v="1"/>
    <n v="393803"/>
    <n v="0.76"/>
    <n v="4.613874882018301E-4"/>
    <n v="0.3802306937441009"/>
  </r>
  <r>
    <x v="245"/>
    <x v="245"/>
    <x v="0"/>
    <x v="0"/>
    <x v="0"/>
    <n v="299"/>
    <n v="798"/>
    <x v="0"/>
    <n v="0.63"/>
    <x v="0"/>
    <n v="4.4000000000000004"/>
    <x v="5"/>
    <x v="69"/>
    <n v="28791"/>
    <x v="0"/>
    <n v="22975218"/>
    <n v="0.88000000000000012"/>
    <n v="6.7430493263040056E-2"/>
    <n v="0.47371524663152009"/>
  </r>
  <r>
    <x v="246"/>
    <x v="246"/>
    <x v="0"/>
    <x v="0"/>
    <x v="0"/>
    <n v="89"/>
    <n v="800"/>
    <x v="0"/>
    <n v="0.89"/>
    <x v="0"/>
    <n v="3.9"/>
    <x v="2"/>
    <x v="31"/>
    <n v="1075"/>
    <x v="0"/>
    <n v="860000"/>
    <n v="0.78"/>
    <n v="2.5177236031318139E-3"/>
    <n v="0.39125886180156594"/>
  </r>
  <r>
    <x v="247"/>
    <x v="247"/>
    <x v="0"/>
    <x v="0"/>
    <x v="0"/>
    <n v="549"/>
    <n v="995"/>
    <x v="0"/>
    <n v="0.45"/>
    <x v="1"/>
    <n v="4.2"/>
    <x v="0"/>
    <x v="53"/>
    <n v="29746"/>
    <x v="0"/>
    <n v="29597270"/>
    <n v="0.84000000000000008"/>
    <n v="6.9667168650008313E-2"/>
    <n v="0.4548335843250042"/>
  </r>
  <r>
    <x v="248"/>
    <x v="248"/>
    <x v="0"/>
    <x v="0"/>
    <x v="0"/>
    <n v="129"/>
    <n v="1000"/>
    <x v="0"/>
    <n v="0.87"/>
    <x v="0"/>
    <n v="3.9"/>
    <x v="2"/>
    <x v="186"/>
    <n v="295"/>
    <x v="1"/>
    <n v="295000"/>
    <n v="0.78"/>
    <n v="6.9091019806873035E-4"/>
    <n v="0.3903454550990344"/>
  </r>
  <r>
    <x v="249"/>
    <x v="249"/>
    <x v="3"/>
    <x v="1"/>
    <x v="3"/>
    <n v="77990"/>
    <n v="139900"/>
    <x v="0"/>
    <n v="0.44"/>
    <x v="1"/>
    <n v="4.7"/>
    <x v="16"/>
    <x v="187"/>
    <n v="5935"/>
    <x v="0"/>
    <n v="830306500"/>
    <n v="0.94000000000000006"/>
    <n v="1.3900176357755643E-2"/>
    <n v="0.47695008817887785"/>
  </r>
  <r>
    <x v="250"/>
    <x v="250"/>
    <x v="4"/>
    <x v="1"/>
    <x v="4"/>
    <n v="349"/>
    <n v="799"/>
    <x v="0"/>
    <n v="0.56000000000000005"/>
    <x v="0"/>
    <n v="3.6"/>
    <x v="9"/>
    <x v="188"/>
    <n v="323"/>
    <x v="1"/>
    <n v="258077"/>
    <n v="0.72"/>
    <n v="7.5648811517355899E-4"/>
    <n v="0.36037824405758678"/>
  </r>
  <r>
    <x v="251"/>
    <x v="251"/>
    <x v="4"/>
    <x v="1"/>
    <x v="4"/>
    <n v="499"/>
    <n v="899"/>
    <x v="0"/>
    <n v="0.44"/>
    <x v="1"/>
    <n v="3.7"/>
    <x v="7"/>
    <x v="189"/>
    <n v="185"/>
    <x v="1"/>
    <n v="166315"/>
    <n v="0.74"/>
    <n v="4.3328266658547497E-4"/>
    <n v="0.37021664133329274"/>
  </r>
  <r>
    <x v="252"/>
    <x v="252"/>
    <x v="0"/>
    <x v="0"/>
    <x v="0"/>
    <n v="299"/>
    <n v="799"/>
    <x v="0"/>
    <n v="0.63"/>
    <x v="0"/>
    <n v="4.2"/>
    <x v="0"/>
    <x v="190"/>
    <n v="2117"/>
    <x v="0"/>
    <n v="1691483"/>
    <n v="0.84000000000000008"/>
    <n v="4.9581589468186511E-3"/>
    <n v="0.42247907947340935"/>
  </r>
  <r>
    <x v="253"/>
    <x v="253"/>
    <x v="0"/>
    <x v="0"/>
    <x v="0"/>
    <n v="182"/>
    <n v="599"/>
    <x v="0"/>
    <n v="0.7"/>
    <x v="0"/>
    <n v="4"/>
    <x v="1"/>
    <x v="20"/>
    <n v="9378"/>
    <x v="0"/>
    <n v="5617422"/>
    <n v="0.8"/>
    <n v="2.1963918093181534E-2"/>
    <n v="0.41098195904659079"/>
  </r>
  <r>
    <x v="254"/>
    <x v="254"/>
    <x v="6"/>
    <x v="1"/>
    <x v="6"/>
    <n v="96"/>
    <n v="399"/>
    <x v="1"/>
    <n v="0.76"/>
    <x v="0"/>
    <n v="3.6"/>
    <x v="9"/>
    <x v="191"/>
    <n v="1796"/>
    <x v="0"/>
    <n v="716604"/>
    <n v="0.72"/>
    <n v="4.2063549685811517E-3"/>
    <n v="0.36210317748429055"/>
  </r>
  <r>
    <x v="255"/>
    <x v="255"/>
    <x v="3"/>
    <x v="1"/>
    <x v="3"/>
    <n v="54990"/>
    <n v="85000"/>
    <x v="0"/>
    <n v="0.35"/>
    <x v="1"/>
    <n v="4.3"/>
    <x v="4"/>
    <x v="86"/>
    <n v="3587"/>
    <x v="0"/>
    <n v="304895000"/>
    <n v="0.86"/>
    <n v="8.4009995948221543E-3"/>
    <n v="0.43420049979741104"/>
  </r>
  <r>
    <x v="256"/>
    <x v="256"/>
    <x v="7"/>
    <x v="1"/>
    <x v="7"/>
    <n v="439"/>
    <n v="758"/>
    <x v="0"/>
    <n v="0.42"/>
    <x v="1"/>
    <n v="4.2"/>
    <x v="0"/>
    <x v="192"/>
    <n v="4296"/>
    <x v="0"/>
    <n v="3256368"/>
    <n v="0.84000000000000008"/>
    <n v="1.0061526138655137E-2"/>
    <n v="0.42503076306932763"/>
  </r>
  <r>
    <x v="257"/>
    <x v="257"/>
    <x v="0"/>
    <x v="0"/>
    <x v="0"/>
    <n v="299"/>
    <n v="999"/>
    <x v="0"/>
    <n v="0.7"/>
    <x v="0"/>
    <n v="4.3"/>
    <x v="4"/>
    <x v="132"/>
    <n v="2651"/>
    <x v="0"/>
    <n v="2648349"/>
    <n v="0.86"/>
    <n v="6.2088235087464543E-3"/>
    <n v="0.4331044117543732"/>
  </r>
  <r>
    <x v="258"/>
    <x v="258"/>
    <x v="0"/>
    <x v="0"/>
    <x v="0"/>
    <n v="299"/>
    <n v="799"/>
    <x v="0"/>
    <n v="0.63"/>
    <x v="0"/>
    <n v="4.2"/>
    <x v="0"/>
    <x v="3"/>
    <n v="94363"/>
    <x v="0"/>
    <n v="75396037"/>
    <n v="0.84000000000000008"/>
    <n v="0.22100460684867662"/>
    <n v="0.53050230342433835"/>
  </r>
  <r>
    <x v="259"/>
    <x v="259"/>
    <x v="0"/>
    <x v="0"/>
    <x v="0"/>
    <n v="789"/>
    <n v="1999"/>
    <x v="0"/>
    <n v="0.61"/>
    <x v="0"/>
    <n v="4.2"/>
    <x v="0"/>
    <x v="193"/>
    <n v="34540"/>
    <x v="0"/>
    <n v="69045460"/>
    <n v="0.84000000000000008"/>
    <n v="8.0895044885742187E-2"/>
    <n v="0.46044752244287113"/>
  </r>
  <r>
    <x v="260"/>
    <x v="260"/>
    <x v="2"/>
    <x v="1"/>
    <x v="2"/>
    <n v="299"/>
    <n v="700"/>
    <x v="0"/>
    <n v="0.56999999999999995"/>
    <x v="0"/>
    <n v="4.4000000000000004"/>
    <x v="5"/>
    <x v="194"/>
    <n v="8714"/>
    <x v="0"/>
    <n v="6099800"/>
    <n v="0.88000000000000012"/>
    <n v="2.0408784630409887E-2"/>
    <n v="0.45020439231520498"/>
  </r>
  <r>
    <x v="261"/>
    <x v="261"/>
    <x v="0"/>
    <x v="0"/>
    <x v="0"/>
    <n v="325"/>
    <n v="1099"/>
    <x v="0"/>
    <n v="0.7"/>
    <x v="0"/>
    <n v="4.2"/>
    <x v="0"/>
    <x v="70"/>
    <n v="10576"/>
    <x v="0"/>
    <n v="11623024"/>
    <n v="0.84000000000000008"/>
    <n v="2.476971611788099E-2"/>
    <n v="0.43238485805894056"/>
  </r>
  <r>
    <x v="262"/>
    <x v="262"/>
    <x v="0"/>
    <x v="0"/>
    <x v="0"/>
    <n v="1299"/>
    <n v="1999"/>
    <x v="0"/>
    <n v="0.35"/>
    <x v="1"/>
    <n v="4.4000000000000004"/>
    <x v="5"/>
    <x v="145"/>
    <n v="7318"/>
    <x v="0"/>
    <n v="14628682"/>
    <n v="0.88000000000000012"/>
    <n v="1.7139257049040572E-2"/>
    <n v="0.44856962852452037"/>
  </r>
  <r>
    <x v="263"/>
    <x v="263"/>
    <x v="4"/>
    <x v="1"/>
    <x v="4"/>
    <n v="790"/>
    <n v="1999"/>
    <x v="0"/>
    <n v="0.6"/>
    <x v="0"/>
    <n v="3"/>
    <x v="17"/>
    <x v="195"/>
    <n v="103"/>
    <x v="1"/>
    <n v="205897"/>
    <n v="0.6"/>
    <n v="2.4123305220704821E-4"/>
    <n v="0.3001206165261035"/>
  </r>
  <r>
    <x v="264"/>
    <x v="264"/>
    <x v="15"/>
    <x v="1"/>
    <x v="15"/>
    <n v="4699"/>
    <n v="4699"/>
    <x v="0"/>
    <n v="0"/>
    <x v="1"/>
    <n v="4.5"/>
    <x v="6"/>
    <x v="196"/>
    <n v="224"/>
    <x v="1"/>
    <n v="1052576"/>
    <n v="0.9"/>
    <n v="5.2462333683862914E-4"/>
    <n v="0.45026231166841935"/>
  </r>
  <r>
    <x v="265"/>
    <x v="265"/>
    <x v="3"/>
    <x v="1"/>
    <x v="3"/>
    <n v="18999"/>
    <n v="24990"/>
    <x v="0"/>
    <n v="0.24"/>
    <x v="1"/>
    <n v="4.3"/>
    <x v="4"/>
    <x v="197"/>
    <n v="4702"/>
    <x v="0"/>
    <n v="117502980"/>
    <n v="0.86"/>
    <n v="1.1012405936675154E-2"/>
    <n v="0.43550620296833759"/>
  </r>
  <r>
    <x v="266"/>
    <x v="266"/>
    <x v="0"/>
    <x v="0"/>
    <x v="0"/>
    <n v="199"/>
    <n v="999"/>
    <x v="0"/>
    <n v="0.8"/>
    <x v="0"/>
    <n v="4.2"/>
    <x v="0"/>
    <x v="198"/>
    <n v="85"/>
    <x v="1"/>
    <n v="84915"/>
    <n v="0.84000000000000008"/>
    <n v="1.9907581978251553E-4"/>
    <n v="0.4200995379098913"/>
  </r>
  <r>
    <x v="267"/>
    <x v="267"/>
    <x v="2"/>
    <x v="1"/>
    <x v="2"/>
    <n v="269"/>
    <n v="650"/>
    <x v="0"/>
    <n v="0.59"/>
    <x v="0"/>
    <n v="4.4000000000000004"/>
    <x v="5"/>
    <x v="199"/>
    <n v="35877"/>
    <x v="0"/>
    <n v="23320050"/>
    <n v="0.88000000000000012"/>
    <n v="8.4026390427497752E-2"/>
    <n v="0.48201319521374891"/>
  </r>
  <r>
    <x v="268"/>
    <x v="268"/>
    <x v="16"/>
    <x v="1"/>
    <x v="16"/>
    <n v="1990"/>
    <n v="3100"/>
    <x v="0"/>
    <n v="0.36"/>
    <x v="1"/>
    <n v="4"/>
    <x v="1"/>
    <x v="200"/>
    <n v="897"/>
    <x v="1"/>
    <n v="2780700"/>
    <n v="0.8"/>
    <n v="2.1008354158225462E-3"/>
    <n v="0.40105041770791128"/>
  </r>
  <r>
    <x v="269"/>
    <x v="269"/>
    <x v="17"/>
    <x v="1"/>
    <x v="17"/>
    <n v="2299"/>
    <n v="3999"/>
    <x v="0"/>
    <n v="0.43"/>
    <x v="1"/>
    <n v="3.8"/>
    <x v="11"/>
    <x v="201"/>
    <n v="282"/>
    <x v="1"/>
    <n v="1127718"/>
    <n v="0.76"/>
    <n v="6.6046330798434562E-4"/>
    <n v="0.38033023165399216"/>
  </r>
  <r>
    <x v="270"/>
    <x v="270"/>
    <x v="3"/>
    <x v="1"/>
    <x v="3"/>
    <n v="35999"/>
    <n v="49990"/>
    <x v="0"/>
    <n v="0.28000000000000003"/>
    <x v="1"/>
    <n v="4.3"/>
    <x v="4"/>
    <x v="129"/>
    <n v="1611"/>
    <x v="0"/>
    <n v="80533890"/>
    <n v="0.86"/>
    <n v="3.7730723019956764E-3"/>
    <n v="0.43188653615099781"/>
  </r>
  <r>
    <x v="271"/>
    <x v="271"/>
    <x v="4"/>
    <x v="1"/>
    <x v="4"/>
    <n v="349"/>
    <n v="999"/>
    <x v="0"/>
    <n v="0.65"/>
    <x v="0"/>
    <n v="4.2"/>
    <x v="0"/>
    <x v="202"/>
    <n v="513"/>
    <x v="1"/>
    <n v="512487"/>
    <n v="0.84000000000000008"/>
    <n v="1.201481124099182E-3"/>
    <n v="0.42060074056204966"/>
  </r>
  <r>
    <x v="272"/>
    <x v="272"/>
    <x v="0"/>
    <x v="0"/>
    <x v="0"/>
    <n v="719"/>
    <n v="1499"/>
    <x v="0"/>
    <n v="0.52"/>
    <x v="0"/>
    <n v="4.0999999999999996"/>
    <x v="3"/>
    <x v="79"/>
    <n v="1045"/>
    <x v="0"/>
    <n v="1566455"/>
    <n v="0.82"/>
    <n v="2.4474615490909261E-3"/>
    <n v="0.41122373077454544"/>
  </r>
  <r>
    <x v="273"/>
    <x v="273"/>
    <x v="3"/>
    <x v="1"/>
    <x v="3"/>
    <n v="8999"/>
    <n v="18999"/>
    <x v="0"/>
    <n v="0.53"/>
    <x v="0"/>
    <n v="4"/>
    <x v="1"/>
    <x v="203"/>
    <n v="6347"/>
    <x v="0"/>
    <n v="120586653"/>
    <n v="0.8"/>
    <n v="1.4865108566583836E-2"/>
    <n v="0.40743255428329195"/>
  </r>
  <r>
    <x v="274"/>
    <x v="274"/>
    <x v="12"/>
    <x v="1"/>
    <x v="12"/>
    <n v="917"/>
    <n v="2299"/>
    <x v="0"/>
    <n v="0.6"/>
    <x v="0"/>
    <n v="4.2"/>
    <x v="0"/>
    <x v="204"/>
    <n v="3300"/>
    <x v="0"/>
    <n v="7586700"/>
    <n v="0.84000000000000008"/>
    <n v="7.7288259444976614E-3"/>
    <n v="0.42386441297224886"/>
  </r>
  <r>
    <x v="275"/>
    <x v="275"/>
    <x v="4"/>
    <x v="1"/>
    <x v="4"/>
    <n v="399"/>
    <n v="999"/>
    <x v="0"/>
    <n v="0.6"/>
    <x v="0"/>
    <n v="3.3"/>
    <x v="8"/>
    <x v="205"/>
    <n v="23"/>
    <x v="1"/>
    <n v="22977"/>
    <n v="0.65999999999999992"/>
    <n v="5.3867574764680672E-5"/>
    <n v="0.33002693378738229"/>
  </r>
  <r>
    <x v="276"/>
    <x v="276"/>
    <x v="3"/>
    <x v="1"/>
    <x v="3"/>
    <n v="45999"/>
    <n v="69900"/>
    <x v="0"/>
    <n v="0.34"/>
    <x v="1"/>
    <n v="4.3"/>
    <x v="4"/>
    <x v="51"/>
    <n v="7109"/>
    <x v="0"/>
    <n v="496919100"/>
    <n v="0.86"/>
    <n v="1.6649764739222386E-2"/>
    <n v="0.4383248823696112"/>
  </r>
  <r>
    <x v="277"/>
    <x v="277"/>
    <x v="0"/>
    <x v="0"/>
    <x v="0"/>
    <n v="119"/>
    <n v="299"/>
    <x v="1"/>
    <n v="0.6"/>
    <x v="0"/>
    <n v="3.8"/>
    <x v="11"/>
    <x v="206"/>
    <n v="51"/>
    <x v="1"/>
    <n v="15249"/>
    <n v="0.76"/>
    <n v="1.1944549186950931E-4"/>
    <n v="0.38005972274593475"/>
  </r>
  <r>
    <x v="278"/>
    <x v="278"/>
    <x v="3"/>
    <x v="1"/>
    <x v="3"/>
    <n v="21999"/>
    <n v="29999"/>
    <x v="0"/>
    <n v="0.27"/>
    <x v="1"/>
    <n v="4.2"/>
    <x v="0"/>
    <x v="14"/>
    <n v="32840"/>
    <x v="0"/>
    <n v="985167160"/>
    <n v="0.84000000000000008"/>
    <n v="7.6913528490091879E-2"/>
    <n v="0.458456764245046"/>
  </r>
  <r>
    <x v="279"/>
    <x v="279"/>
    <x v="4"/>
    <x v="1"/>
    <x v="4"/>
    <n v="299"/>
    <n v="599"/>
    <x v="0"/>
    <n v="0.5"/>
    <x v="0"/>
    <n v="3.7"/>
    <x v="7"/>
    <x v="207"/>
    <n v="708"/>
    <x v="1"/>
    <n v="424092"/>
    <n v="0.74"/>
    <n v="1.6581844753649527E-3"/>
    <n v="0.37082909223768246"/>
  </r>
  <r>
    <x v="280"/>
    <x v="280"/>
    <x v="3"/>
    <x v="1"/>
    <x v="3"/>
    <n v="21990"/>
    <n v="34990"/>
    <x v="0"/>
    <n v="0.37"/>
    <x v="1"/>
    <n v="4.3"/>
    <x v="4"/>
    <x v="208"/>
    <n v="1657"/>
    <x v="0"/>
    <n v="57978430"/>
    <n v="0.86"/>
    <n v="3.8808074515250379E-3"/>
    <n v="0.43194040372576253"/>
  </r>
  <r>
    <x v="281"/>
    <x v="281"/>
    <x v="0"/>
    <x v="0"/>
    <x v="0"/>
    <n v="417.44"/>
    <n v="670"/>
    <x v="0"/>
    <n v="0.38"/>
    <x v="1"/>
    <n v="3.9"/>
    <x v="2"/>
    <x v="209"/>
    <n v="523"/>
    <x v="1"/>
    <n v="350410"/>
    <n v="0.78"/>
    <n v="1.2249018087794779E-3"/>
    <n v="0.39061245090438973"/>
  </r>
  <r>
    <x v="282"/>
    <x v="282"/>
    <x v="0"/>
    <x v="0"/>
    <x v="0"/>
    <n v="199"/>
    <n v="999"/>
    <x v="0"/>
    <n v="0.8"/>
    <x v="0"/>
    <n v="3"/>
    <x v="17"/>
    <x v="210"/>
    <n v="0"/>
    <x v="1"/>
    <n v="0"/>
    <n v="0.6"/>
    <n v="0"/>
    <n v="0.3"/>
  </r>
  <r>
    <x v="283"/>
    <x v="283"/>
    <x v="3"/>
    <x v="1"/>
    <x v="3"/>
    <n v="47990"/>
    <n v="79990"/>
    <x v="0"/>
    <n v="0.4"/>
    <x v="1"/>
    <n v="4.3"/>
    <x v="4"/>
    <x v="106"/>
    <n v="1376"/>
    <x v="0"/>
    <n v="110066240"/>
    <n v="0.86"/>
    <n v="3.222686212008722E-3"/>
    <n v="0.43161134310600435"/>
  </r>
  <r>
    <x v="284"/>
    <x v="284"/>
    <x v="4"/>
    <x v="1"/>
    <x v="4"/>
    <n v="215"/>
    <n v="499"/>
    <x v="1"/>
    <n v="0.56999999999999995"/>
    <x v="0"/>
    <n v="3.5"/>
    <x v="12"/>
    <x v="211"/>
    <n v="121"/>
    <x v="1"/>
    <n v="60379"/>
    <n v="0.7"/>
    <n v="2.833902846315809E-4"/>
    <n v="0.35014169514231575"/>
  </r>
  <r>
    <x v="285"/>
    <x v="285"/>
    <x v="0"/>
    <x v="0"/>
    <x v="0"/>
    <n v="99"/>
    <n v="800"/>
    <x v="0"/>
    <n v="0.88"/>
    <x v="0"/>
    <n v="3.9"/>
    <x v="2"/>
    <x v="31"/>
    <n v="1075"/>
    <x v="0"/>
    <n v="860000"/>
    <n v="0.78"/>
    <n v="2.5177236031318139E-3"/>
    <n v="0.39125886180156594"/>
  </r>
  <r>
    <x v="286"/>
    <x v="286"/>
    <x v="3"/>
    <x v="1"/>
    <x v="3"/>
    <n v="18999"/>
    <n v="35000"/>
    <x v="0"/>
    <n v="0.46"/>
    <x v="1"/>
    <n v="4"/>
    <x v="1"/>
    <x v="212"/>
    <n v="1001"/>
    <x v="0"/>
    <n v="35035000"/>
    <n v="0.8"/>
    <n v="2.344410536497624E-3"/>
    <n v="0.40117220526824882"/>
  </r>
  <r>
    <x v="287"/>
    <x v="287"/>
    <x v="0"/>
    <x v="0"/>
    <x v="0"/>
    <n v="249"/>
    <n v="999"/>
    <x v="0"/>
    <n v="0.75"/>
    <x v="0"/>
    <n v="4.3"/>
    <x v="4"/>
    <x v="213"/>
    <n v="112"/>
    <x v="1"/>
    <n v="111888"/>
    <n v="0.86"/>
    <n v="2.6231166841931457E-4"/>
    <n v="0.43013115583420963"/>
  </r>
  <r>
    <x v="288"/>
    <x v="288"/>
    <x v="5"/>
    <x v="1"/>
    <x v="5"/>
    <n v="7999"/>
    <n v="15999"/>
    <x v="0"/>
    <n v="0.5"/>
    <x v="0"/>
    <n v="3.8"/>
    <x v="11"/>
    <x v="214"/>
    <n v="3022"/>
    <x v="0"/>
    <n v="48348978"/>
    <n v="0.76"/>
    <n v="7.0777309103854345E-3"/>
    <n v="0.38353886545519272"/>
  </r>
  <r>
    <x v="289"/>
    <x v="289"/>
    <x v="0"/>
    <x v="0"/>
    <x v="0"/>
    <n v="649"/>
    <n v="1600"/>
    <x v="0"/>
    <n v="0.59"/>
    <x v="0"/>
    <n v="4.3"/>
    <x v="4"/>
    <x v="138"/>
    <n v="5451"/>
    <x v="0"/>
    <n v="8721600"/>
    <n v="0.86"/>
    <n v="1.2766615219229319E-2"/>
    <n v="0.43638330760961463"/>
  </r>
  <r>
    <x v="290"/>
    <x v="79"/>
    <x v="4"/>
    <x v="1"/>
    <x v="4"/>
    <n v="1289"/>
    <n v="2499"/>
    <x v="0"/>
    <n v="0.48"/>
    <x v="1"/>
    <n v="3.3"/>
    <x v="8"/>
    <x v="215"/>
    <n v="73"/>
    <x v="1"/>
    <n v="182427"/>
    <n v="0.65999999999999992"/>
    <n v="1.709709981661604E-4"/>
    <n v="0.33008548549908306"/>
  </r>
  <r>
    <x v="291"/>
    <x v="290"/>
    <x v="2"/>
    <x v="1"/>
    <x v="2"/>
    <n v="609"/>
    <n v="1500"/>
    <x v="0"/>
    <n v="0.59"/>
    <x v="0"/>
    <n v="4.5"/>
    <x v="6"/>
    <x v="216"/>
    <n v="1029"/>
    <x v="0"/>
    <n v="1543500"/>
    <n v="0.9"/>
    <n v="2.4099884536024525E-3"/>
    <n v="0.45120499422680121"/>
  </r>
  <r>
    <x v="292"/>
    <x v="291"/>
    <x v="3"/>
    <x v="1"/>
    <x v="3"/>
    <n v="32990"/>
    <n v="54990"/>
    <x v="0"/>
    <n v="0.4"/>
    <x v="1"/>
    <n v="4.0999999999999996"/>
    <x v="3"/>
    <x v="217"/>
    <n v="1555"/>
    <x v="0"/>
    <n v="85509450"/>
    <n v="0.82"/>
    <n v="3.6419164677860194E-3"/>
    <n v="0.41182095823389298"/>
  </r>
  <r>
    <x v="293"/>
    <x v="292"/>
    <x v="2"/>
    <x v="1"/>
    <x v="2"/>
    <n v="599"/>
    <n v="1999"/>
    <x v="0"/>
    <n v="0.7"/>
    <x v="0"/>
    <n v="4.2"/>
    <x v="0"/>
    <x v="218"/>
    <n v="47"/>
    <x v="1"/>
    <n v="93953"/>
    <n v="0.84000000000000008"/>
    <n v="1.1007721799739094E-4"/>
    <n v="0.42005503860899873"/>
  </r>
  <r>
    <x v="294"/>
    <x v="293"/>
    <x v="0"/>
    <x v="0"/>
    <x v="0"/>
    <n v="349"/>
    <n v="899"/>
    <x v="0"/>
    <n v="0.61"/>
    <x v="0"/>
    <n v="4.0999999999999996"/>
    <x v="3"/>
    <x v="219"/>
    <n v="14896"/>
    <x v="0"/>
    <n v="13391504"/>
    <n v="0.82"/>
    <n v="3.4887451899768836E-2"/>
    <n v="0.42744372594988439"/>
  </r>
  <r>
    <x v="295"/>
    <x v="294"/>
    <x v="3"/>
    <x v="1"/>
    <x v="3"/>
    <n v="29999"/>
    <n v="50999"/>
    <x v="0"/>
    <n v="0.41"/>
    <x v="1"/>
    <n v="4.4000000000000004"/>
    <x v="5"/>
    <x v="220"/>
    <n v="1712"/>
    <x v="0"/>
    <n v="87310288"/>
    <n v="0.88000000000000012"/>
    <n v="4.0096212172666653E-3"/>
    <n v="0.44200481060863339"/>
  </r>
  <r>
    <x v="296"/>
    <x v="243"/>
    <x v="4"/>
    <x v="1"/>
    <x v="4"/>
    <n v="199"/>
    <n v="399"/>
    <x v="1"/>
    <n v="0.5"/>
    <x v="0"/>
    <n v="4.2"/>
    <x v="0"/>
    <x v="185"/>
    <n v="1335"/>
    <x v="0"/>
    <n v="532665"/>
    <n v="0.84000000000000008"/>
    <n v="3.1266614048195084E-3"/>
    <n v="0.42156333070240981"/>
  </r>
  <r>
    <x v="297"/>
    <x v="295"/>
    <x v="4"/>
    <x v="1"/>
    <x v="4"/>
    <n v="349"/>
    <n v="699"/>
    <x v="0"/>
    <n v="0.5"/>
    <x v="0"/>
    <n v="3.9"/>
    <x v="2"/>
    <x v="221"/>
    <n v="214"/>
    <x v="1"/>
    <n v="149586"/>
    <n v="0.78"/>
    <n v="5.0120265215833316E-4"/>
    <n v="0.39025060132607919"/>
  </r>
  <r>
    <x v="298"/>
    <x v="296"/>
    <x v="6"/>
    <x v="1"/>
    <x v="6"/>
    <n v="1850"/>
    <n v="4500"/>
    <x v="0"/>
    <n v="0.59"/>
    <x v="0"/>
    <n v="4"/>
    <x v="1"/>
    <x v="25"/>
    <n v="184"/>
    <x v="1"/>
    <n v="828000"/>
    <n v="0.8"/>
    <n v="4.3094059811744537E-4"/>
    <n v="0.40021547029905874"/>
  </r>
  <r>
    <x v="299"/>
    <x v="297"/>
    <x v="10"/>
    <x v="1"/>
    <x v="10"/>
    <n v="13990"/>
    <n v="28900"/>
    <x v="0"/>
    <n v="0.52"/>
    <x v="0"/>
    <n v="4.5"/>
    <x v="6"/>
    <x v="222"/>
    <n v="7"/>
    <x v="1"/>
    <n v="202300"/>
    <n v="0.9"/>
    <n v="1.6394479276207161E-5"/>
    <n v="0.45000819723963814"/>
  </r>
  <r>
    <x v="300"/>
    <x v="298"/>
    <x v="0"/>
    <x v="0"/>
    <x v="0"/>
    <n v="129"/>
    <n v="449"/>
    <x v="1"/>
    <n v="0.71"/>
    <x v="0"/>
    <n v="3.7"/>
    <x v="7"/>
    <x v="223"/>
    <n v="41"/>
    <x v="1"/>
    <n v="18409"/>
    <n v="0.74"/>
    <n v="9.6024807189213366E-5"/>
    <n v="0.37004801240359458"/>
  </r>
  <r>
    <x v="301"/>
    <x v="299"/>
    <x v="2"/>
    <x v="1"/>
    <x v="2"/>
    <n v="379"/>
    <n v="999"/>
    <x v="0"/>
    <n v="0.62"/>
    <x v="0"/>
    <n v="4.2"/>
    <x v="0"/>
    <x v="22"/>
    <n v="12153"/>
    <x v="0"/>
    <n v="12140847"/>
    <n v="0.84000000000000008"/>
    <n v="2.8463158091963661E-2"/>
    <n v="0.43423157904598186"/>
  </r>
  <r>
    <x v="302"/>
    <x v="300"/>
    <x v="2"/>
    <x v="1"/>
    <x v="2"/>
    <n v="185"/>
    <n v="499"/>
    <x v="1"/>
    <n v="0.63"/>
    <x v="0"/>
    <n v="4.2"/>
    <x v="0"/>
    <x v="224"/>
    <n v="25"/>
    <x v="1"/>
    <n v="12475"/>
    <n v="0.84000000000000008"/>
    <n v="5.8551711700739861E-5"/>
    <n v="0.42002927585585043"/>
  </r>
  <r>
    <x v="303"/>
    <x v="301"/>
    <x v="1"/>
    <x v="0"/>
    <x v="1"/>
    <n v="218"/>
    <n v="999"/>
    <x v="0"/>
    <n v="0.78"/>
    <x v="0"/>
    <n v="4.2"/>
    <x v="0"/>
    <x v="225"/>
    <n v="163"/>
    <x v="1"/>
    <n v="162837"/>
    <n v="0.84000000000000008"/>
    <n v="3.8175716028882386E-4"/>
    <n v="0.42019087858014448"/>
  </r>
  <r>
    <x v="304"/>
    <x v="302"/>
    <x v="0"/>
    <x v="0"/>
    <x v="0"/>
    <n v="199"/>
    <n v="999"/>
    <x v="0"/>
    <n v="0.8"/>
    <x v="0"/>
    <n v="4.3"/>
    <x v="4"/>
    <x v="226"/>
    <n v="87"/>
    <x v="1"/>
    <n v="86913"/>
    <n v="0.86"/>
    <n v="2.0375995671857472E-4"/>
    <n v="0.4301018799783593"/>
  </r>
  <r>
    <x v="305"/>
    <x v="303"/>
    <x v="2"/>
    <x v="1"/>
    <x v="2"/>
    <n v="499"/>
    <n v="900"/>
    <x v="0"/>
    <n v="0.45"/>
    <x v="1"/>
    <n v="4.4000000000000004"/>
    <x v="5"/>
    <x v="227"/>
    <n v="2165"/>
    <x v="0"/>
    <n v="1948500"/>
    <n v="0.88000000000000012"/>
    <n v="5.0705782332840718E-3"/>
    <n v="0.44253528911664208"/>
  </r>
  <r>
    <x v="306"/>
    <x v="304"/>
    <x v="3"/>
    <x v="1"/>
    <x v="3"/>
    <n v="26999"/>
    <n v="42999"/>
    <x v="0"/>
    <n v="0.37"/>
    <x v="1"/>
    <n v="4.2"/>
    <x v="0"/>
    <x v="228"/>
    <n v="1510"/>
    <x v="0"/>
    <n v="64928490"/>
    <n v="0.84000000000000008"/>
    <n v="3.5365233867246876E-3"/>
    <n v="0.4217682616933624"/>
  </r>
  <r>
    <x v="307"/>
    <x v="305"/>
    <x v="6"/>
    <x v="1"/>
    <x v="6"/>
    <n v="893"/>
    <n v="1052"/>
    <x v="0"/>
    <n v="0.15"/>
    <x v="1"/>
    <n v="4.3"/>
    <x v="4"/>
    <x v="229"/>
    <n v="106"/>
    <x v="1"/>
    <n v="111512"/>
    <n v="0.86"/>
    <n v="2.4825925761113698E-4"/>
    <n v="0.43012412962880558"/>
  </r>
  <r>
    <x v="308"/>
    <x v="306"/>
    <x v="3"/>
    <x v="1"/>
    <x v="3"/>
    <n v="10990"/>
    <n v="19990"/>
    <x v="0"/>
    <n v="0.45"/>
    <x v="1"/>
    <n v="3.7"/>
    <x v="7"/>
    <x v="230"/>
    <n v="129"/>
    <x v="1"/>
    <n v="2578710"/>
    <n v="0.74"/>
    <n v="3.0212683237581769E-4"/>
    <n v="0.37015106341618792"/>
  </r>
  <r>
    <x v="309"/>
    <x v="307"/>
    <x v="0"/>
    <x v="0"/>
    <x v="0"/>
    <n v="379"/>
    <n v="1099"/>
    <x v="0"/>
    <n v="0.66"/>
    <x v="0"/>
    <n v="4.3"/>
    <x v="4"/>
    <x v="231"/>
    <n v="3049"/>
    <x v="0"/>
    <n v="3350851"/>
    <n v="0.86"/>
    <n v="7.1409667590222334E-3"/>
    <n v="0.4335704833795111"/>
  </r>
  <r>
    <x v="310"/>
    <x v="308"/>
    <x v="3"/>
    <x v="1"/>
    <x v="3"/>
    <n v="16999"/>
    <n v="25999"/>
    <x v="0"/>
    <n v="0.35"/>
    <x v="1"/>
    <n v="4.2"/>
    <x v="0"/>
    <x v="14"/>
    <n v="32840"/>
    <x v="0"/>
    <n v="853807160"/>
    <n v="0.84000000000000008"/>
    <n v="7.6913528490091879E-2"/>
    <n v="0.458456764245046"/>
  </r>
  <r>
    <x v="311"/>
    <x v="309"/>
    <x v="2"/>
    <x v="1"/>
    <x v="2"/>
    <n v="699"/>
    <n v="1899"/>
    <x v="0"/>
    <n v="0.63"/>
    <x v="0"/>
    <n v="4.4000000000000004"/>
    <x v="5"/>
    <x v="232"/>
    <n v="390"/>
    <x v="1"/>
    <n v="740610"/>
    <n v="0.88000000000000012"/>
    <n v="9.134067025315418E-4"/>
    <n v="0.44045670335126585"/>
  </r>
  <r>
    <x v="312"/>
    <x v="310"/>
    <x v="18"/>
    <x v="1"/>
    <x v="18"/>
    <n v="2699"/>
    <n v="3500"/>
    <x v="0"/>
    <n v="0.23"/>
    <x v="1"/>
    <n v="3.5"/>
    <x v="12"/>
    <x v="233"/>
    <n v="621"/>
    <x v="1"/>
    <n v="2173500"/>
    <n v="0.7"/>
    <n v="1.4544245186463782E-3"/>
    <n v="0.35072721225932318"/>
  </r>
  <r>
    <x v="313"/>
    <x v="311"/>
    <x v="0"/>
    <x v="0"/>
    <x v="0"/>
    <n v="129"/>
    <n v="599"/>
    <x v="0"/>
    <n v="0.78"/>
    <x v="0"/>
    <n v="4.0999999999999996"/>
    <x v="3"/>
    <x v="234"/>
    <n v="265"/>
    <x v="1"/>
    <n v="158735"/>
    <n v="0.82"/>
    <n v="6.2064814402784251E-4"/>
    <n v="0.4103103240720139"/>
  </r>
  <r>
    <x v="314"/>
    <x v="312"/>
    <x v="0"/>
    <x v="0"/>
    <x v="0"/>
    <n v="389"/>
    <n v="999"/>
    <x v="0"/>
    <n v="0.61"/>
    <x v="0"/>
    <n v="4.3"/>
    <x v="4"/>
    <x v="235"/>
    <n v="838"/>
    <x v="1"/>
    <n v="837162"/>
    <n v="0.86"/>
    <n v="1.9626533762088002E-3"/>
    <n v="0.4309813266881044"/>
  </r>
  <r>
    <x v="315"/>
    <x v="313"/>
    <x v="4"/>
    <x v="1"/>
    <x v="4"/>
    <n v="246"/>
    <n v="600"/>
    <x v="0"/>
    <n v="0.59"/>
    <x v="0"/>
    <n v="4.2"/>
    <x v="0"/>
    <x v="236"/>
    <n v="143"/>
    <x v="1"/>
    <n v="85800"/>
    <n v="0.84000000000000008"/>
    <n v="3.3491579092823201E-4"/>
    <n v="0.42016745789546417"/>
  </r>
  <r>
    <x v="316"/>
    <x v="314"/>
    <x v="0"/>
    <x v="0"/>
    <x v="0"/>
    <n v="299"/>
    <n v="799"/>
    <x v="0"/>
    <n v="0.63"/>
    <x v="0"/>
    <n v="4"/>
    <x v="1"/>
    <x v="237"/>
    <n v="151"/>
    <x v="1"/>
    <n v="120649"/>
    <n v="0.8"/>
    <n v="3.5365233867246874E-4"/>
    <n v="0.40017682616933625"/>
  </r>
  <r>
    <x v="317"/>
    <x v="315"/>
    <x v="4"/>
    <x v="1"/>
    <x v="4"/>
    <n v="247"/>
    <n v="399"/>
    <x v="1"/>
    <n v="0.38"/>
    <x v="1"/>
    <n v="3.9"/>
    <x v="2"/>
    <x v="238"/>
    <n v="200"/>
    <x v="1"/>
    <n v="79800"/>
    <n v="0.78"/>
    <n v="4.6841369360591889E-4"/>
    <n v="0.39023420684680299"/>
  </r>
  <r>
    <x v="318"/>
    <x v="316"/>
    <x v="4"/>
    <x v="1"/>
    <x v="4"/>
    <n v="1369"/>
    <n v="2999"/>
    <x v="0"/>
    <n v="0.54"/>
    <x v="0"/>
    <n v="3.3"/>
    <x v="8"/>
    <x v="239"/>
    <n v="227"/>
    <x v="1"/>
    <n v="680773"/>
    <n v="0.65999999999999992"/>
    <n v="5.3164954224271788E-4"/>
    <n v="0.33026582477112132"/>
  </r>
  <r>
    <x v="319"/>
    <x v="317"/>
    <x v="4"/>
    <x v="1"/>
    <x v="4"/>
    <n v="199"/>
    <n v="499"/>
    <x v="1"/>
    <n v="0.6"/>
    <x v="0"/>
    <n v="3.8"/>
    <x v="11"/>
    <x v="240"/>
    <n v="538"/>
    <x v="1"/>
    <n v="268462"/>
    <n v="0.76"/>
    <n v="1.2600328357999218E-3"/>
    <n v="0.38063001641789995"/>
  </r>
  <r>
    <x v="320"/>
    <x v="318"/>
    <x v="2"/>
    <x v="1"/>
    <x v="2"/>
    <n v="299"/>
    <n v="599"/>
    <x v="0"/>
    <n v="0.5"/>
    <x v="0"/>
    <n v="4"/>
    <x v="1"/>
    <x v="241"/>
    <n v="171"/>
    <x v="1"/>
    <n v="102429"/>
    <n v="0.8"/>
    <n v="4.0049370803306065E-4"/>
    <n v="0.40020024685401656"/>
  </r>
  <r>
    <x v="321"/>
    <x v="319"/>
    <x v="3"/>
    <x v="1"/>
    <x v="3"/>
    <n v="14999"/>
    <n v="14999"/>
    <x v="0"/>
    <n v="0"/>
    <x v="1"/>
    <n v="4.3"/>
    <x v="4"/>
    <x v="242"/>
    <n v="27508"/>
    <x v="0"/>
    <n v="412592492"/>
    <n v="0.86"/>
    <n v="6.442561941855808E-2"/>
    <n v="0.46221280970927903"/>
  </r>
  <r>
    <x v="322"/>
    <x v="320"/>
    <x v="0"/>
    <x v="0"/>
    <x v="0"/>
    <n v="299"/>
    <n v="699"/>
    <x v="0"/>
    <n v="0.56999999999999995"/>
    <x v="0"/>
    <n v="3.9"/>
    <x v="2"/>
    <x v="243"/>
    <n v="1454"/>
    <x v="0"/>
    <n v="1016346"/>
    <n v="0.78"/>
    <n v="3.4053675525150301E-3"/>
    <n v="0.39170268377625755"/>
  </r>
  <r>
    <x v="323"/>
    <x v="321"/>
    <x v="3"/>
    <x v="1"/>
    <x v="3"/>
    <n v="24990"/>
    <n v="51990"/>
    <x v="0"/>
    <n v="0.52"/>
    <x v="0"/>
    <n v="4.2"/>
    <x v="0"/>
    <x v="244"/>
    <n v="2951"/>
    <x v="0"/>
    <n v="153422490"/>
    <n v="0.84000000000000008"/>
    <n v="6.9114440491553327E-3"/>
    <n v="0.42345572202457771"/>
  </r>
  <r>
    <x v="324"/>
    <x v="322"/>
    <x v="0"/>
    <x v="0"/>
    <x v="0"/>
    <n v="249"/>
    <n v="999"/>
    <x v="0"/>
    <n v="0.75"/>
    <x v="0"/>
    <n v="5"/>
    <x v="15"/>
    <x v="210"/>
    <n v="0"/>
    <x v="1"/>
    <n v="0"/>
    <n v="1"/>
    <n v="0"/>
    <n v="0.5"/>
  </r>
  <r>
    <x v="325"/>
    <x v="323"/>
    <x v="3"/>
    <x v="1"/>
    <x v="3"/>
    <n v="61999"/>
    <n v="69999"/>
    <x v="0"/>
    <n v="0.11"/>
    <x v="1"/>
    <n v="4.0999999999999996"/>
    <x v="3"/>
    <x v="163"/>
    <n v="6753"/>
    <x v="0"/>
    <n v="472703247"/>
    <n v="0.82"/>
    <n v="1.581598836460385E-2"/>
    <n v="0.4179079941823019"/>
  </r>
  <r>
    <x v="326"/>
    <x v="324"/>
    <x v="3"/>
    <x v="1"/>
    <x v="3"/>
    <n v="24499"/>
    <n v="50000"/>
    <x v="0"/>
    <n v="0.51"/>
    <x v="0"/>
    <n v="3.9"/>
    <x v="2"/>
    <x v="245"/>
    <n v="3518"/>
    <x v="0"/>
    <n v="175900000"/>
    <n v="0.78"/>
    <n v="8.2393968705281127E-3"/>
    <n v="0.39411969843526407"/>
  </r>
  <r>
    <x v="327"/>
    <x v="325"/>
    <x v="3"/>
    <x v="1"/>
    <x v="3"/>
    <n v="10499"/>
    <n v="19499"/>
    <x v="0"/>
    <n v="0.46"/>
    <x v="1"/>
    <n v="4.2"/>
    <x v="0"/>
    <x v="228"/>
    <n v="1510"/>
    <x v="0"/>
    <n v="29443490"/>
    <n v="0.84000000000000008"/>
    <n v="3.5365233867246876E-3"/>
    <n v="0.4217682616933624"/>
  </r>
  <r>
    <x v="328"/>
    <x v="326"/>
    <x v="0"/>
    <x v="0"/>
    <x v="0"/>
    <n v="349"/>
    <n v="999"/>
    <x v="0"/>
    <n v="0.65"/>
    <x v="0"/>
    <n v="4.3"/>
    <x v="4"/>
    <x v="235"/>
    <n v="838"/>
    <x v="1"/>
    <n v="837162"/>
    <n v="0.86"/>
    <n v="1.9626533762088002E-3"/>
    <n v="0.4309813266881044"/>
  </r>
  <r>
    <x v="329"/>
    <x v="327"/>
    <x v="4"/>
    <x v="1"/>
    <x v="4"/>
    <n v="197"/>
    <n v="499"/>
    <x v="1"/>
    <n v="0.61"/>
    <x v="0"/>
    <n v="3.8"/>
    <x v="11"/>
    <x v="246"/>
    <n v="136"/>
    <x v="1"/>
    <n v="67864"/>
    <n v="0.76"/>
    <n v="3.1852131165202482E-4"/>
    <n v="0.380159260655826"/>
  </r>
  <r>
    <x v="330"/>
    <x v="328"/>
    <x v="12"/>
    <x v="1"/>
    <x v="12"/>
    <n v="1299"/>
    <n v="2499"/>
    <x v="0"/>
    <n v="0.48"/>
    <x v="1"/>
    <n v="4.3"/>
    <x v="4"/>
    <x v="247"/>
    <n v="301"/>
    <x v="1"/>
    <n v="752199"/>
    <n v="0.86"/>
    <n v="7.0496260887690794E-4"/>
    <n v="0.43035248130443843"/>
  </r>
  <r>
    <x v="331"/>
    <x v="329"/>
    <x v="0"/>
    <x v="0"/>
    <x v="0"/>
    <n v="1519"/>
    <n v="1899"/>
    <x v="0"/>
    <n v="0.2"/>
    <x v="1"/>
    <n v="4.4000000000000004"/>
    <x v="5"/>
    <x v="248"/>
    <n v="19763"/>
    <x v="0"/>
    <n v="37529937"/>
    <n v="0.88000000000000012"/>
    <n v="4.6286299133668871E-2"/>
    <n v="0.4631431495668345"/>
  </r>
  <r>
    <x v="332"/>
    <x v="330"/>
    <x v="3"/>
    <x v="1"/>
    <x v="3"/>
    <n v="46999"/>
    <n v="69999"/>
    <x v="0"/>
    <n v="0.33"/>
    <x v="1"/>
    <n v="4.3"/>
    <x v="4"/>
    <x v="176"/>
    <n v="21252"/>
    <x v="0"/>
    <n v="1487618748"/>
    <n v="0.86"/>
    <n v="4.9773639082564942E-2"/>
    <n v="0.45488681954128246"/>
  </r>
  <r>
    <x v="333"/>
    <x v="331"/>
    <x v="0"/>
    <x v="0"/>
    <x v="0"/>
    <n v="299"/>
    <n v="799"/>
    <x v="0"/>
    <n v="0.63"/>
    <x v="0"/>
    <n v="4.3"/>
    <x v="4"/>
    <x v="249"/>
    <n v="1902"/>
    <x v="0"/>
    <n v="1519698"/>
    <n v="0.86"/>
    <n v="4.4546142261922888E-3"/>
    <n v="0.43222730711309615"/>
  </r>
  <r>
    <x v="334"/>
    <x v="332"/>
    <x v="19"/>
    <x v="1"/>
    <x v="19"/>
    <n v="1799"/>
    <n v="19999"/>
    <x v="0"/>
    <n v="0.91"/>
    <x v="0"/>
    <n v="4.2"/>
    <x v="0"/>
    <x v="250"/>
    <n v="13937"/>
    <x v="0"/>
    <n v="278726063"/>
    <n v="0.84000000000000008"/>
    <n v="3.2641408238928457E-2"/>
    <n v="0.43632070411946428"/>
  </r>
  <r>
    <x v="335"/>
    <x v="333"/>
    <x v="19"/>
    <x v="1"/>
    <x v="19"/>
    <n v="1998"/>
    <n v="9999"/>
    <x v="0"/>
    <n v="0.8"/>
    <x v="0"/>
    <n v="4.3"/>
    <x v="4"/>
    <x v="251"/>
    <n v="27696"/>
    <x v="0"/>
    <n v="276932304"/>
    <n v="0.86"/>
    <n v="6.4865928290547645E-2"/>
    <n v="0.46243296414527379"/>
  </r>
  <r>
    <x v="336"/>
    <x v="334"/>
    <x v="19"/>
    <x v="1"/>
    <x v="19"/>
    <n v="1999"/>
    <n v="7990"/>
    <x v="0"/>
    <n v="0.75"/>
    <x v="0"/>
    <n v="3.8"/>
    <x v="11"/>
    <x v="252"/>
    <n v="17831"/>
    <x v="0"/>
    <n v="142469690"/>
    <n v="0.76"/>
    <n v="4.1761422853435697E-2"/>
    <n v="0.40088071142671783"/>
  </r>
  <r>
    <x v="337"/>
    <x v="335"/>
    <x v="20"/>
    <x v="1"/>
    <x v="20"/>
    <n v="2049"/>
    <n v="2199"/>
    <x v="0"/>
    <n v="7.0000000000000007E-2"/>
    <x v="1"/>
    <n v="4.3"/>
    <x v="4"/>
    <x v="253"/>
    <n v="178912"/>
    <x v="0"/>
    <n v="393427488"/>
    <n v="0.86"/>
    <n v="0.41902415375211077"/>
    <n v="0.63951207687605538"/>
  </r>
  <r>
    <x v="338"/>
    <x v="336"/>
    <x v="21"/>
    <x v="1"/>
    <x v="21"/>
    <n v="6499"/>
    <n v="8999"/>
    <x v="0"/>
    <n v="0.28000000000000003"/>
    <x v="1"/>
    <n v="4"/>
    <x v="1"/>
    <x v="254"/>
    <n v="7807"/>
    <x v="0"/>
    <n v="70255193"/>
    <n v="0.8"/>
    <n v="1.8284528529907043E-2"/>
    <n v="0.40914226426495354"/>
  </r>
  <r>
    <x v="339"/>
    <x v="337"/>
    <x v="21"/>
    <x v="1"/>
    <x v="21"/>
    <n v="28999"/>
    <n v="28999"/>
    <x v="0"/>
    <n v="0"/>
    <x v="1"/>
    <n v="4.3"/>
    <x v="4"/>
    <x v="255"/>
    <n v="17415"/>
    <x v="0"/>
    <n v="505017585"/>
    <n v="0.86"/>
    <n v="4.0787122370735389E-2"/>
    <n v="0.45039356118536766"/>
  </r>
  <r>
    <x v="340"/>
    <x v="338"/>
    <x v="21"/>
    <x v="1"/>
    <x v="21"/>
    <n v="28999"/>
    <n v="28999"/>
    <x v="0"/>
    <n v="0"/>
    <x v="1"/>
    <n v="4.3"/>
    <x v="4"/>
    <x v="255"/>
    <n v="17415"/>
    <x v="0"/>
    <n v="505017585"/>
    <n v="0.86"/>
    <n v="4.0787122370735389E-2"/>
    <n v="0.45039356118536766"/>
  </r>
  <r>
    <x v="341"/>
    <x v="339"/>
    <x v="21"/>
    <x v="1"/>
    <x v="21"/>
    <n v="6499"/>
    <n v="8999"/>
    <x v="0"/>
    <n v="0.28000000000000003"/>
    <x v="1"/>
    <n v="4"/>
    <x v="1"/>
    <x v="254"/>
    <n v="7807"/>
    <x v="0"/>
    <n v="70255193"/>
    <n v="0.8"/>
    <n v="1.8284528529907043E-2"/>
    <n v="0.40914226426495354"/>
  </r>
  <r>
    <x v="342"/>
    <x v="340"/>
    <x v="21"/>
    <x v="1"/>
    <x v="21"/>
    <n v="6499"/>
    <n v="8999"/>
    <x v="0"/>
    <n v="0.28000000000000003"/>
    <x v="1"/>
    <n v="4"/>
    <x v="1"/>
    <x v="254"/>
    <n v="7807"/>
    <x v="0"/>
    <n v="70255193"/>
    <n v="0.8"/>
    <n v="1.8284528529907043E-2"/>
    <n v="0.40914226426495354"/>
  </r>
  <r>
    <x v="343"/>
    <x v="341"/>
    <x v="22"/>
    <x v="1"/>
    <x v="22"/>
    <n v="569"/>
    <n v="1000"/>
    <x v="0"/>
    <n v="0.43"/>
    <x v="1"/>
    <n v="4.4000000000000004"/>
    <x v="5"/>
    <x v="256"/>
    <n v="67259"/>
    <x v="0"/>
    <n v="67259000"/>
    <n v="0.88000000000000012"/>
    <n v="0.15752518309120248"/>
    <n v="0.51876259154560134"/>
  </r>
  <r>
    <x v="344"/>
    <x v="342"/>
    <x v="19"/>
    <x v="1"/>
    <x v="19"/>
    <n v="1898"/>
    <n v="4999"/>
    <x v="0"/>
    <n v="0.62"/>
    <x v="0"/>
    <n v="4.0999999999999996"/>
    <x v="3"/>
    <x v="257"/>
    <n v="10689"/>
    <x v="0"/>
    <n v="53434311"/>
    <n v="0.82"/>
    <n v="2.5034369854768333E-2"/>
    <n v="0.42251718492738416"/>
  </r>
  <r>
    <x v="345"/>
    <x v="343"/>
    <x v="23"/>
    <x v="1"/>
    <x v="23"/>
    <n v="1299"/>
    <n v="1599"/>
    <x v="0"/>
    <n v="0.19"/>
    <x v="1"/>
    <n v="4"/>
    <x v="1"/>
    <x v="258"/>
    <n v="128311"/>
    <x v="0"/>
    <n v="205169289"/>
    <n v="0.8"/>
    <n v="0.30051314720134531"/>
    <n v="0.5502565736006727"/>
  </r>
  <r>
    <x v="346"/>
    <x v="344"/>
    <x v="19"/>
    <x v="1"/>
    <x v="19"/>
    <n v="1499"/>
    <n v="6990"/>
    <x v="0"/>
    <n v="0.79"/>
    <x v="0"/>
    <n v="3.9"/>
    <x v="2"/>
    <x v="259"/>
    <n v="21796"/>
    <x v="0"/>
    <n v="152354040"/>
    <n v="0.78"/>
    <n v="5.1047724329173039E-2"/>
    <n v="0.41552386216458653"/>
  </r>
  <r>
    <x v="347"/>
    <x v="345"/>
    <x v="24"/>
    <x v="1"/>
    <x v="24"/>
    <n v="599"/>
    <n v="999"/>
    <x v="0"/>
    <n v="0.4"/>
    <x v="1"/>
    <n v="4.0999999999999996"/>
    <x v="3"/>
    <x v="260"/>
    <n v="192590"/>
    <x v="0"/>
    <n v="192397410"/>
    <n v="0.82"/>
    <n v="0.4510589662578196"/>
    <n v="0.63552948312890978"/>
  </r>
  <r>
    <x v="348"/>
    <x v="346"/>
    <x v="21"/>
    <x v="1"/>
    <x v="21"/>
    <n v="9499"/>
    <n v="11999"/>
    <x v="0"/>
    <n v="0.21"/>
    <x v="1"/>
    <n v="4.2"/>
    <x v="0"/>
    <x v="101"/>
    <n v="284"/>
    <x v="1"/>
    <n v="3407716"/>
    <n v="0.84000000000000008"/>
    <n v="6.6514744492040482E-4"/>
    <n v="0.42033257372246025"/>
  </r>
  <r>
    <x v="349"/>
    <x v="347"/>
    <x v="24"/>
    <x v="1"/>
    <x v="24"/>
    <n v="599"/>
    <n v="2499"/>
    <x v="0"/>
    <n v="0.76"/>
    <x v="0"/>
    <n v="3.9"/>
    <x v="2"/>
    <x v="261"/>
    <n v="58162"/>
    <x v="0"/>
    <n v="145346838"/>
    <n v="0.78"/>
    <n v="0.13621938623753727"/>
    <n v="0.45810969311876865"/>
  </r>
  <r>
    <x v="350"/>
    <x v="348"/>
    <x v="21"/>
    <x v="1"/>
    <x v="21"/>
    <n v="8999"/>
    <n v="11999"/>
    <x v="0"/>
    <n v="0.25"/>
    <x v="1"/>
    <n v="4"/>
    <x v="1"/>
    <x v="262"/>
    <n v="12796"/>
    <x v="0"/>
    <n v="153539204"/>
    <n v="0.8"/>
    <n v="2.996910811690669E-2"/>
    <n v="0.41498455405845336"/>
  </r>
  <r>
    <x v="351"/>
    <x v="349"/>
    <x v="25"/>
    <x v="1"/>
    <x v="25"/>
    <n v="349"/>
    <n v="1299"/>
    <x v="0"/>
    <n v="0.73"/>
    <x v="0"/>
    <n v="4"/>
    <x v="1"/>
    <x v="263"/>
    <n v="14282"/>
    <x v="0"/>
    <n v="18552318"/>
    <n v="0.8"/>
    <n v="3.3449421860398669E-2"/>
    <n v="0.41672471093019936"/>
  </r>
  <r>
    <x v="352"/>
    <x v="350"/>
    <x v="24"/>
    <x v="1"/>
    <x v="24"/>
    <n v="349"/>
    <n v="999"/>
    <x v="0"/>
    <n v="0.65"/>
    <x v="0"/>
    <n v="4.0999999999999996"/>
    <x v="3"/>
    <x v="264"/>
    <n v="363713"/>
    <x v="0"/>
    <n v="363349287"/>
    <n v="0.82"/>
    <n v="0.85184074871244786"/>
    <n v="0.83592037435622391"/>
  </r>
  <r>
    <x v="353"/>
    <x v="351"/>
    <x v="22"/>
    <x v="1"/>
    <x v="22"/>
    <n v="959"/>
    <n v="1800"/>
    <x v="0"/>
    <n v="0.47"/>
    <x v="1"/>
    <n v="4.4000000000000004"/>
    <x v="5"/>
    <x v="256"/>
    <n v="67259"/>
    <x v="0"/>
    <n v="121066200"/>
    <n v="0.88000000000000012"/>
    <n v="0.15752518309120248"/>
    <n v="0.51876259154560134"/>
  </r>
  <r>
    <x v="354"/>
    <x v="352"/>
    <x v="21"/>
    <x v="1"/>
    <x v="21"/>
    <n v="9499"/>
    <n v="11999"/>
    <x v="0"/>
    <n v="0.21"/>
    <x v="1"/>
    <n v="4.2"/>
    <x v="0"/>
    <x v="101"/>
    <n v="284"/>
    <x v="1"/>
    <n v="3407716"/>
    <n v="0.84000000000000008"/>
    <n v="6.6514744492040482E-4"/>
    <n v="0.42033257372246025"/>
  </r>
  <r>
    <x v="355"/>
    <x v="353"/>
    <x v="20"/>
    <x v="1"/>
    <x v="20"/>
    <n v="1499"/>
    <n v="2499"/>
    <x v="0"/>
    <n v="0.4"/>
    <x v="1"/>
    <n v="4.3"/>
    <x v="4"/>
    <x v="265"/>
    <n v="15970"/>
    <x v="0"/>
    <n v="39909030"/>
    <n v="0.86"/>
    <n v="3.7402833434432625E-2"/>
    <n v="0.44870141671721631"/>
  </r>
  <r>
    <x v="356"/>
    <x v="354"/>
    <x v="20"/>
    <x v="1"/>
    <x v="20"/>
    <n v="1149"/>
    <n v="2199"/>
    <x v="0"/>
    <n v="0.48"/>
    <x v="1"/>
    <n v="4.3"/>
    <x v="4"/>
    <x v="253"/>
    <n v="178912"/>
    <x v="0"/>
    <n v="393427488"/>
    <n v="0.86"/>
    <n v="0.41902415375211077"/>
    <n v="0.63951207687605538"/>
  </r>
  <r>
    <x v="357"/>
    <x v="355"/>
    <x v="26"/>
    <x v="1"/>
    <x v="26"/>
    <n v="349"/>
    <n v="999"/>
    <x v="0"/>
    <n v="0.65"/>
    <x v="0"/>
    <n v="3.9"/>
    <x v="2"/>
    <x v="266"/>
    <n v="46399"/>
    <x v="0"/>
    <n v="46352601"/>
    <n v="0.78"/>
    <n v="0.10866963484810514"/>
    <n v="0.44433481742405256"/>
  </r>
  <r>
    <x v="358"/>
    <x v="356"/>
    <x v="27"/>
    <x v="1"/>
    <x v="27"/>
    <n v="1219"/>
    <n v="1699"/>
    <x v="0"/>
    <n v="0.28000000000000003"/>
    <x v="1"/>
    <n v="4.4000000000000004"/>
    <x v="5"/>
    <x v="267"/>
    <n v="8891"/>
    <x v="0"/>
    <n v="15105809"/>
    <n v="0.88000000000000012"/>
    <n v="2.0823330749251124E-2"/>
    <n v="0.45041166537462562"/>
  </r>
  <r>
    <x v="359"/>
    <x v="357"/>
    <x v="19"/>
    <x v="1"/>
    <x v="19"/>
    <n v="1599"/>
    <n v="3999"/>
    <x v="0"/>
    <n v="0.6"/>
    <x v="0"/>
    <n v="4"/>
    <x v="1"/>
    <x v="268"/>
    <n v="30254"/>
    <x v="0"/>
    <n v="120985746"/>
    <n v="0.8"/>
    <n v="7.0856939431767352E-2"/>
    <n v="0.43542846971588367"/>
  </r>
  <r>
    <x v="360"/>
    <x v="358"/>
    <x v="19"/>
    <x v="1"/>
    <x v="19"/>
    <n v="1499"/>
    <n v="7999"/>
    <x v="0"/>
    <n v="0.81"/>
    <x v="0"/>
    <n v="4.2"/>
    <x v="0"/>
    <x v="269"/>
    <n v="22636"/>
    <x v="0"/>
    <n v="181065364"/>
    <n v="0.84000000000000008"/>
    <n v="5.3015061842317898E-2"/>
    <n v="0.44650753092115897"/>
  </r>
  <r>
    <x v="361"/>
    <x v="359"/>
    <x v="21"/>
    <x v="1"/>
    <x v="21"/>
    <n v="18499"/>
    <n v="25999"/>
    <x v="0"/>
    <n v="0.28999999999999998"/>
    <x v="1"/>
    <n v="4.0999999999999996"/>
    <x v="3"/>
    <x v="270"/>
    <n v="22318"/>
    <x v="0"/>
    <n v="580245682"/>
    <n v="0.82"/>
    <n v="5.2270284069484488E-2"/>
    <n v="0.43613514203474224"/>
  </r>
  <r>
    <x v="362"/>
    <x v="360"/>
    <x v="22"/>
    <x v="1"/>
    <x v="22"/>
    <n v="369"/>
    <n v="700"/>
    <x v="0"/>
    <n v="0.47"/>
    <x v="1"/>
    <n v="4.4000000000000004"/>
    <x v="5"/>
    <x v="256"/>
    <n v="67259"/>
    <x v="0"/>
    <n v="47081300"/>
    <n v="0.88000000000000012"/>
    <n v="0.15752518309120248"/>
    <n v="0.51876259154560134"/>
  </r>
  <r>
    <x v="363"/>
    <x v="361"/>
    <x v="21"/>
    <x v="1"/>
    <x v="21"/>
    <n v="12999"/>
    <n v="17999"/>
    <x v="0"/>
    <n v="0.28000000000000003"/>
    <x v="1"/>
    <n v="4.0999999999999996"/>
    <x v="3"/>
    <x v="271"/>
    <n v="18998"/>
    <x v="0"/>
    <n v="341945002"/>
    <n v="0.82"/>
    <n v="4.4494616755626236E-2"/>
    <n v="0.43224730837781311"/>
  </r>
  <r>
    <x v="364"/>
    <x v="332"/>
    <x v="19"/>
    <x v="1"/>
    <x v="19"/>
    <n v="1799"/>
    <n v="19999"/>
    <x v="0"/>
    <n v="0.91"/>
    <x v="0"/>
    <n v="4.2"/>
    <x v="0"/>
    <x v="250"/>
    <n v="13937"/>
    <x v="0"/>
    <n v="278726063"/>
    <n v="0.84000000000000008"/>
    <n v="3.2641408238928457E-2"/>
    <n v="0.43632070411946428"/>
  </r>
  <r>
    <x v="365"/>
    <x v="362"/>
    <x v="19"/>
    <x v="1"/>
    <x v="19"/>
    <n v="2199"/>
    <n v="9999"/>
    <x v="0"/>
    <n v="0.78"/>
    <x v="0"/>
    <n v="4.2"/>
    <x v="0"/>
    <x v="272"/>
    <n v="29471"/>
    <x v="0"/>
    <n v="294680529"/>
    <n v="0.84000000000000008"/>
    <n v="6.9023099821300171E-2"/>
    <n v="0.45451154991065013"/>
  </r>
  <r>
    <x v="366"/>
    <x v="363"/>
    <x v="21"/>
    <x v="1"/>
    <x v="21"/>
    <n v="16999"/>
    <n v="24999"/>
    <x v="0"/>
    <n v="0.32"/>
    <x v="1"/>
    <n v="4.0999999999999996"/>
    <x v="3"/>
    <x v="270"/>
    <n v="22318"/>
    <x v="0"/>
    <n v="557927682"/>
    <n v="0.82"/>
    <n v="5.2270284069484488E-2"/>
    <n v="0.43613514203474224"/>
  </r>
  <r>
    <x v="367"/>
    <x v="364"/>
    <x v="21"/>
    <x v="1"/>
    <x v="21"/>
    <n v="16499"/>
    <n v="20999"/>
    <x v="0"/>
    <n v="0.21"/>
    <x v="1"/>
    <n v="4"/>
    <x v="1"/>
    <x v="273"/>
    <n v="21350"/>
    <x v="0"/>
    <n v="448328650"/>
    <n v="0.8"/>
    <n v="5.000316179243184E-2"/>
    <n v="0.42500158089621592"/>
  </r>
  <r>
    <x v="368"/>
    <x v="332"/>
    <x v="19"/>
    <x v="1"/>
    <x v="19"/>
    <n v="1799"/>
    <n v="19999"/>
    <x v="0"/>
    <n v="0.91"/>
    <x v="0"/>
    <n v="4.2"/>
    <x v="0"/>
    <x v="250"/>
    <n v="13937"/>
    <x v="0"/>
    <n v="278726063"/>
    <n v="0.84000000000000008"/>
    <n v="3.2641408238928457E-2"/>
    <n v="0.43632070411946428"/>
  </r>
  <r>
    <x v="369"/>
    <x v="365"/>
    <x v="21"/>
    <x v="1"/>
    <x v="21"/>
    <n v="8499"/>
    <n v="10999"/>
    <x v="0"/>
    <n v="0.23"/>
    <x v="1"/>
    <n v="4.0999999999999996"/>
    <x v="3"/>
    <x v="274"/>
    <n v="313836"/>
    <x v="0"/>
    <n v="3451882164"/>
    <n v="0.82"/>
    <n v="0.73502539973253578"/>
    <n v="0.77751269986626781"/>
  </r>
  <r>
    <x v="370"/>
    <x v="366"/>
    <x v="21"/>
    <x v="1"/>
    <x v="21"/>
    <n v="6499"/>
    <n v="8499"/>
    <x v="0"/>
    <n v="0.24"/>
    <x v="1"/>
    <n v="4.0999999999999996"/>
    <x v="3"/>
    <x v="274"/>
    <n v="313836"/>
    <x v="0"/>
    <n v="2667292164"/>
    <n v="0.82"/>
    <n v="0.73502539973253578"/>
    <n v="0.77751269986626781"/>
  </r>
  <r>
    <x v="371"/>
    <x v="332"/>
    <x v="19"/>
    <x v="1"/>
    <x v="19"/>
    <n v="1799"/>
    <n v="19999"/>
    <x v="0"/>
    <n v="0.91"/>
    <x v="0"/>
    <n v="4.2"/>
    <x v="0"/>
    <x v="250"/>
    <n v="13937"/>
    <x v="0"/>
    <n v="278726063"/>
    <n v="0.84000000000000008"/>
    <n v="3.2641408238928457E-2"/>
    <n v="0.43632070411946428"/>
  </r>
  <r>
    <x v="372"/>
    <x v="367"/>
    <x v="21"/>
    <x v="1"/>
    <x v="21"/>
    <n v="8999"/>
    <n v="11999"/>
    <x v="0"/>
    <n v="0.25"/>
    <x v="1"/>
    <n v="4"/>
    <x v="1"/>
    <x v="262"/>
    <n v="12796"/>
    <x v="0"/>
    <n v="153539204"/>
    <n v="0.8"/>
    <n v="2.996910811690669E-2"/>
    <n v="0.41498455405845336"/>
  </r>
  <r>
    <x v="373"/>
    <x v="368"/>
    <x v="28"/>
    <x v="1"/>
    <x v="28"/>
    <n v="139"/>
    <n v="495"/>
    <x v="1"/>
    <n v="0.72"/>
    <x v="0"/>
    <n v="4.3"/>
    <x v="4"/>
    <x v="275"/>
    <n v="14185"/>
    <x v="0"/>
    <n v="7021575"/>
    <n v="0.86"/>
    <n v="3.3222241218999797E-2"/>
    <n v="0.44661112060949987"/>
  </r>
  <r>
    <x v="374"/>
    <x v="369"/>
    <x v="19"/>
    <x v="1"/>
    <x v="19"/>
    <n v="3999"/>
    <n v="16999"/>
    <x v="0"/>
    <n v="0.76"/>
    <x v="0"/>
    <n v="4.3"/>
    <x v="4"/>
    <x v="276"/>
    <n v="17159"/>
    <x v="0"/>
    <n v="291685841"/>
    <n v="0.86"/>
    <n v="4.0187552842919812E-2"/>
    <n v="0.45009377642145992"/>
  </r>
  <r>
    <x v="375"/>
    <x v="370"/>
    <x v="19"/>
    <x v="1"/>
    <x v="19"/>
    <n v="2998"/>
    <n v="5999"/>
    <x v="0"/>
    <n v="0.5"/>
    <x v="0"/>
    <n v="4.0999999999999996"/>
    <x v="3"/>
    <x v="277"/>
    <n v="5179"/>
    <x v="0"/>
    <n v="31068821"/>
    <n v="0.82"/>
    <n v="1.2129572595925269E-2"/>
    <n v="0.41606478629796262"/>
  </r>
  <r>
    <x v="376"/>
    <x v="371"/>
    <x v="21"/>
    <x v="1"/>
    <x v="21"/>
    <n v="15499"/>
    <n v="18999"/>
    <x v="0"/>
    <n v="0.18"/>
    <x v="1"/>
    <n v="4.0999999999999996"/>
    <x v="3"/>
    <x v="278"/>
    <n v="19252"/>
    <x v="0"/>
    <n v="365768748"/>
    <n v="0.82"/>
    <n v="4.5089502146505749E-2"/>
    <n v="0.43254475107325285"/>
  </r>
  <r>
    <x v="377"/>
    <x v="332"/>
    <x v="19"/>
    <x v="1"/>
    <x v="19"/>
    <n v="1799"/>
    <n v="19999"/>
    <x v="0"/>
    <n v="0.91"/>
    <x v="0"/>
    <n v="4.2"/>
    <x v="0"/>
    <x v="250"/>
    <n v="13937"/>
    <x v="0"/>
    <n v="278726063"/>
    <n v="0.84000000000000008"/>
    <n v="3.2641408238928457E-2"/>
    <n v="0.43632070411946428"/>
  </r>
  <r>
    <x v="378"/>
    <x v="372"/>
    <x v="21"/>
    <x v="1"/>
    <x v="21"/>
    <n v="8999"/>
    <n v="11999"/>
    <x v="0"/>
    <n v="0.25"/>
    <x v="1"/>
    <n v="4"/>
    <x v="1"/>
    <x v="262"/>
    <n v="12796"/>
    <x v="0"/>
    <n v="153539204"/>
    <n v="0.8"/>
    <n v="2.996910811690669E-2"/>
    <n v="0.41498455405845336"/>
  </r>
  <r>
    <x v="379"/>
    <x v="373"/>
    <x v="25"/>
    <x v="1"/>
    <x v="25"/>
    <n v="873"/>
    <n v="1699"/>
    <x v="0"/>
    <n v="0.49"/>
    <x v="1"/>
    <n v="4.4000000000000004"/>
    <x v="5"/>
    <x v="279"/>
    <n v="1680"/>
    <x v="0"/>
    <n v="2854320"/>
    <n v="0.88000000000000012"/>
    <n v="3.9346750262897181E-3"/>
    <n v="0.44196733751314493"/>
  </r>
  <r>
    <x v="380"/>
    <x v="374"/>
    <x v="21"/>
    <x v="1"/>
    <x v="21"/>
    <n v="12999"/>
    <n v="15999"/>
    <x v="0"/>
    <n v="0.19"/>
    <x v="1"/>
    <n v="4.2"/>
    <x v="0"/>
    <x v="280"/>
    <n v="13246"/>
    <x v="0"/>
    <n v="211922754"/>
    <n v="0.84000000000000008"/>
    <n v="3.1023038927520008E-2"/>
    <n v="0.43551151946376004"/>
  </r>
  <r>
    <x v="381"/>
    <x v="375"/>
    <x v="29"/>
    <x v="1"/>
    <x v="29"/>
    <n v="539"/>
    <n v="1599"/>
    <x v="0"/>
    <n v="0.66"/>
    <x v="0"/>
    <n v="3.8"/>
    <x v="11"/>
    <x v="281"/>
    <n v="14648"/>
    <x v="0"/>
    <n v="23422152"/>
    <n v="0.76"/>
    <n v="3.4306618919697496E-2"/>
    <n v="0.39715330945984872"/>
  </r>
  <r>
    <x v="382"/>
    <x v="333"/>
    <x v="19"/>
    <x v="1"/>
    <x v="19"/>
    <n v="1999"/>
    <n v="9999"/>
    <x v="0"/>
    <n v="0.8"/>
    <x v="0"/>
    <n v="4.3"/>
    <x v="4"/>
    <x v="251"/>
    <n v="27696"/>
    <x v="0"/>
    <n v="276932304"/>
    <n v="0.86"/>
    <n v="6.4865928290547645E-2"/>
    <n v="0.46243296414527379"/>
  </r>
  <r>
    <x v="383"/>
    <x v="376"/>
    <x v="21"/>
    <x v="1"/>
    <x v="21"/>
    <n v="15490"/>
    <n v="20990"/>
    <x v="0"/>
    <n v="0.26"/>
    <x v="1"/>
    <n v="4.2"/>
    <x v="0"/>
    <x v="282"/>
    <n v="32916"/>
    <x v="0"/>
    <n v="690906840"/>
    <n v="0.84000000000000008"/>
    <n v="7.7091525693662122E-2"/>
    <n v="0.45854576284683113"/>
  </r>
  <r>
    <x v="384"/>
    <x v="377"/>
    <x v="21"/>
    <x v="1"/>
    <x v="21"/>
    <n v="19999"/>
    <n v="24999"/>
    <x v="0"/>
    <n v="0.2"/>
    <x v="1"/>
    <n v="3.9"/>
    <x v="2"/>
    <x v="283"/>
    <n v="25824"/>
    <x v="0"/>
    <n v="645574176"/>
    <n v="0.78"/>
    <n v="6.0481576118396246E-2"/>
    <n v="0.42024078805919812"/>
  </r>
  <r>
    <x v="385"/>
    <x v="378"/>
    <x v="27"/>
    <x v="1"/>
    <x v="27"/>
    <n v="1075"/>
    <n v="1699"/>
    <x v="0"/>
    <n v="0.37"/>
    <x v="1"/>
    <n v="4.4000000000000004"/>
    <x v="5"/>
    <x v="284"/>
    <n v="7462"/>
    <x v="0"/>
    <n v="12677938"/>
    <n v="0.88000000000000012"/>
    <n v="1.7476514908436835E-2"/>
    <n v="0.44873825745421847"/>
  </r>
  <r>
    <x v="386"/>
    <x v="379"/>
    <x v="24"/>
    <x v="1"/>
    <x v="24"/>
    <n v="399"/>
    <n v="699"/>
    <x v="0"/>
    <n v="0.43"/>
    <x v="1"/>
    <n v="4"/>
    <x v="1"/>
    <x v="285"/>
    <n v="37817"/>
    <x v="0"/>
    <n v="26434083"/>
    <n v="0.8"/>
    <n v="8.8570003255475177E-2"/>
    <n v="0.4442850016277376"/>
  </r>
  <r>
    <x v="387"/>
    <x v="380"/>
    <x v="19"/>
    <x v="1"/>
    <x v="19"/>
    <n v="1999"/>
    <n v="3990"/>
    <x v="0"/>
    <n v="0.5"/>
    <x v="0"/>
    <n v="4"/>
    <x v="1"/>
    <x v="268"/>
    <n v="30254"/>
    <x v="0"/>
    <n v="120713460"/>
    <n v="0.8"/>
    <n v="7.0856939431767352E-2"/>
    <n v="0.43542846971588367"/>
  </r>
  <r>
    <x v="388"/>
    <x v="381"/>
    <x v="19"/>
    <x v="1"/>
    <x v="19"/>
    <n v="1999"/>
    <n v="7990"/>
    <x v="0"/>
    <n v="0.75"/>
    <x v="0"/>
    <n v="3.8"/>
    <x v="11"/>
    <x v="252"/>
    <n v="17831"/>
    <x v="0"/>
    <n v="142469690"/>
    <n v="0.76"/>
    <n v="4.1761422853435697E-2"/>
    <n v="0.40088071142671783"/>
  </r>
  <r>
    <x v="389"/>
    <x v="382"/>
    <x v="21"/>
    <x v="1"/>
    <x v="21"/>
    <n v="28999"/>
    <n v="34999"/>
    <x v="0"/>
    <n v="0.17"/>
    <x v="1"/>
    <n v="4.4000000000000004"/>
    <x v="5"/>
    <x v="286"/>
    <n v="20311"/>
    <x v="0"/>
    <n v="710864689"/>
    <n v="0.88000000000000012"/>
    <n v="4.7569752654149089E-2"/>
    <n v="0.4637848763270746"/>
  </r>
  <r>
    <x v="390"/>
    <x v="383"/>
    <x v="19"/>
    <x v="1"/>
    <x v="19"/>
    <n v="2299"/>
    <n v="7990"/>
    <x v="0"/>
    <n v="0.71"/>
    <x v="0"/>
    <n v="4.2"/>
    <x v="0"/>
    <x v="287"/>
    <n v="69622"/>
    <x v="0"/>
    <n v="556279780"/>
    <n v="0.84000000000000008"/>
    <n v="0.16305949088115643"/>
    <n v="0.50152974544057827"/>
  </r>
  <r>
    <x v="391"/>
    <x v="384"/>
    <x v="30"/>
    <x v="1"/>
    <x v="30"/>
    <n v="399"/>
    <n v="1999"/>
    <x v="0"/>
    <n v="0.8"/>
    <x v="0"/>
    <n v="4"/>
    <x v="1"/>
    <x v="288"/>
    <n v="3382"/>
    <x v="0"/>
    <n v="6760618"/>
    <n v="0.8"/>
    <n v="7.9208755588760886E-3"/>
    <n v="0.40396043777943808"/>
  </r>
  <r>
    <x v="392"/>
    <x v="385"/>
    <x v="22"/>
    <x v="1"/>
    <x v="22"/>
    <n v="1149"/>
    <n v="3999"/>
    <x v="0"/>
    <n v="0.71"/>
    <x v="0"/>
    <n v="4.3"/>
    <x v="4"/>
    <x v="289"/>
    <n v="140036"/>
    <x v="0"/>
    <n v="560003964"/>
    <n v="0.86"/>
    <n v="0.32797389998899229"/>
    <n v="0.59398694999449608"/>
  </r>
  <r>
    <x v="393"/>
    <x v="386"/>
    <x v="27"/>
    <x v="1"/>
    <x v="27"/>
    <n v="529"/>
    <n v="1499"/>
    <x v="0"/>
    <n v="0.65"/>
    <x v="0"/>
    <n v="4.0999999999999996"/>
    <x v="3"/>
    <x v="290"/>
    <n v="8599"/>
    <x v="0"/>
    <n v="12889901"/>
    <n v="0.82"/>
    <n v="2.0139446756586483E-2"/>
    <n v="0.42006972337829324"/>
  </r>
  <r>
    <x v="394"/>
    <x v="387"/>
    <x v="21"/>
    <x v="1"/>
    <x v="21"/>
    <n v="13999"/>
    <n v="19499"/>
    <x v="0"/>
    <n v="0.28000000000000003"/>
    <x v="1"/>
    <n v="4.0999999999999996"/>
    <x v="3"/>
    <x v="271"/>
    <n v="18998"/>
    <x v="0"/>
    <n v="370442002"/>
    <n v="0.82"/>
    <n v="4.4494616755626236E-2"/>
    <n v="0.43224730837781311"/>
  </r>
  <r>
    <x v="395"/>
    <x v="388"/>
    <x v="24"/>
    <x v="1"/>
    <x v="24"/>
    <n v="379"/>
    <n v="999"/>
    <x v="0"/>
    <n v="0.62"/>
    <x v="0"/>
    <n v="4.0999999999999996"/>
    <x v="3"/>
    <x v="264"/>
    <n v="363713"/>
    <x v="0"/>
    <n v="363349287"/>
    <n v="0.82"/>
    <n v="0.85184074871244786"/>
    <n v="0.83592037435622391"/>
  </r>
  <r>
    <x v="396"/>
    <x v="389"/>
    <x v="21"/>
    <x v="1"/>
    <x v="21"/>
    <n v="13999"/>
    <n v="19999"/>
    <x v="0"/>
    <n v="0.3"/>
    <x v="1"/>
    <n v="4.0999999999999996"/>
    <x v="3"/>
    <x v="278"/>
    <n v="19252"/>
    <x v="0"/>
    <n v="385020748"/>
    <n v="0.82"/>
    <n v="4.5089502146505749E-2"/>
    <n v="0.43254475107325285"/>
  </r>
  <r>
    <x v="397"/>
    <x v="390"/>
    <x v="19"/>
    <x v="1"/>
    <x v="19"/>
    <n v="3999"/>
    <n v="9999"/>
    <x v="0"/>
    <n v="0.6"/>
    <x v="0"/>
    <n v="4.4000000000000004"/>
    <x v="5"/>
    <x v="215"/>
    <n v="73"/>
    <x v="1"/>
    <n v="729927"/>
    <n v="0.88000000000000012"/>
    <n v="1.709709981661604E-4"/>
    <n v="0.44008548549908316"/>
  </r>
  <r>
    <x v="398"/>
    <x v="391"/>
    <x v="31"/>
    <x v="1"/>
    <x v="31"/>
    <n v="99"/>
    <n v="499"/>
    <x v="1"/>
    <n v="0.8"/>
    <x v="0"/>
    <n v="4.3"/>
    <x v="4"/>
    <x v="291"/>
    <n v="42641"/>
    <x v="0"/>
    <n v="21277859"/>
    <n v="0.86"/>
    <n v="9.9868141545249936E-2"/>
    <n v="0.47993407077262495"/>
  </r>
  <r>
    <x v="399"/>
    <x v="392"/>
    <x v="24"/>
    <x v="1"/>
    <x v="24"/>
    <n v="4790"/>
    <n v="15990"/>
    <x v="0"/>
    <n v="0.7"/>
    <x v="0"/>
    <n v="4"/>
    <x v="1"/>
    <x v="292"/>
    <n v="4390"/>
    <x v="0"/>
    <n v="70196100"/>
    <n v="0.8"/>
    <n v="1.0281680574649919E-2"/>
    <n v="0.405140840287325"/>
  </r>
  <r>
    <x v="400"/>
    <x v="393"/>
    <x v="21"/>
    <x v="1"/>
    <x v="21"/>
    <n v="33999"/>
    <n v="33999"/>
    <x v="0"/>
    <n v="0"/>
    <x v="1"/>
    <n v="4.3"/>
    <x v="4"/>
    <x v="255"/>
    <n v="17415"/>
    <x v="0"/>
    <n v="592092585"/>
    <n v="0.86"/>
    <n v="4.0787122370735389E-2"/>
    <n v="0.45039356118536766"/>
  </r>
  <r>
    <x v="401"/>
    <x v="394"/>
    <x v="32"/>
    <x v="0"/>
    <x v="32"/>
    <n v="99"/>
    <n v="999"/>
    <x v="0"/>
    <n v="0.9"/>
    <x v="0"/>
    <n v="4"/>
    <x v="1"/>
    <x v="293"/>
    <n v="1396"/>
    <x v="0"/>
    <n v="1394604"/>
    <n v="0.8"/>
    <n v="3.2695275813693137E-3"/>
    <n v="0.40163476379068469"/>
  </r>
  <r>
    <x v="402"/>
    <x v="395"/>
    <x v="24"/>
    <x v="1"/>
    <x v="24"/>
    <n v="299"/>
    <n v="1900"/>
    <x v="0"/>
    <n v="0.84"/>
    <x v="0"/>
    <n v="3.6"/>
    <x v="9"/>
    <x v="294"/>
    <n v="18202"/>
    <x v="0"/>
    <n v="34583800"/>
    <n v="0.72"/>
    <n v="4.2630330255074678E-2"/>
    <n v="0.38131516512753733"/>
  </r>
  <r>
    <x v="403"/>
    <x v="396"/>
    <x v="21"/>
    <x v="1"/>
    <x v="21"/>
    <n v="10999"/>
    <n v="14999"/>
    <x v="0"/>
    <n v="0.27"/>
    <x v="1"/>
    <n v="4.0999999999999996"/>
    <x v="3"/>
    <x v="271"/>
    <n v="18998"/>
    <x v="0"/>
    <n v="284951002"/>
    <n v="0.82"/>
    <n v="4.4494616755626236E-2"/>
    <n v="0.43224730837781311"/>
  </r>
  <r>
    <x v="404"/>
    <x v="397"/>
    <x v="21"/>
    <x v="1"/>
    <x v="21"/>
    <n v="34999"/>
    <n v="38999"/>
    <x v="0"/>
    <n v="0.1"/>
    <x v="1"/>
    <n v="4.2"/>
    <x v="0"/>
    <x v="295"/>
    <n v="11029"/>
    <x v="0"/>
    <n v="430119971"/>
    <n v="0.84000000000000008"/>
    <n v="2.5830673133898398E-2"/>
    <n v="0.43291533656694925"/>
  </r>
  <r>
    <x v="405"/>
    <x v="363"/>
    <x v="21"/>
    <x v="1"/>
    <x v="21"/>
    <n v="16999"/>
    <n v="24999"/>
    <x v="0"/>
    <n v="0.32"/>
    <x v="1"/>
    <n v="4.0999999999999996"/>
    <x v="3"/>
    <x v="270"/>
    <n v="22318"/>
    <x v="0"/>
    <n v="557927682"/>
    <n v="0.82"/>
    <n v="5.2270284069484488E-2"/>
    <n v="0.43613514203474224"/>
  </r>
  <r>
    <x v="406"/>
    <x v="398"/>
    <x v="31"/>
    <x v="1"/>
    <x v="31"/>
    <n v="199"/>
    <n v="499"/>
    <x v="1"/>
    <n v="0.6"/>
    <x v="0"/>
    <n v="4.0999999999999996"/>
    <x v="3"/>
    <x v="296"/>
    <n v="1786"/>
    <x v="0"/>
    <n v="891214"/>
    <n v="0.82"/>
    <n v="4.1829342839008552E-3"/>
    <n v="0.41209146714195038"/>
  </r>
  <r>
    <x v="407"/>
    <x v="399"/>
    <x v="20"/>
    <x v="1"/>
    <x v="20"/>
    <n v="999"/>
    <n v="1599"/>
    <x v="0"/>
    <n v="0.38"/>
    <x v="1"/>
    <n v="4"/>
    <x v="1"/>
    <x v="297"/>
    <n v="7222"/>
    <x v="0"/>
    <n v="11547978"/>
    <n v="0.8"/>
    <n v="1.6914418476109732E-2"/>
    <n v="0.4084572092380549"/>
  </r>
  <r>
    <x v="408"/>
    <x v="400"/>
    <x v="23"/>
    <x v="1"/>
    <x v="23"/>
    <n v="1299"/>
    <n v="1599"/>
    <x v="0"/>
    <n v="0.19"/>
    <x v="1"/>
    <n v="4"/>
    <x v="1"/>
    <x v="258"/>
    <n v="128311"/>
    <x v="0"/>
    <n v="205169289"/>
    <n v="0.8"/>
    <n v="0.30051314720134531"/>
    <n v="0.5502565736006727"/>
  </r>
  <r>
    <x v="409"/>
    <x v="401"/>
    <x v="24"/>
    <x v="1"/>
    <x v="24"/>
    <n v="599"/>
    <n v="1800"/>
    <x v="0"/>
    <n v="0.67"/>
    <x v="0"/>
    <n v="3.5"/>
    <x v="12"/>
    <x v="298"/>
    <n v="83996"/>
    <x v="0"/>
    <n v="151192800"/>
    <n v="0.7"/>
    <n v="0.19672438304061382"/>
    <n v="0.44836219152030687"/>
  </r>
  <r>
    <x v="410"/>
    <x v="402"/>
    <x v="22"/>
    <x v="1"/>
    <x v="22"/>
    <n v="599"/>
    <n v="1899"/>
    <x v="0"/>
    <n v="0.68"/>
    <x v="0"/>
    <n v="4.3"/>
    <x v="4"/>
    <x v="289"/>
    <n v="140036"/>
    <x v="0"/>
    <n v="265928364"/>
    <n v="0.86"/>
    <n v="0.32797389998899229"/>
    <n v="0.59398694999449608"/>
  </r>
  <r>
    <x v="411"/>
    <x v="403"/>
    <x v="20"/>
    <x v="1"/>
    <x v="20"/>
    <n v="1799"/>
    <n v="2499"/>
    <x v="0"/>
    <n v="0.28000000000000003"/>
    <x v="1"/>
    <n v="4.0999999999999996"/>
    <x v="3"/>
    <x v="299"/>
    <n v="18678"/>
    <x v="0"/>
    <n v="46676322"/>
    <n v="0.82"/>
    <n v="4.3745154845856761E-2"/>
    <n v="0.43187257742292834"/>
  </r>
  <r>
    <x v="412"/>
    <x v="404"/>
    <x v="21"/>
    <x v="1"/>
    <x v="21"/>
    <n v="10999"/>
    <n v="14999"/>
    <x v="0"/>
    <n v="0.27"/>
    <x v="1"/>
    <n v="4.0999999999999996"/>
    <x v="3"/>
    <x v="271"/>
    <n v="18998"/>
    <x v="0"/>
    <n v="284951002"/>
    <n v="0.82"/>
    <n v="4.4494616755626236E-2"/>
    <n v="0.43224730837781311"/>
  </r>
  <r>
    <x v="413"/>
    <x v="405"/>
    <x v="19"/>
    <x v="1"/>
    <x v="19"/>
    <n v="2999"/>
    <n v="7990"/>
    <x v="0"/>
    <n v="0.62"/>
    <x v="0"/>
    <n v="4.0999999999999996"/>
    <x v="3"/>
    <x v="300"/>
    <n v="48449"/>
    <x v="0"/>
    <n v="387107510"/>
    <n v="0.82"/>
    <n v="0.11347087520756582"/>
    <n v="0.46673543760378289"/>
  </r>
  <r>
    <x v="414"/>
    <x v="406"/>
    <x v="19"/>
    <x v="1"/>
    <x v="19"/>
    <n v="1999"/>
    <n v="7990"/>
    <x v="0"/>
    <n v="0.75"/>
    <x v="0"/>
    <n v="3.8"/>
    <x v="11"/>
    <x v="252"/>
    <n v="17831"/>
    <x v="0"/>
    <n v="142469690"/>
    <n v="0.76"/>
    <n v="4.1761422853435697E-2"/>
    <n v="0.40088071142671783"/>
  </r>
  <r>
    <x v="415"/>
    <x v="407"/>
    <x v="27"/>
    <x v="1"/>
    <x v="27"/>
    <n v="649"/>
    <n v="999"/>
    <x v="0"/>
    <n v="0.35"/>
    <x v="1"/>
    <n v="4.2"/>
    <x v="0"/>
    <x v="301"/>
    <n v="1315"/>
    <x v="0"/>
    <n v="1313685"/>
    <n v="0.84000000000000008"/>
    <n v="3.0798200354589167E-3"/>
    <n v="0.4215399100177295"/>
  </r>
  <r>
    <x v="416"/>
    <x v="387"/>
    <x v="21"/>
    <x v="1"/>
    <x v="21"/>
    <n v="13999"/>
    <n v="19499"/>
    <x v="0"/>
    <n v="0.28000000000000003"/>
    <x v="1"/>
    <n v="4.0999999999999996"/>
    <x v="3"/>
    <x v="271"/>
    <n v="18998"/>
    <x v="0"/>
    <n v="370442002"/>
    <n v="0.82"/>
    <n v="4.4494616755626236E-2"/>
    <n v="0.43224730837781311"/>
  </r>
  <r>
    <x v="417"/>
    <x v="408"/>
    <x v="33"/>
    <x v="1"/>
    <x v="33"/>
    <n v="119"/>
    <n v="299"/>
    <x v="1"/>
    <n v="0.6"/>
    <x v="0"/>
    <n v="4.0999999999999996"/>
    <x v="3"/>
    <x v="302"/>
    <n v="5999"/>
    <x v="0"/>
    <n v="1793701"/>
    <n v="0.82"/>
    <n v="1.4050068739709537E-2"/>
    <n v="0.41702503436985472"/>
  </r>
  <r>
    <x v="418"/>
    <x v="409"/>
    <x v="21"/>
    <x v="1"/>
    <x v="21"/>
    <n v="12999"/>
    <n v="17999"/>
    <x v="0"/>
    <n v="0.28000000000000003"/>
    <x v="1"/>
    <n v="4.0999999999999996"/>
    <x v="3"/>
    <x v="303"/>
    <n v="50772"/>
    <x v="0"/>
    <n v="913845228"/>
    <n v="0.82"/>
    <n v="0.11891150025879857"/>
    <n v="0.46945575012939927"/>
  </r>
  <r>
    <x v="419"/>
    <x v="410"/>
    <x v="21"/>
    <x v="1"/>
    <x v="21"/>
    <n v="20999"/>
    <n v="26999"/>
    <x v="0"/>
    <n v="0.22"/>
    <x v="1"/>
    <n v="3.9"/>
    <x v="2"/>
    <x v="283"/>
    <n v="25824"/>
    <x v="0"/>
    <n v="697222176"/>
    <n v="0.78"/>
    <n v="6.0481576118396246E-2"/>
    <n v="0.42024078805919812"/>
  </r>
  <r>
    <x v="420"/>
    <x v="411"/>
    <x v="27"/>
    <x v="1"/>
    <x v="27"/>
    <n v="249"/>
    <n v="649"/>
    <x v="0"/>
    <n v="0.62"/>
    <x v="0"/>
    <n v="4"/>
    <x v="1"/>
    <x v="304"/>
    <n v="14404"/>
    <x v="0"/>
    <n v="9348196"/>
    <n v="0.8"/>
    <n v="3.3735154213498278E-2"/>
    <n v="0.41686757710674915"/>
  </r>
  <r>
    <x v="421"/>
    <x v="412"/>
    <x v="27"/>
    <x v="1"/>
    <x v="27"/>
    <n v="99"/>
    <n v="171"/>
    <x v="2"/>
    <n v="0.42"/>
    <x v="1"/>
    <n v="4.5"/>
    <x v="6"/>
    <x v="305"/>
    <n v="11339"/>
    <x v="0"/>
    <n v="1938969"/>
    <n v="0.9"/>
    <n v="2.6556714358987571E-2"/>
    <n v="0.46327835717949378"/>
  </r>
  <r>
    <x v="422"/>
    <x v="413"/>
    <x v="26"/>
    <x v="1"/>
    <x v="26"/>
    <n v="489"/>
    <n v="1999"/>
    <x v="0"/>
    <n v="0.76"/>
    <x v="0"/>
    <n v="4"/>
    <x v="1"/>
    <x v="306"/>
    <n v="3626"/>
    <x v="0"/>
    <n v="7248374"/>
    <n v="0.8"/>
    <n v="8.4923402650753099E-3"/>
    <n v="0.40424617013253766"/>
  </r>
  <r>
    <x v="423"/>
    <x v="414"/>
    <x v="22"/>
    <x v="1"/>
    <x v="22"/>
    <n v="369"/>
    <n v="1600"/>
    <x v="0"/>
    <n v="0.77"/>
    <x v="0"/>
    <n v="4"/>
    <x v="1"/>
    <x v="307"/>
    <n v="32625"/>
    <x v="0"/>
    <n v="52200000"/>
    <n v="0.8"/>
    <n v="7.640998376946552E-2"/>
    <n v="0.43820499188473278"/>
  </r>
  <r>
    <x v="424"/>
    <x v="415"/>
    <x v="21"/>
    <x v="1"/>
    <x v="21"/>
    <n v="15499"/>
    <n v="20999"/>
    <x v="0"/>
    <n v="0.26"/>
    <x v="1"/>
    <n v="4.0999999999999996"/>
    <x v="3"/>
    <x v="278"/>
    <n v="19252"/>
    <x v="0"/>
    <n v="404272748"/>
    <n v="0.82"/>
    <n v="4.5089502146505749E-2"/>
    <n v="0.43254475107325285"/>
  </r>
  <r>
    <x v="425"/>
    <x v="416"/>
    <x v="21"/>
    <x v="1"/>
    <x v="21"/>
    <n v="15499"/>
    <n v="18999"/>
    <x v="0"/>
    <n v="0.18"/>
    <x v="1"/>
    <n v="4.0999999999999996"/>
    <x v="3"/>
    <x v="278"/>
    <n v="19252"/>
    <x v="0"/>
    <n v="365768748"/>
    <n v="0.82"/>
    <n v="4.5089502146505749E-2"/>
    <n v="0.43254475107325285"/>
  </r>
  <r>
    <x v="426"/>
    <x v="417"/>
    <x v="21"/>
    <x v="1"/>
    <x v="21"/>
    <n v="22999"/>
    <n v="28999"/>
    <x v="0"/>
    <n v="0.21"/>
    <x v="1"/>
    <n v="3.9"/>
    <x v="2"/>
    <x v="283"/>
    <n v="25824"/>
    <x v="0"/>
    <n v="748870176"/>
    <n v="0.78"/>
    <n v="6.0481576118396246E-2"/>
    <n v="0.42024078805919812"/>
  </r>
  <r>
    <x v="427"/>
    <x v="418"/>
    <x v="24"/>
    <x v="1"/>
    <x v="24"/>
    <n v="599"/>
    <n v="1490"/>
    <x v="0"/>
    <n v="0.6"/>
    <x v="0"/>
    <n v="4.0999999999999996"/>
    <x v="3"/>
    <x v="308"/>
    <n v="161679"/>
    <x v="0"/>
    <n v="240901710"/>
    <n v="0.82"/>
    <n v="0.37866328784255676"/>
    <n v="0.59933164392127836"/>
  </r>
  <r>
    <x v="428"/>
    <x v="419"/>
    <x v="31"/>
    <x v="1"/>
    <x v="31"/>
    <n v="134"/>
    <n v="699"/>
    <x v="0"/>
    <n v="0.81"/>
    <x v="0"/>
    <n v="4.0999999999999996"/>
    <x v="3"/>
    <x v="309"/>
    <n v="16685"/>
    <x v="0"/>
    <n v="11662815"/>
    <n v="0.82"/>
    <n v="3.9077412389073779E-2"/>
    <n v="0.42953870619453688"/>
  </r>
  <r>
    <x v="429"/>
    <x v="420"/>
    <x v="21"/>
    <x v="1"/>
    <x v="21"/>
    <n v="7499"/>
    <n v="7999"/>
    <x v="0"/>
    <n v="0.06"/>
    <x v="1"/>
    <n v="4"/>
    <x v="1"/>
    <x v="310"/>
    <n v="30907"/>
    <x v="0"/>
    <n v="247225093"/>
    <n v="0.8"/>
    <n v="7.2386310141390672E-2"/>
    <n v="0.43619315507069534"/>
  </r>
  <r>
    <x v="430"/>
    <x v="421"/>
    <x v="20"/>
    <x v="1"/>
    <x v="20"/>
    <n v="1149"/>
    <n v="2199"/>
    <x v="0"/>
    <n v="0.48"/>
    <x v="1"/>
    <n v="4.3"/>
    <x v="4"/>
    <x v="253"/>
    <n v="178912"/>
    <x v="0"/>
    <n v="393427488"/>
    <n v="0.86"/>
    <n v="0.41902415375211077"/>
    <n v="0.63951207687605538"/>
  </r>
  <r>
    <x v="431"/>
    <x v="422"/>
    <x v="23"/>
    <x v="1"/>
    <x v="23"/>
    <n v="1324"/>
    <n v="1699"/>
    <x v="0"/>
    <n v="0.22"/>
    <x v="1"/>
    <n v="4"/>
    <x v="1"/>
    <x v="258"/>
    <n v="128311"/>
    <x v="0"/>
    <n v="218000389"/>
    <n v="0.8"/>
    <n v="0.30051314720134531"/>
    <n v="0.5502565736006727"/>
  </r>
  <r>
    <x v="432"/>
    <x v="423"/>
    <x v="21"/>
    <x v="1"/>
    <x v="21"/>
    <n v="13999"/>
    <n v="19999"/>
    <x v="0"/>
    <n v="0.3"/>
    <x v="1"/>
    <n v="4.0999999999999996"/>
    <x v="3"/>
    <x v="278"/>
    <n v="19252"/>
    <x v="0"/>
    <n v="385020748"/>
    <n v="0.82"/>
    <n v="4.5089502146505749E-2"/>
    <n v="0.43254475107325285"/>
  </r>
  <r>
    <x v="433"/>
    <x v="424"/>
    <x v="20"/>
    <x v="1"/>
    <x v="20"/>
    <n v="999"/>
    <n v="1599"/>
    <x v="0"/>
    <n v="0.38"/>
    <x v="1"/>
    <n v="4"/>
    <x v="1"/>
    <x v="297"/>
    <n v="7222"/>
    <x v="0"/>
    <n v="11547978"/>
    <n v="0.8"/>
    <n v="1.6914418476109732E-2"/>
    <n v="0.4084572092380549"/>
  </r>
  <r>
    <x v="434"/>
    <x v="425"/>
    <x v="21"/>
    <x v="1"/>
    <x v="21"/>
    <n v="12999"/>
    <n v="17999"/>
    <x v="0"/>
    <n v="0.28000000000000003"/>
    <x v="1"/>
    <n v="4.0999999999999996"/>
    <x v="3"/>
    <x v="271"/>
    <n v="18998"/>
    <x v="0"/>
    <n v="341945002"/>
    <n v="0.82"/>
    <n v="4.4494616755626236E-2"/>
    <n v="0.43224730837781311"/>
  </r>
  <r>
    <x v="435"/>
    <x v="426"/>
    <x v="21"/>
    <x v="1"/>
    <x v="21"/>
    <n v="15490"/>
    <n v="20990"/>
    <x v="0"/>
    <n v="0.26"/>
    <x v="1"/>
    <n v="4.2"/>
    <x v="0"/>
    <x v="282"/>
    <n v="32916"/>
    <x v="0"/>
    <n v="690906840"/>
    <n v="0.84000000000000008"/>
    <n v="7.7091525693662122E-2"/>
    <n v="0.45854576284683113"/>
  </r>
  <r>
    <x v="436"/>
    <x v="427"/>
    <x v="34"/>
    <x v="1"/>
    <x v="34"/>
    <n v="999"/>
    <n v="2899"/>
    <x v="0"/>
    <n v="0.66"/>
    <x v="0"/>
    <n v="4.5999999999999996"/>
    <x v="13"/>
    <x v="311"/>
    <n v="26603"/>
    <x v="0"/>
    <n v="77122097"/>
    <n v="0.91999999999999993"/>
    <n v="6.2306047454991298E-2"/>
    <n v="0.49115302372749559"/>
  </r>
  <r>
    <x v="437"/>
    <x v="428"/>
    <x v="19"/>
    <x v="1"/>
    <x v="19"/>
    <n v="1599"/>
    <n v="4999"/>
    <x v="0"/>
    <n v="0.68"/>
    <x v="0"/>
    <n v="4"/>
    <x v="1"/>
    <x v="312"/>
    <n v="67950"/>
    <x v="0"/>
    <n v="339682050"/>
    <n v="0.8"/>
    <n v="0.15914355240261094"/>
    <n v="0.47957177620130548"/>
  </r>
  <r>
    <x v="438"/>
    <x v="429"/>
    <x v="23"/>
    <x v="1"/>
    <x v="23"/>
    <n v="1324"/>
    <n v="1699"/>
    <x v="0"/>
    <n v="0.22"/>
    <x v="1"/>
    <n v="4"/>
    <x v="1"/>
    <x v="258"/>
    <n v="128311"/>
    <x v="0"/>
    <n v="218000389"/>
    <n v="0.8"/>
    <n v="0.30051314720134531"/>
    <n v="0.5502565736006727"/>
  </r>
  <r>
    <x v="439"/>
    <x v="430"/>
    <x v="21"/>
    <x v="1"/>
    <x v="21"/>
    <n v="20999"/>
    <n v="29990"/>
    <x v="0"/>
    <n v="0.3"/>
    <x v="1"/>
    <n v="4.3"/>
    <x v="4"/>
    <x v="313"/>
    <n v="9499"/>
    <x v="0"/>
    <n v="284875010"/>
    <n v="0.86"/>
    <n v="2.2247308377813118E-2"/>
    <n v="0.44112365418890653"/>
  </r>
  <r>
    <x v="440"/>
    <x v="431"/>
    <x v="27"/>
    <x v="1"/>
    <x v="27"/>
    <n v="999"/>
    <n v="1999"/>
    <x v="0"/>
    <n v="0.5"/>
    <x v="0"/>
    <n v="4.3"/>
    <x v="4"/>
    <x v="314"/>
    <n v="1777"/>
    <x v="0"/>
    <n v="3552223"/>
    <n v="0.86"/>
    <n v="4.1618556676885892E-3"/>
    <n v="0.43208092783384427"/>
  </r>
  <r>
    <x v="441"/>
    <x v="432"/>
    <x v="21"/>
    <x v="1"/>
    <x v="21"/>
    <n v="12490"/>
    <n v="15990"/>
    <x v="0"/>
    <n v="0.22"/>
    <x v="1"/>
    <n v="4.2"/>
    <x v="0"/>
    <x v="315"/>
    <n v="58506"/>
    <x v="0"/>
    <n v="935510940"/>
    <n v="0.84000000000000008"/>
    <n v="0.13702505779053945"/>
    <n v="0.48851252889526975"/>
  </r>
  <r>
    <x v="442"/>
    <x v="433"/>
    <x v="21"/>
    <x v="1"/>
    <x v="21"/>
    <n v="17999"/>
    <n v="21990"/>
    <x v="0"/>
    <n v="0.18"/>
    <x v="1"/>
    <n v="4"/>
    <x v="1"/>
    <x v="273"/>
    <n v="21350"/>
    <x v="0"/>
    <n v="469486500"/>
    <n v="0.8"/>
    <n v="5.000316179243184E-2"/>
    <n v="0.42500158089621592"/>
  </r>
  <r>
    <x v="443"/>
    <x v="434"/>
    <x v="23"/>
    <x v="1"/>
    <x v="23"/>
    <n v="1399"/>
    <n v="1630"/>
    <x v="0"/>
    <n v="0.14000000000000001"/>
    <x v="1"/>
    <n v="4"/>
    <x v="1"/>
    <x v="20"/>
    <n v="9378"/>
    <x v="0"/>
    <n v="15286140"/>
    <n v="0.8"/>
    <n v="2.1963918093181534E-2"/>
    <n v="0.41098195904659079"/>
  </r>
  <r>
    <x v="444"/>
    <x v="435"/>
    <x v="19"/>
    <x v="1"/>
    <x v="19"/>
    <n v="1499"/>
    <n v="6990"/>
    <x v="0"/>
    <n v="0.79"/>
    <x v="0"/>
    <n v="3.9"/>
    <x v="2"/>
    <x v="259"/>
    <n v="21796"/>
    <x v="0"/>
    <n v="152354040"/>
    <n v="0.78"/>
    <n v="5.1047724329173039E-2"/>
    <n v="0.41552386216458653"/>
  </r>
  <r>
    <x v="445"/>
    <x v="436"/>
    <x v="19"/>
    <x v="1"/>
    <x v="19"/>
    <n v="1999"/>
    <n v="7990"/>
    <x v="0"/>
    <n v="0.75"/>
    <x v="0"/>
    <n v="3.8"/>
    <x v="11"/>
    <x v="316"/>
    <n v="17833"/>
    <x v="0"/>
    <n v="142485670"/>
    <n v="0.76"/>
    <n v="4.1766106990371754E-2"/>
    <n v="0.40088305349518588"/>
  </r>
  <r>
    <x v="446"/>
    <x v="437"/>
    <x v="34"/>
    <x v="1"/>
    <x v="34"/>
    <n v="999"/>
    <n v="2899"/>
    <x v="0"/>
    <n v="0.66"/>
    <x v="0"/>
    <n v="4.7"/>
    <x v="16"/>
    <x v="317"/>
    <n v="7779"/>
    <x v="0"/>
    <n v="22551321"/>
    <n v="0.94000000000000006"/>
    <n v="1.8218950612802216E-2"/>
    <n v="0.47910947530640113"/>
  </r>
  <r>
    <x v="447"/>
    <x v="438"/>
    <x v="35"/>
    <x v="1"/>
    <x v="35"/>
    <n v="2099"/>
    <n v="5999"/>
    <x v="0"/>
    <n v="0.65"/>
    <x v="0"/>
    <n v="4.3"/>
    <x v="4"/>
    <x v="318"/>
    <n v="17129"/>
    <x v="0"/>
    <n v="102756871"/>
    <n v="0.86"/>
    <n v="4.011729078887892E-2"/>
    <n v="0.45005864539443946"/>
  </r>
  <r>
    <x v="448"/>
    <x v="439"/>
    <x v="25"/>
    <x v="1"/>
    <x v="25"/>
    <n v="337"/>
    <n v="699"/>
    <x v="0"/>
    <n v="0.52"/>
    <x v="0"/>
    <n v="4.2"/>
    <x v="0"/>
    <x v="319"/>
    <n v="4969"/>
    <x v="0"/>
    <n v="3473331"/>
    <n v="0.84000000000000008"/>
    <n v="1.1637738217639054E-2"/>
    <n v="0.42581886910881955"/>
  </r>
  <r>
    <x v="449"/>
    <x v="440"/>
    <x v="19"/>
    <x v="1"/>
    <x v="19"/>
    <n v="2999"/>
    <n v="7990"/>
    <x v="0"/>
    <n v="0.62"/>
    <x v="0"/>
    <n v="4.0999999999999996"/>
    <x v="3"/>
    <x v="320"/>
    <n v="154"/>
    <x v="1"/>
    <n v="1230460"/>
    <n v="0.82"/>
    <n v="3.6067854407655753E-4"/>
    <n v="0.41018033927203823"/>
  </r>
  <r>
    <x v="450"/>
    <x v="441"/>
    <x v="19"/>
    <x v="1"/>
    <x v="19"/>
    <n v="1299"/>
    <n v="5999"/>
    <x v="0"/>
    <n v="0.78"/>
    <x v="0"/>
    <n v="3.3"/>
    <x v="8"/>
    <x v="321"/>
    <n v="4415"/>
    <x v="0"/>
    <n v="26485585"/>
    <n v="0.65999999999999992"/>
    <n v="1.034023228635066E-2"/>
    <n v="0.33517011614317527"/>
  </r>
  <r>
    <x v="451"/>
    <x v="442"/>
    <x v="21"/>
    <x v="1"/>
    <x v="21"/>
    <n v="16499"/>
    <n v="20990"/>
    <x v="0"/>
    <n v="0.21"/>
    <x v="1"/>
    <n v="4"/>
    <x v="1"/>
    <x v="273"/>
    <n v="21350"/>
    <x v="0"/>
    <n v="448136500"/>
    <n v="0.8"/>
    <n v="5.000316179243184E-2"/>
    <n v="0.42500158089621592"/>
  </r>
  <r>
    <x v="452"/>
    <x v="443"/>
    <x v="24"/>
    <x v="1"/>
    <x v="24"/>
    <n v="499"/>
    <n v="499"/>
    <x v="1"/>
    <n v="0"/>
    <x v="1"/>
    <n v="4.2"/>
    <x v="0"/>
    <x v="322"/>
    <n v="31539"/>
    <x v="0"/>
    <n v="15737961"/>
    <n v="0.84000000000000008"/>
    <n v="7.3866497413185378E-2"/>
    <n v="0.45693324870659274"/>
  </r>
  <r>
    <x v="453"/>
    <x v="444"/>
    <x v="34"/>
    <x v="1"/>
    <x v="34"/>
    <n v="999"/>
    <n v="2899"/>
    <x v="0"/>
    <n v="0.66"/>
    <x v="0"/>
    <n v="4.5999999999999996"/>
    <x v="13"/>
    <x v="323"/>
    <n v="6129"/>
    <x v="0"/>
    <n v="17767971"/>
    <n v="0.91999999999999993"/>
    <n v="1.4354537640553383E-2"/>
    <n v="0.46717726882027666"/>
  </r>
  <r>
    <x v="454"/>
    <x v="445"/>
    <x v="21"/>
    <x v="1"/>
    <x v="21"/>
    <n v="10499"/>
    <n v="13499"/>
    <x v="0"/>
    <n v="0.22"/>
    <x v="1"/>
    <n v="4.2"/>
    <x v="0"/>
    <x v="101"/>
    <n v="284"/>
    <x v="1"/>
    <n v="3833716"/>
    <n v="0.84000000000000008"/>
    <n v="6.6514744492040482E-4"/>
    <n v="0.42033257372246025"/>
  </r>
  <r>
    <x v="455"/>
    <x v="446"/>
    <x v="36"/>
    <x v="1"/>
    <x v="36"/>
    <n v="251"/>
    <n v="999"/>
    <x v="0"/>
    <n v="0.75"/>
    <x v="0"/>
    <n v="3.7"/>
    <x v="7"/>
    <x v="324"/>
    <n v="3234"/>
    <x v="0"/>
    <n v="3230766"/>
    <n v="0.74"/>
    <n v="7.5742494256077078E-3"/>
    <n v="0.37378712471280384"/>
  </r>
  <r>
    <x v="456"/>
    <x v="447"/>
    <x v="21"/>
    <x v="1"/>
    <x v="21"/>
    <n v="6499"/>
    <n v="7999"/>
    <x v="0"/>
    <n v="0.19"/>
    <x v="1"/>
    <n v="4.0999999999999996"/>
    <x v="3"/>
    <x v="325"/>
    <n v="313832"/>
    <x v="0"/>
    <n v="2510342168"/>
    <n v="0.82"/>
    <n v="0.73501603145866368"/>
    <n v="0.77750801572933181"/>
  </r>
  <r>
    <x v="457"/>
    <x v="448"/>
    <x v="19"/>
    <x v="1"/>
    <x v="19"/>
    <n v="2999"/>
    <n v="9999"/>
    <x v="0"/>
    <n v="0.7"/>
    <x v="0"/>
    <n v="4.2"/>
    <x v="0"/>
    <x v="326"/>
    <n v="20879"/>
    <x v="0"/>
    <n v="208769121"/>
    <n v="0.84000000000000008"/>
    <n v="4.8900047543989904E-2"/>
    <n v="0.444450023771995"/>
  </r>
  <r>
    <x v="458"/>
    <x v="449"/>
    <x v="37"/>
    <x v="1"/>
    <x v="37"/>
    <n v="279"/>
    <n v="1499"/>
    <x v="0"/>
    <n v="0.81"/>
    <x v="0"/>
    <n v="4.2"/>
    <x v="0"/>
    <x v="327"/>
    <n v="2646"/>
    <x v="0"/>
    <n v="3966354"/>
    <n v="0.84000000000000008"/>
    <n v="6.1971131664063069E-3"/>
    <n v="0.42309855658320317"/>
  </r>
  <r>
    <x v="459"/>
    <x v="450"/>
    <x v="31"/>
    <x v="1"/>
    <x v="31"/>
    <n v="269"/>
    <n v="1499"/>
    <x v="0"/>
    <n v="0.82"/>
    <x v="0"/>
    <n v="4.5"/>
    <x v="6"/>
    <x v="328"/>
    <n v="28978"/>
    <x v="0"/>
    <n v="43438022"/>
    <n v="0.9"/>
    <n v="6.7868460066561581E-2"/>
    <n v="0.48393423003328079"/>
  </r>
  <r>
    <x v="460"/>
    <x v="451"/>
    <x v="21"/>
    <x v="1"/>
    <x v="21"/>
    <n v="8999"/>
    <n v="13499"/>
    <x v="0"/>
    <n v="0.33"/>
    <x v="1"/>
    <n v="3.8"/>
    <x v="11"/>
    <x v="329"/>
    <n v="3145"/>
    <x v="0"/>
    <n v="42454355"/>
    <n v="0.76"/>
    <n v="7.365805331953074E-3"/>
    <n v="0.38368290266597654"/>
  </r>
  <r>
    <x v="461"/>
    <x v="452"/>
    <x v="24"/>
    <x v="1"/>
    <x v="24"/>
    <n v="599"/>
    <n v="1299"/>
    <x v="0"/>
    <n v="0.54"/>
    <x v="0"/>
    <n v="4.0999999999999996"/>
    <x v="3"/>
    <x v="330"/>
    <n v="192589"/>
    <x v="0"/>
    <n v="250173111"/>
    <n v="0.82"/>
    <n v="0.45105662418935155"/>
    <n v="0.63552831209467575"/>
  </r>
  <r>
    <x v="462"/>
    <x v="453"/>
    <x v="35"/>
    <x v="1"/>
    <x v="35"/>
    <n v="349"/>
    <n v="999"/>
    <x v="0"/>
    <n v="0.65"/>
    <x v="0"/>
    <n v="3.8"/>
    <x v="11"/>
    <x v="331"/>
    <n v="16557"/>
    <x v="0"/>
    <n v="16540443"/>
    <n v="0.76"/>
    <n v="3.8777627625165997E-2"/>
    <n v="0.39938881381258301"/>
  </r>
  <r>
    <x v="463"/>
    <x v="387"/>
    <x v="21"/>
    <x v="1"/>
    <x v="21"/>
    <n v="13999"/>
    <n v="19499"/>
    <x v="0"/>
    <n v="0.28000000000000003"/>
    <x v="1"/>
    <n v="4.0999999999999996"/>
    <x v="3"/>
    <x v="271"/>
    <n v="18998"/>
    <x v="0"/>
    <n v="370442002"/>
    <n v="0.82"/>
    <n v="4.4494616755626236E-2"/>
    <n v="0.43224730837781311"/>
  </r>
  <r>
    <x v="464"/>
    <x v="454"/>
    <x v="35"/>
    <x v="1"/>
    <x v="35"/>
    <n v="349"/>
    <n v="999"/>
    <x v="0"/>
    <n v="0.65"/>
    <x v="0"/>
    <n v="3.8"/>
    <x v="11"/>
    <x v="331"/>
    <n v="16557"/>
    <x v="0"/>
    <n v="16540443"/>
    <n v="0.76"/>
    <n v="3.8777627625165997E-2"/>
    <n v="0.39938881381258301"/>
  </r>
  <r>
    <x v="465"/>
    <x v="455"/>
    <x v="27"/>
    <x v="1"/>
    <x v="27"/>
    <n v="499"/>
    <n v="599"/>
    <x v="0"/>
    <n v="0.17"/>
    <x v="1"/>
    <n v="4.2"/>
    <x v="0"/>
    <x v="332"/>
    <n v="21916"/>
    <x v="0"/>
    <n v="13127684"/>
    <n v="0.84000000000000008"/>
    <n v="5.132877254533659E-2"/>
    <n v="0.44566438627266836"/>
  </r>
  <r>
    <x v="466"/>
    <x v="362"/>
    <x v="19"/>
    <x v="1"/>
    <x v="19"/>
    <n v="2199"/>
    <n v="9999"/>
    <x v="0"/>
    <n v="0.78"/>
    <x v="0"/>
    <n v="4.2"/>
    <x v="0"/>
    <x v="333"/>
    <n v="29472"/>
    <x v="0"/>
    <n v="294690528"/>
    <n v="0.84000000000000008"/>
    <n v="6.902544188976821E-2"/>
    <n v="0.45451272094488415"/>
  </r>
  <r>
    <x v="467"/>
    <x v="456"/>
    <x v="33"/>
    <x v="1"/>
    <x v="33"/>
    <n v="95"/>
    <n v="499"/>
    <x v="1"/>
    <n v="0.81"/>
    <x v="0"/>
    <n v="4.2"/>
    <x v="0"/>
    <x v="334"/>
    <n v="1949"/>
    <x v="0"/>
    <n v="972551"/>
    <n v="0.84000000000000008"/>
    <n v="4.564691444189679E-3"/>
    <n v="0.42228234572209489"/>
  </r>
  <r>
    <x v="468"/>
    <x v="457"/>
    <x v="0"/>
    <x v="0"/>
    <x v="0"/>
    <n v="139"/>
    <n v="249"/>
    <x v="1"/>
    <n v="0.44"/>
    <x v="1"/>
    <n v="4"/>
    <x v="1"/>
    <x v="335"/>
    <n v="9377"/>
    <x v="0"/>
    <n v="2334873"/>
    <n v="0.8"/>
    <n v="2.1961576024713506E-2"/>
    <n v="0.41098078801235677"/>
  </r>
  <r>
    <x v="469"/>
    <x v="458"/>
    <x v="19"/>
    <x v="1"/>
    <x v="19"/>
    <n v="4499"/>
    <n v="7999"/>
    <x v="0"/>
    <n v="0.44"/>
    <x v="1"/>
    <n v="3.5"/>
    <x v="12"/>
    <x v="95"/>
    <n v="37"/>
    <x v="1"/>
    <n v="295963"/>
    <n v="0.7"/>
    <n v="8.6656533317094986E-5"/>
    <n v="0.35004332826665852"/>
  </r>
  <r>
    <x v="470"/>
    <x v="459"/>
    <x v="31"/>
    <x v="1"/>
    <x v="31"/>
    <n v="89"/>
    <n v="599"/>
    <x v="0"/>
    <n v="0.85"/>
    <x v="0"/>
    <n v="4.3"/>
    <x v="4"/>
    <x v="336"/>
    <n v="2351"/>
    <x v="0"/>
    <n v="1408249"/>
    <n v="0.86"/>
    <n v="5.5062029683375768E-3"/>
    <n v="0.43275310148416879"/>
  </r>
  <r>
    <x v="471"/>
    <x v="460"/>
    <x v="21"/>
    <x v="1"/>
    <x v="21"/>
    <n v="15499"/>
    <n v="20999"/>
    <x v="0"/>
    <n v="0.26"/>
    <x v="1"/>
    <n v="4.0999999999999996"/>
    <x v="3"/>
    <x v="337"/>
    <n v="19253"/>
    <x v="0"/>
    <n v="404293747"/>
    <n v="0.82"/>
    <n v="4.5091844214973781E-2"/>
    <n v="0.43254592210748688"/>
  </r>
  <r>
    <x v="472"/>
    <x v="461"/>
    <x v="21"/>
    <x v="1"/>
    <x v="21"/>
    <n v="13999"/>
    <n v="15999"/>
    <x v="0"/>
    <n v="0.13"/>
    <x v="1"/>
    <n v="3.9"/>
    <x v="2"/>
    <x v="338"/>
    <n v="2180"/>
    <x v="0"/>
    <n v="34877820"/>
    <n v="0.78"/>
    <n v="5.1057092603045157E-3"/>
    <n v="0.39255285463015227"/>
  </r>
  <r>
    <x v="473"/>
    <x v="462"/>
    <x v="19"/>
    <x v="1"/>
    <x v="19"/>
    <n v="1999"/>
    <n v="4999"/>
    <x v="0"/>
    <n v="0.6"/>
    <x v="0"/>
    <n v="3.9"/>
    <x v="2"/>
    <x v="339"/>
    <n v="7571"/>
    <x v="0"/>
    <n v="37847429"/>
    <n v="0.78"/>
    <n v="1.7731800371452059E-2"/>
    <n v="0.39886590018572604"/>
  </r>
  <r>
    <x v="474"/>
    <x v="463"/>
    <x v="19"/>
    <x v="1"/>
    <x v="19"/>
    <n v="1399"/>
    <n v="5999"/>
    <x v="0"/>
    <n v="0.77"/>
    <x v="0"/>
    <n v="3.3"/>
    <x v="8"/>
    <x v="321"/>
    <n v="4415"/>
    <x v="0"/>
    <n v="26485585"/>
    <n v="0.65999999999999992"/>
    <n v="1.034023228635066E-2"/>
    <n v="0.33517011614317527"/>
  </r>
  <r>
    <x v="475"/>
    <x v="464"/>
    <x v="26"/>
    <x v="1"/>
    <x v="26"/>
    <n v="599"/>
    <n v="999"/>
    <x v="0"/>
    <n v="0.4"/>
    <x v="1"/>
    <n v="4"/>
    <x v="1"/>
    <x v="340"/>
    <n v="18654"/>
    <x v="0"/>
    <n v="18635346"/>
    <n v="0.8"/>
    <n v="4.3688945202624056E-2"/>
    <n v="0.42184447260131203"/>
  </r>
  <r>
    <x v="476"/>
    <x v="465"/>
    <x v="27"/>
    <x v="1"/>
    <x v="27"/>
    <n v="199"/>
    <n v="1099"/>
    <x v="0"/>
    <n v="0.82"/>
    <x v="0"/>
    <n v="4"/>
    <x v="1"/>
    <x v="341"/>
    <n v="3197"/>
    <x v="0"/>
    <n v="3513503"/>
    <n v="0.8"/>
    <n v="7.4875928922906133E-3"/>
    <n v="0.40374379644614533"/>
  </r>
  <r>
    <x v="477"/>
    <x v="466"/>
    <x v="19"/>
    <x v="1"/>
    <x v="19"/>
    <n v="1799"/>
    <n v="6990"/>
    <x v="0"/>
    <n v="0.74"/>
    <x v="0"/>
    <n v="4"/>
    <x v="1"/>
    <x v="342"/>
    <n v="26880"/>
    <x v="0"/>
    <n v="187891200"/>
    <n v="0.8"/>
    <n v="6.295480042063549E-2"/>
    <n v="0.43147740021031777"/>
  </r>
  <r>
    <x v="478"/>
    <x v="467"/>
    <x v="19"/>
    <x v="1"/>
    <x v="19"/>
    <n v="1499"/>
    <n v="6990"/>
    <x v="0"/>
    <n v="0.79"/>
    <x v="0"/>
    <n v="3.9"/>
    <x v="2"/>
    <x v="259"/>
    <n v="21796"/>
    <x v="0"/>
    <n v="152354040"/>
    <n v="0.78"/>
    <n v="5.1047724329173039E-2"/>
    <n v="0.41552386216458653"/>
  </r>
  <r>
    <x v="479"/>
    <x v="468"/>
    <x v="21"/>
    <x v="1"/>
    <x v="21"/>
    <n v="20999"/>
    <n v="29990"/>
    <x v="0"/>
    <n v="0.3"/>
    <x v="1"/>
    <n v="4.3"/>
    <x v="4"/>
    <x v="313"/>
    <n v="9499"/>
    <x v="0"/>
    <n v="284875010"/>
    <n v="0.86"/>
    <n v="2.2247308377813118E-2"/>
    <n v="0.44112365418890653"/>
  </r>
  <r>
    <x v="480"/>
    <x v="469"/>
    <x v="21"/>
    <x v="1"/>
    <x v="21"/>
    <n v="12999"/>
    <n v="13499"/>
    <x v="0"/>
    <n v="0.04"/>
    <x v="1"/>
    <n v="4.0999999999999996"/>
    <x v="3"/>
    <x v="343"/>
    <n v="56098"/>
    <x v="0"/>
    <n v="757266902"/>
    <n v="0.82"/>
    <n v="0.13138535691952419"/>
    <n v="0.47569267845976204"/>
  </r>
  <r>
    <x v="481"/>
    <x v="470"/>
    <x v="21"/>
    <x v="1"/>
    <x v="21"/>
    <n v="16999"/>
    <n v="20999"/>
    <x v="0"/>
    <n v="0.19"/>
    <x v="1"/>
    <n v="4.0999999999999996"/>
    <x v="3"/>
    <x v="344"/>
    <n v="31822"/>
    <x v="0"/>
    <n v="668230178"/>
    <n v="0.82"/>
    <n v="7.452930278963775E-2"/>
    <n v="0.44726465139481886"/>
  </r>
  <r>
    <x v="482"/>
    <x v="471"/>
    <x v="21"/>
    <x v="1"/>
    <x v="21"/>
    <n v="19999"/>
    <n v="27990"/>
    <x v="0"/>
    <n v="0.28999999999999998"/>
    <x v="1"/>
    <n v="4.3"/>
    <x v="4"/>
    <x v="313"/>
    <n v="9499"/>
    <x v="0"/>
    <n v="265877010"/>
    <n v="0.86"/>
    <n v="2.2247308377813118E-2"/>
    <n v="0.44112365418890653"/>
  </r>
  <r>
    <x v="483"/>
    <x v="472"/>
    <x v="21"/>
    <x v="1"/>
    <x v="21"/>
    <n v="12999"/>
    <n v="18999"/>
    <x v="0"/>
    <n v="0.32"/>
    <x v="1"/>
    <n v="4.0999999999999996"/>
    <x v="3"/>
    <x v="303"/>
    <n v="50772"/>
    <x v="0"/>
    <n v="964617228"/>
    <n v="0.82"/>
    <n v="0.11891150025879857"/>
    <n v="0.46945575012939927"/>
  </r>
  <r>
    <x v="484"/>
    <x v="473"/>
    <x v="19"/>
    <x v="1"/>
    <x v="19"/>
    <n v="2999"/>
    <n v="5999"/>
    <x v="0"/>
    <n v="0.5"/>
    <x v="0"/>
    <n v="4.0999999999999996"/>
    <x v="3"/>
    <x v="345"/>
    <n v="7148"/>
    <x v="0"/>
    <n v="42880852"/>
    <n v="0.82"/>
    <n v="1.6741105409475539E-2"/>
    <n v="0.41837055270473772"/>
  </r>
  <r>
    <x v="485"/>
    <x v="474"/>
    <x v="27"/>
    <x v="1"/>
    <x v="27"/>
    <n v="329"/>
    <n v="999"/>
    <x v="0"/>
    <n v="0.67"/>
    <x v="0"/>
    <n v="4.2"/>
    <x v="0"/>
    <x v="346"/>
    <n v="3492"/>
    <x v="0"/>
    <n v="3488508"/>
    <n v="0.84000000000000008"/>
    <n v="8.1785030903593434E-3"/>
    <n v="0.42408925154517974"/>
  </r>
  <r>
    <x v="486"/>
    <x v="475"/>
    <x v="19"/>
    <x v="1"/>
    <x v="19"/>
    <n v="1299"/>
    <n v="5999"/>
    <x v="0"/>
    <n v="0.78"/>
    <x v="0"/>
    <n v="3.3"/>
    <x v="8"/>
    <x v="321"/>
    <n v="4415"/>
    <x v="0"/>
    <n v="26485585"/>
    <n v="0.65999999999999992"/>
    <n v="1.034023228635066E-2"/>
    <n v="0.33517011614317527"/>
  </r>
  <r>
    <x v="487"/>
    <x v="476"/>
    <x v="22"/>
    <x v="1"/>
    <x v="22"/>
    <n v="1989"/>
    <n v="3500"/>
    <x v="0"/>
    <n v="0.43"/>
    <x v="1"/>
    <n v="4.4000000000000004"/>
    <x v="5"/>
    <x v="347"/>
    <n v="67260"/>
    <x v="0"/>
    <n v="235410000"/>
    <n v="0.88000000000000012"/>
    <n v="0.15752752515967053"/>
    <n v="0.51876376257983536"/>
  </r>
  <r>
    <x v="488"/>
    <x v="333"/>
    <x v="19"/>
    <x v="1"/>
    <x v="19"/>
    <n v="1999"/>
    <n v="9999"/>
    <x v="0"/>
    <n v="0.8"/>
    <x v="0"/>
    <n v="4.3"/>
    <x v="4"/>
    <x v="348"/>
    <n v="27704"/>
    <x v="0"/>
    <n v="277012296"/>
    <n v="0.86"/>
    <n v="6.4884664838291889E-2"/>
    <n v="0.46244233241914595"/>
  </r>
  <r>
    <x v="489"/>
    <x v="477"/>
    <x v="21"/>
    <x v="1"/>
    <x v="21"/>
    <n v="12999"/>
    <n v="18999"/>
    <x v="0"/>
    <n v="0.32"/>
    <x v="1"/>
    <n v="4.0999999999999996"/>
    <x v="3"/>
    <x v="303"/>
    <n v="50772"/>
    <x v="0"/>
    <n v="964617228"/>
    <n v="0.82"/>
    <n v="0.11891150025879857"/>
    <n v="0.46945575012939927"/>
  </r>
  <r>
    <x v="490"/>
    <x v="478"/>
    <x v="19"/>
    <x v="1"/>
    <x v="19"/>
    <n v="1499"/>
    <n v="4999"/>
    <x v="0"/>
    <n v="0.7"/>
    <x v="0"/>
    <n v="4"/>
    <x v="1"/>
    <x v="349"/>
    <n v="92588"/>
    <x v="0"/>
    <n v="462847412"/>
    <n v="0.8"/>
    <n v="0.21684743531792408"/>
    <n v="0.5084237176589621"/>
  </r>
  <r>
    <x v="491"/>
    <x v="479"/>
    <x v="21"/>
    <x v="1"/>
    <x v="21"/>
    <n v="16999"/>
    <n v="20999"/>
    <x v="0"/>
    <n v="0.19"/>
    <x v="1"/>
    <n v="4.0999999999999996"/>
    <x v="3"/>
    <x v="344"/>
    <n v="31822"/>
    <x v="0"/>
    <n v="668230178"/>
    <n v="0.82"/>
    <n v="7.452930278963775E-2"/>
    <n v="0.44726465139481886"/>
  </r>
  <r>
    <x v="492"/>
    <x v="480"/>
    <x v="19"/>
    <x v="1"/>
    <x v="19"/>
    <n v="1999"/>
    <n v="8499"/>
    <x v="0"/>
    <n v="0.76"/>
    <x v="0"/>
    <n v="4.3"/>
    <x v="4"/>
    <x v="350"/>
    <n v="240"/>
    <x v="1"/>
    <n v="2039760"/>
    <n v="0.86"/>
    <n v="5.620964323271026E-4"/>
    <n v="0.43028104821616353"/>
  </r>
  <r>
    <x v="493"/>
    <x v="481"/>
    <x v="19"/>
    <x v="1"/>
    <x v="19"/>
    <n v="4999"/>
    <n v="6999"/>
    <x v="0"/>
    <n v="0.28999999999999998"/>
    <x v="1"/>
    <n v="3.8"/>
    <x v="11"/>
    <x v="351"/>
    <n v="758"/>
    <x v="1"/>
    <n v="5305242"/>
    <n v="0.76"/>
    <n v="1.7752878987664325E-3"/>
    <n v="0.38088764394938324"/>
  </r>
  <r>
    <x v="494"/>
    <x v="482"/>
    <x v="19"/>
    <x v="1"/>
    <x v="19"/>
    <n v="2499"/>
    <n v="5999"/>
    <x v="0"/>
    <n v="0.57999999999999996"/>
    <x v="0"/>
    <n v="3.7"/>
    <x v="7"/>
    <x v="352"/>
    <n v="828"/>
    <x v="1"/>
    <n v="4967172"/>
    <n v="0.74"/>
    <n v="1.9392326915285041E-3"/>
    <n v="0.37096961634576425"/>
  </r>
  <r>
    <x v="495"/>
    <x v="483"/>
    <x v="23"/>
    <x v="1"/>
    <x v="23"/>
    <n v="1399"/>
    <n v="1630"/>
    <x v="0"/>
    <n v="0.14000000000000001"/>
    <x v="1"/>
    <n v="4"/>
    <x v="1"/>
    <x v="20"/>
    <n v="9378"/>
    <x v="0"/>
    <n v="15286140"/>
    <n v="0.8"/>
    <n v="2.1963918093181534E-2"/>
    <n v="0.41098195904659079"/>
  </r>
  <r>
    <x v="496"/>
    <x v="484"/>
    <x v="19"/>
    <x v="1"/>
    <x v="19"/>
    <n v="1499"/>
    <n v="9999"/>
    <x v="0"/>
    <n v="0.85"/>
    <x v="0"/>
    <n v="4.2"/>
    <x v="0"/>
    <x v="353"/>
    <n v="22638"/>
    <x v="0"/>
    <n v="226357362"/>
    <n v="0.84000000000000008"/>
    <n v="5.3019745979253956E-2"/>
    <n v="0.44650987298962702"/>
  </r>
  <r>
    <x v="497"/>
    <x v="485"/>
    <x v="27"/>
    <x v="1"/>
    <x v="27"/>
    <n v="249"/>
    <n v="599"/>
    <x v="0"/>
    <n v="0.57999999999999996"/>
    <x v="0"/>
    <n v="3.9"/>
    <x v="2"/>
    <x v="354"/>
    <n v="2147"/>
    <x v="0"/>
    <n v="1286053"/>
    <n v="0.78"/>
    <n v="5.0284210008595389E-3"/>
    <n v="0.39251421050042978"/>
  </r>
  <r>
    <x v="498"/>
    <x v="486"/>
    <x v="34"/>
    <x v="1"/>
    <x v="34"/>
    <n v="299"/>
    <n v="1199"/>
    <x v="0"/>
    <n v="0.75"/>
    <x v="0"/>
    <n v="4.5"/>
    <x v="6"/>
    <x v="355"/>
    <n v="596"/>
    <x v="1"/>
    <n v="714604"/>
    <n v="0.9"/>
    <n v="1.3958728069456382E-3"/>
    <n v="0.45069793640347283"/>
  </r>
  <r>
    <x v="499"/>
    <x v="487"/>
    <x v="33"/>
    <x v="1"/>
    <x v="33"/>
    <n v="79"/>
    <n v="499"/>
    <x v="1"/>
    <n v="0.84"/>
    <x v="0"/>
    <n v="4.2"/>
    <x v="0"/>
    <x v="334"/>
    <n v="1949"/>
    <x v="0"/>
    <n v="972551"/>
    <n v="0.84000000000000008"/>
    <n v="4.564691444189679E-3"/>
    <n v="0.42228234572209489"/>
  </r>
  <r>
    <x v="500"/>
    <x v="488"/>
    <x v="21"/>
    <x v="1"/>
    <x v="21"/>
    <n v="13999"/>
    <n v="15999"/>
    <x v="0"/>
    <n v="0.13"/>
    <x v="1"/>
    <n v="3.9"/>
    <x v="2"/>
    <x v="338"/>
    <n v="2180"/>
    <x v="0"/>
    <n v="34877820"/>
    <n v="0.78"/>
    <n v="5.1057092603045157E-3"/>
    <n v="0.39255285463015227"/>
  </r>
  <r>
    <x v="501"/>
    <x v="489"/>
    <x v="24"/>
    <x v="1"/>
    <x v="24"/>
    <n v="949"/>
    <n v="999"/>
    <x v="0"/>
    <n v="0.05"/>
    <x v="1"/>
    <n v="4.2"/>
    <x v="0"/>
    <x v="322"/>
    <n v="31539"/>
    <x v="0"/>
    <n v="31507461"/>
    <n v="0.84000000000000008"/>
    <n v="7.3866497413185378E-2"/>
    <n v="0.45693324870659274"/>
  </r>
  <r>
    <x v="502"/>
    <x v="490"/>
    <x v="31"/>
    <x v="1"/>
    <x v="31"/>
    <n v="99"/>
    <n v="499"/>
    <x v="1"/>
    <n v="0.8"/>
    <x v="0"/>
    <n v="4.0999999999999996"/>
    <x v="3"/>
    <x v="356"/>
    <n v="2451"/>
    <x v="0"/>
    <n v="1223049"/>
    <n v="0.82"/>
    <n v="5.7404098151405359E-3"/>
    <n v="0.41287020490757026"/>
  </r>
  <r>
    <x v="503"/>
    <x v="491"/>
    <x v="19"/>
    <x v="1"/>
    <x v="19"/>
    <n v="2499"/>
    <n v="7990"/>
    <x v="0"/>
    <n v="0.69"/>
    <x v="0"/>
    <n v="4.0999999999999996"/>
    <x v="3"/>
    <x v="320"/>
    <n v="154"/>
    <x v="1"/>
    <n v="1230460"/>
    <n v="0.82"/>
    <n v="3.6067854407655753E-4"/>
    <n v="0.41018033927203823"/>
  </r>
  <r>
    <x v="504"/>
    <x v="492"/>
    <x v="38"/>
    <x v="1"/>
    <x v="38"/>
    <n v="689"/>
    <n v="1999"/>
    <x v="0"/>
    <n v="0.66"/>
    <x v="0"/>
    <n v="4.3"/>
    <x v="4"/>
    <x v="127"/>
    <n v="1193"/>
    <x v="0"/>
    <n v="2384807"/>
    <n v="0.86"/>
    <n v="2.794087682359306E-3"/>
    <n v="0.43139704384117966"/>
  </r>
  <r>
    <x v="505"/>
    <x v="493"/>
    <x v="36"/>
    <x v="1"/>
    <x v="36"/>
    <n v="499"/>
    <n v="1899"/>
    <x v="0"/>
    <n v="0.74"/>
    <x v="0"/>
    <n v="4.0999999999999996"/>
    <x v="3"/>
    <x v="357"/>
    <n v="1475"/>
    <x v="0"/>
    <n v="2801025"/>
    <n v="0.82"/>
    <n v="3.4545509903436515E-3"/>
    <n v="0.4117272754951718"/>
  </r>
  <r>
    <x v="506"/>
    <x v="494"/>
    <x v="34"/>
    <x v="1"/>
    <x v="34"/>
    <n v="299"/>
    <n v="999"/>
    <x v="0"/>
    <n v="0.7"/>
    <x v="0"/>
    <n v="4.3"/>
    <x v="4"/>
    <x v="267"/>
    <n v="8891"/>
    <x v="0"/>
    <n v="8882109"/>
    <n v="0.86"/>
    <n v="2.0823330749251124E-2"/>
    <n v="0.44041166537462556"/>
  </r>
  <r>
    <x v="507"/>
    <x v="495"/>
    <x v="31"/>
    <x v="1"/>
    <x v="31"/>
    <n v="209"/>
    <n v="499"/>
    <x v="1"/>
    <n v="0.57999999999999996"/>
    <x v="0"/>
    <n v="3.6"/>
    <x v="9"/>
    <x v="358"/>
    <n v="104"/>
    <x v="1"/>
    <n v="51896"/>
    <n v="0.72"/>
    <n v="2.4357512067507781E-4"/>
    <n v="0.36012178756033753"/>
  </r>
  <r>
    <x v="508"/>
    <x v="496"/>
    <x v="21"/>
    <x v="1"/>
    <x v="21"/>
    <n v="8499"/>
    <n v="12999"/>
    <x v="0"/>
    <n v="0.35"/>
    <x v="1"/>
    <n v="4.0999999999999996"/>
    <x v="3"/>
    <x v="359"/>
    <n v="6662"/>
    <x v="0"/>
    <n v="86599338"/>
    <n v="0.82"/>
    <n v="1.5602860134013158E-2"/>
    <n v="0.41780143006700654"/>
  </r>
  <r>
    <x v="509"/>
    <x v="497"/>
    <x v="20"/>
    <x v="1"/>
    <x v="20"/>
    <n v="2179"/>
    <n v="3999"/>
    <x v="0"/>
    <n v="0.46"/>
    <x v="1"/>
    <n v="4"/>
    <x v="1"/>
    <x v="360"/>
    <n v="8380"/>
    <x v="0"/>
    <n v="33511620"/>
    <n v="0.8"/>
    <n v="1.9626533762088002E-2"/>
    <n v="0.40981326688104402"/>
  </r>
  <r>
    <x v="510"/>
    <x v="498"/>
    <x v="21"/>
    <x v="1"/>
    <x v="21"/>
    <n v="16999"/>
    <n v="20999"/>
    <x v="0"/>
    <n v="0.19"/>
    <x v="1"/>
    <n v="4.0999999999999996"/>
    <x v="3"/>
    <x v="344"/>
    <n v="31822"/>
    <x v="0"/>
    <n v="668230178"/>
    <n v="0.82"/>
    <n v="7.452930278963775E-2"/>
    <n v="0.44726465139481886"/>
  </r>
  <r>
    <x v="511"/>
    <x v="499"/>
    <x v="21"/>
    <x v="1"/>
    <x v="21"/>
    <n v="44999"/>
    <n v="49999"/>
    <x v="0"/>
    <n v="0.1"/>
    <x v="1"/>
    <n v="4.3"/>
    <x v="4"/>
    <x v="361"/>
    <n v="3075"/>
    <x v="0"/>
    <n v="153746925"/>
    <n v="0.86"/>
    <n v="7.2018605391910026E-3"/>
    <n v="0.43360093026959551"/>
  </r>
  <r>
    <x v="512"/>
    <x v="500"/>
    <x v="23"/>
    <x v="1"/>
    <x v="23"/>
    <n v="2599"/>
    <n v="2999"/>
    <x v="0"/>
    <n v="0.13"/>
    <x v="1"/>
    <n v="3.9"/>
    <x v="2"/>
    <x v="362"/>
    <n v="14266"/>
    <x v="0"/>
    <n v="42783734"/>
    <n v="0.78"/>
    <n v="3.3411948764910195E-2"/>
    <n v="0.40670597438245509"/>
  </r>
  <r>
    <x v="513"/>
    <x v="501"/>
    <x v="19"/>
    <x v="1"/>
    <x v="19"/>
    <n v="2799"/>
    <n v="6499"/>
    <x v="0"/>
    <n v="0.56999999999999995"/>
    <x v="0"/>
    <n v="4.0999999999999996"/>
    <x v="3"/>
    <x v="363"/>
    <n v="38879"/>
    <x v="0"/>
    <n v="252674621"/>
    <n v="0.82"/>
    <n v="9.10572799685226E-2"/>
    <n v="0.4555286399842613"/>
  </r>
  <r>
    <x v="514"/>
    <x v="502"/>
    <x v="39"/>
    <x v="1"/>
    <x v="39"/>
    <n v="1399"/>
    <n v="2990"/>
    <x v="0"/>
    <n v="0.53"/>
    <x v="0"/>
    <n v="4.0999999999999996"/>
    <x v="3"/>
    <x v="364"/>
    <n v="97175"/>
    <x v="0"/>
    <n v="290553250"/>
    <n v="0.82"/>
    <n v="0.22759050338077583"/>
    <n v="0.52379525169038788"/>
  </r>
  <r>
    <x v="515"/>
    <x v="503"/>
    <x v="22"/>
    <x v="1"/>
    <x v="22"/>
    <n v="649"/>
    <n v="2400"/>
    <x v="0"/>
    <n v="0.73"/>
    <x v="0"/>
    <n v="4.4000000000000004"/>
    <x v="5"/>
    <x v="347"/>
    <n v="67260"/>
    <x v="0"/>
    <n v="161424000"/>
    <n v="0.88000000000000012"/>
    <n v="0.15752752515967053"/>
    <n v="0.51876376257983536"/>
  </r>
  <r>
    <x v="516"/>
    <x v="504"/>
    <x v="27"/>
    <x v="1"/>
    <x v="27"/>
    <n v="799"/>
    <n v="3990"/>
    <x v="0"/>
    <n v="0.8"/>
    <x v="0"/>
    <n v="3.8"/>
    <x v="11"/>
    <x v="365"/>
    <n v="119"/>
    <x v="1"/>
    <n v="474810"/>
    <n v="0.76"/>
    <n v="2.787061476955217E-4"/>
    <n v="0.38013935307384777"/>
  </r>
  <r>
    <x v="517"/>
    <x v="505"/>
    <x v="40"/>
    <x v="0"/>
    <x v="40"/>
    <n v="149"/>
    <n v="149"/>
    <x v="2"/>
    <n v="0"/>
    <x v="1"/>
    <n v="4.3"/>
    <x v="4"/>
    <x v="366"/>
    <n v="10833"/>
    <x v="0"/>
    <n v="1614117"/>
    <n v="0.86"/>
    <n v="2.5371627714164596E-2"/>
    <n v="0.44268581385708228"/>
  </r>
  <r>
    <x v="518"/>
    <x v="506"/>
    <x v="23"/>
    <x v="1"/>
    <x v="23"/>
    <n v="3799"/>
    <n v="5299"/>
    <x v="0"/>
    <n v="0.28000000000000003"/>
    <x v="1"/>
    <n v="3.5"/>
    <x v="12"/>
    <x v="367"/>
    <n v="1641"/>
    <x v="0"/>
    <n v="8695659"/>
    <n v="0.7"/>
    <n v="3.8433343560365643E-3"/>
    <n v="0.35192166717801826"/>
  </r>
  <r>
    <x v="519"/>
    <x v="507"/>
    <x v="37"/>
    <x v="1"/>
    <x v="37"/>
    <n v="199"/>
    <n v="1899"/>
    <x v="0"/>
    <n v="0.9"/>
    <x v="0"/>
    <n v="4"/>
    <x v="1"/>
    <x v="368"/>
    <n v="4740"/>
    <x v="0"/>
    <n v="9001260"/>
    <n v="0.8"/>
    <n v="1.1101404538460277E-2"/>
    <n v="0.40555070226923018"/>
  </r>
  <r>
    <x v="520"/>
    <x v="508"/>
    <x v="21"/>
    <x v="1"/>
    <x v="21"/>
    <n v="23999"/>
    <n v="32999"/>
    <x v="0"/>
    <n v="0.27"/>
    <x v="1"/>
    <n v="3.9"/>
    <x v="2"/>
    <x v="369"/>
    <n v="8866"/>
    <x v="0"/>
    <n v="292569134"/>
    <n v="0.78"/>
    <n v="2.0764779037550384E-2"/>
    <n v="0.40038238951877519"/>
  </r>
  <r>
    <x v="521"/>
    <x v="509"/>
    <x v="21"/>
    <x v="1"/>
    <x v="21"/>
    <n v="29990"/>
    <n v="39990"/>
    <x v="0"/>
    <n v="0.25"/>
    <x v="1"/>
    <n v="4.3"/>
    <x v="4"/>
    <x v="370"/>
    <n v="8399"/>
    <x v="0"/>
    <n v="335876010"/>
    <n v="0.86"/>
    <n v="1.9671033062980563E-2"/>
    <n v="0.43983551653149028"/>
  </r>
  <r>
    <x v="522"/>
    <x v="510"/>
    <x v="19"/>
    <x v="1"/>
    <x v="19"/>
    <n v="281"/>
    <n v="1999"/>
    <x v="0"/>
    <n v="0.86"/>
    <x v="0"/>
    <n v="2.8"/>
    <x v="18"/>
    <x v="226"/>
    <n v="87"/>
    <x v="1"/>
    <n v="173913"/>
    <n v="0.55999999999999994"/>
    <n v="2.0375995671857472E-4"/>
    <n v="0.28010187997835928"/>
  </r>
  <r>
    <x v="523"/>
    <x v="511"/>
    <x v="21"/>
    <x v="1"/>
    <x v="21"/>
    <n v="7998"/>
    <n v="11999"/>
    <x v="0"/>
    <n v="0.33"/>
    <x v="1"/>
    <n v="3.8"/>
    <x v="11"/>
    <x v="371"/>
    <n v="125"/>
    <x v="1"/>
    <n v="1499875"/>
    <n v="0.76"/>
    <n v="2.9275855850369929E-4"/>
    <n v="0.38014637927925188"/>
  </r>
  <r>
    <x v="524"/>
    <x v="512"/>
    <x v="19"/>
    <x v="1"/>
    <x v="19"/>
    <n v="249"/>
    <n v="999"/>
    <x v="0"/>
    <n v="0.75"/>
    <x v="0"/>
    <n v="4.5"/>
    <x v="6"/>
    <x v="372"/>
    <n v="38"/>
    <x v="1"/>
    <n v="37962"/>
    <n v="0.9"/>
    <n v="8.8998601785124584E-5"/>
    <n v="0.45004449930089258"/>
  </r>
  <r>
    <x v="525"/>
    <x v="513"/>
    <x v="34"/>
    <x v="1"/>
    <x v="34"/>
    <n v="299"/>
    <n v="599"/>
    <x v="0"/>
    <n v="0.5"/>
    <x v="0"/>
    <n v="4.3"/>
    <x v="4"/>
    <x v="373"/>
    <n v="4674"/>
    <x v="0"/>
    <n v="2799726"/>
    <n v="0.86"/>
    <n v="1.0946828019570323E-2"/>
    <n v="0.43547341400978518"/>
  </r>
  <r>
    <x v="526"/>
    <x v="514"/>
    <x v="19"/>
    <x v="1"/>
    <x v="19"/>
    <n v="499"/>
    <n v="1899"/>
    <x v="0"/>
    <n v="0.74"/>
    <x v="0"/>
    <n v="4.0999999999999996"/>
    <x v="3"/>
    <x v="374"/>
    <n v="412"/>
    <x v="1"/>
    <n v="782388"/>
    <n v="0.82"/>
    <n v="9.6493220882819285E-4"/>
    <n v="0.41048246610441408"/>
  </r>
  <r>
    <x v="527"/>
    <x v="515"/>
    <x v="19"/>
    <x v="1"/>
    <x v="19"/>
    <n v="899"/>
    <n v="3499"/>
    <x v="0"/>
    <n v="0.74"/>
    <x v="0"/>
    <n v="3"/>
    <x v="17"/>
    <x v="375"/>
    <n v="681"/>
    <x v="1"/>
    <n v="2382819"/>
    <n v="0.6"/>
    <n v="1.5949486267281539E-3"/>
    <n v="0.30079747431336407"/>
  </r>
  <r>
    <x v="528"/>
    <x v="516"/>
    <x v="20"/>
    <x v="1"/>
    <x v="20"/>
    <n v="1599"/>
    <n v="3499"/>
    <x v="0"/>
    <n v="0.54"/>
    <x v="0"/>
    <n v="4"/>
    <x v="1"/>
    <x v="376"/>
    <n v="36384"/>
    <x v="0"/>
    <n v="127307616"/>
    <n v="0.8"/>
    <n v="8.5213819140788766E-2"/>
    <n v="0.44260690957039439"/>
  </r>
  <r>
    <x v="529"/>
    <x v="517"/>
    <x v="41"/>
    <x v="1"/>
    <x v="11"/>
    <n v="120"/>
    <n v="999"/>
    <x v="0"/>
    <n v="0.88"/>
    <x v="0"/>
    <n v="3.9"/>
    <x v="2"/>
    <x v="377"/>
    <n v="6491"/>
    <x v="0"/>
    <n v="6484509"/>
    <n v="0.78"/>
    <n v="1.5202366425980097E-2"/>
    <n v="0.39760118321299004"/>
  </r>
  <r>
    <x v="530"/>
    <x v="518"/>
    <x v="19"/>
    <x v="1"/>
    <x v="19"/>
    <n v="3999"/>
    <n v="6999"/>
    <x v="0"/>
    <n v="0.43"/>
    <x v="1"/>
    <n v="4.0999999999999996"/>
    <x v="3"/>
    <x v="378"/>
    <n v="10229"/>
    <x v="0"/>
    <n v="71592771"/>
    <n v="0.82"/>
    <n v="2.3957018359474721E-2"/>
    <n v="0.42197850917973734"/>
  </r>
  <r>
    <x v="531"/>
    <x v="472"/>
    <x v="21"/>
    <x v="1"/>
    <x v="21"/>
    <n v="12999"/>
    <n v="18999"/>
    <x v="0"/>
    <n v="0.32"/>
    <x v="1"/>
    <n v="4.0999999999999996"/>
    <x v="3"/>
    <x v="303"/>
    <n v="50772"/>
    <x v="0"/>
    <n v="964617228"/>
    <n v="0.82"/>
    <n v="0.11891150025879857"/>
    <n v="0.46945575012939927"/>
  </r>
  <r>
    <x v="532"/>
    <x v="519"/>
    <x v="37"/>
    <x v="1"/>
    <x v="37"/>
    <n v="1599"/>
    <n v="2599"/>
    <x v="0"/>
    <n v="0.38"/>
    <x v="1"/>
    <n v="4.3"/>
    <x v="4"/>
    <x v="379"/>
    <n v="1801"/>
    <x v="0"/>
    <n v="4680799"/>
    <n v="0.86"/>
    <n v="4.2180653109212991E-3"/>
    <n v="0.43210903265546063"/>
  </r>
  <r>
    <x v="533"/>
    <x v="520"/>
    <x v="27"/>
    <x v="1"/>
    <x v="27"/>
    <n v="699"/>
    <n v="1199"/>
    <x v="0"/>
    <n v="0.42"/>
    <x v="1"/>
    <n v="4"/>
    <x v="1"/>
    <x v="304"/>
    <n v="14404"/>
    <x v="0"/>
    <n v="17270396"/>
    <n v="0.8"/>
    <n v="3.3735154213498278E-2"/>
    <n v="0.41686757710674915"/>
  </r>
  <r>
    <x v="534"/>
    <x v="521"/>
    <x v="42"/>
    <x v="1"/>
    <x v="41"/>
    <n v="99"/>
    <n v="999"/>
    <x v="0"/>
    <n v="0.9"/>
    <x v="0"/>
    <n v="4.4000000000000004"/>
    <x v="5"/>
    <x v="380"/>
    <n v="305"/>
    <x v="1"/>
    <n v="304695"/>
    <n v="0.88000000000000012"/>
    <n v="7.1433088274902633E-4"/>
    <n v="0.4403571654413746"/>
  </r>
  <r>
    <x v="535"/>
    <x v="522"/>
    <x v="21"/>
    <x v="1"/>
    <x v="21"/>
    <n v="7915"/>
    <n v="9999"/>
    <x v="0"/>
    <n v="0.21"/>
    <x v="1"/>
    <n v="4.3"/>
    <x v="4"/>
    <x v="106"/>
    <n v="1376"/>
    <x v="0"/>
    <n v="13758624"/>
    <n v="0.86"/>
    <n v="3.222686212008722E-3"/>
    <n v="0.43161134310600435"/>
  </r>
  <r>
    <x v="536"/>
    <x v="523"/>
    <x v="19"/>
    <x v="1"/>
    <x v="19"/>
    <n v="1499"/>
    <n v="7999"/>
    <x v="0"/>
    <n v="0.81"/>
    <x v="0"/>
    <n v="4.2"/>
    <x v="0"/>
    <x v="353"/>
    <n v="22638"/>
    <x v="0"/>
    <n v="181081362"/>
    <n v="0.84000000000000008"/>
    <n v="5.3019745979253956E-2"/>
    <n v="0.44650987298962702"/>
  </r>
  <r>
    <x v="537"/>
    <x v="524"/>
    <x v="23"/>
    <x v="1"/>
    <x v="23"/>
    <n v="1055"/>
    <n v="1249"/>
    <x v="0"/>
    <n v="0.16"/>
    <x v="1"/>
    <n v="3.8"/>
    <x v="11"/>
    <x v="381"/>
    <n v="2352"/>
    <x v="0"/>
    <n v="2937648"/>
    <n v="0.76"/>
    <n v="5.5085450368056055E-3"/>
    <n v="0.38275427251840283"/>
  </r>
  <r>
    <x v="538"/>
    <x v="525"/>
    <x v="34"/>
    <x v="1"/>
    <x v="34"/>
    <n v="150"/>
    <n v="599"/>
    <x v="0"/>
    <n v="0.75"/>
    <x v="0"/>
    <n v="4.3"/>
    <x v="4"/>
    <x v="382"/>
    <n v="714"/>
    <x v="1"/>
    <n v="427686"/>
    <n v="0.86"/>
    <n v="1.6722368861731304E-3"/>
    <n v="0.43083611844308656"/>
  </r>
  <r>
    <x v="539"/>
    <x v="526"/>
    <x v="37"/>
    <x v="1"/>
    <x v="37"/>
    <n v="474"/>
    <n v="1799"/>
    <x v="0"/>
    <n v="0.74"/>
    <x v="0"/>
    <n v="4.3"/>
    <x v="4"/>
    <x v="243"/>
    <n v="1454"/>
    <x v="0"/>
    <n v="2615746"/>
    <n v="0.86"/>
    <n v="3.4053675525150301E-3"/>
    <n v="0.43170268377625753"/>
  </r>
  <r>
    <x v="540"/>
    <x v="527"/>
    <x v="27"/>
    <x v="1"/>
    <x v="27"/>
    <n v="239"/>
    <n v="599"/>
    <x v="0"/>
    <n v="0.6"/>
    <x v="0"/>
    <n v="3.9"/>
    <x v="2"/>
    <x v="354"/>
    <n v="2147"/>
    <x v="0"/>
    <n v="1286053"/>
    <n v="0.78"/>
    <n v="5.0284210008595389E-3"/>
    <n v="0.39251421050042978"/>
  </r>
  <r>
    <x v="541"/>
    <x v="528"/>
    <x v="21"/>
    <x v="1"/>
    <x v="21"/>
    <n v="7499"/>
    <n v="9499"/>
    <x v="0"/>
    <n v="0.21"/>
    <x v="1"/>
    <n v="4.0999999999999996"/>
    <x v="3"/>
    <x v="325"/>
    <n v="313832"/>
    <x v="0"/>
    <n v="2981090168"/>
    <n v="0.82"/>
    <n v="0.73501603145866368"/>
    <n v="0.77750801572933181"/>
  </r>
  <r>
    <x v="542"/>
    <x v="529"/>
    <x v="19"/>
    <x v="1"/>
    <x v="19"/>
    <n v="265"/>
    <n v="999"/>
    <x v="0"/>
    <n v="0.73"/>
    <x v="0"/>
    <n v="3.7"/>
    <x v="7"/>
    <x v="383"/>
    <n v="465"/>
    <x v="1"/>
    <n v="464535"/>
    <n v="0.74"/>
    <n v="1.0890618376337613E-3"/>
    <n v="0.37054453091881689"/>
  </r>
  <r>
    <x v="543"/>
    <x v="530"/>
    <x v="21"/>
    <x v="1"/>
    <x v="21"/>
    <n v="37990"/>
    <n v="74999"/>
    <x v="0"/>
    <n v="0.49"/>
    <x v="1"/>
    <n v="4.2"/>
    <x v="0"/>
    <x v="384"/>
    <n v="27790"/>
    <x v="0"/>
    <n v="2084222210"/>
    <n v="0.84000000000000008"/>
    <n v="6.5086082726542427E-2"/>
    <n v="0.45254304136327128"/>
  </r>
  <r>
    <x v="544"/>
    <x v="531"/>
    <x v="30"/>
    <x v="1"/>
    <x v="30"/>
    <n v="1799"/>
    <n v="3999"/>
    <x v="0"/>
    <n v="0.55000000000000004"/>
    <x v="0"/>
    <n v="4.5999999999999996"/>
    <x v="13"/>
    <x v="385"/>
    <n v="245"/>
    <x v="1"/>
    <n v="979755"/>
    <n v="0.91999999999999993"/>
    <n v="5.7380677466725065E-4"/>
    <n v="0.46028690338733358"/>
  </r>
  <r>
    <x v="545"/>
    <x v="532"/>
    <x v="21"/>
    <x v="1"/>
    <x v="21"/>
    <n v="8499"/>
    <n v="11999"/>
    <x v="0"/>
    <n v="0.28999999999999998"/>
    <x v="1"/>
    <n v="3.9"/>
    <x v="2"/>
    <x v="386"/>
    <n v="276"/>
    <x v="1"/>
    <n v="3311724"/>
    <n v="0.78"/>
    <n v="6.4641089717616803E-4"/>
    <n v="0.39032320544858812"/>
  </r>
  <r>
    <x v="546"/>
    <x v="533"/>
    <x v="19"/>
    <x v="1"/>
    <x v="19"/>
    <n v="1999"/>
    <n v="3999"/>
    <x v="0"/>
    <n v="0.5"/>
    <x v="0"/>
    <n v="4"/>
    <x v="1"/>
    <x v="268"/>
    <n v="30254"/>
    <x v="0"/>
    <n v="120985746"/>
    <n v="0.8"/>
    <n v="7.0856939431767352E-2"/>
    <n v="0.43542846971588367"/>
  </r>
  <r>
    <x v="547"/>
    <x v="369"/>
    <x v="19"/>
    <x v="1"/>
    <x v="19"/>
    <n v="3999"/>
    <n v="17999"/>
    <x v="0"/>
    <n v="0.78"/>
    <x v="0"/>
    <n v="4.3"/>
    <x v="4"/>
    <x v="387"/>
    <n v="17161"/>
    <x v="0"/>
    <n v="308880839"/>
    <n v="0.86"/>
    <n v="4.0192236979855869E-2"/>
    <n v="0.45009611848992792"/>
  </r>
  <r>
    <x v="548"/>
    <x v="534"/>
    <x v="27"/>
    <x v="1"/>
    <x v="27"/>
    <n v="219"/>
    <n v="499"/>
    <x v="1"/>
    <n v="0.56000000000000005"/>
    <x v="0"/>
    <n v="4.4000000000000004"/>
    <x v="5"/>
    <x v="388"/>
    <n v="14"/>
    <x v="1"/>
    <n v="6986"/>
    <n v="0.88000000000000012"/>
    <n v="3.2788958552414321E-5"/>
    <n v="0.44001639447927626"/>
  </r>
  <r>
    <x v="549"/>
    <x v="535"/>
    <x v="30"/>
    <x v="1"/>
    <x v="30"/>
    <n v="599"/>
    <n v="1399"/>
    <x v="0"/>
    <n v="0.56999999999999995"/>
    <x v="0"/>
    <n v="4.0999999999999996"/>
    <x v="3"/>
    <x v="389"/>
    <n v="14560"/>
    <x v="0"/>
    <n v="20369440"/>
    <n v="0.82"/>
    <n v="3.4100516894510893E-2"/>
    <n v="0.42705025844725542"/>
  </r>
  <r>
    <x v="550"/>
    <x v="536"/>
    <x v="20"/>
    <x v="1"/>
    <x v="20"/>
    <n v="2499"/>
    <n v="2999"/>
    <x v="0"/>
    <n v="0.17"/>
    <x v="1"/>
    <n v="4.0999999999999996"/>
    <x v="3"/>
    <x v="390"/>
    <n v="3156"/>
    <x v="0"/>
    <n v="9464844"/>
    <n v="0.82"/>
    <n v="7.3915680851014002E-3"/>
    <n v="0.4136957840425507"/>
  </r>
  <r>
    <x v="551"/>
    <x v="537"/>
    <x v="43"/>
    <x v="1"/>
    <x v="42"/>
    <n v="89"/>
    <n v="499"/>
    <x v="1"/>
    <n v="0.82"/>
    <x v="0"/>
    <n v="4.0999999999999996"/>
    <x v="3"/>
    <x v="391"/>
    <n v="9340"/>
    <x v="0"/>
    <n v="4660660"/>
    <n v="0.82"/>
    <n v="2.1874919491396413E-2"/>
    <n v="0.42093745974569818"/>
  </r>
  <r>
    <x v="552"/>
    <x v="538"/>
    <x v="19"/>
    <x v="1"/>
    <x v="19"/>
    <n v="2999"/>
    <n v="11999"/>
    <x v="0"/>
    <n v="0.75"/>
    <x v="0"/>
    <n v="4.4000000000000004"/>
    <x v="5"/>
    <x v="392"/>
    <n v="768"/>
    <x v="1"/>
    <n v="9215232"/>
    <n v="0.88000000000000012"/>
    <n v="1.7987085834467284E-3"/>
    <n v="0.44089935429172344"/>
  </r>
  <r>
    <x v="553"/>
    <x v="539"/>
    <x v="31"/>
    <x v="1"/>
    <x v="31"/>
    <n v="314"/>
    <n v="1499"/>
    <x v="0"/>
    <n v="0.79"/>
    <x v="0"/>
    <n v="4.5"/>
    <x v="6"/>
    <x v="328"/>
    <n v="28978"/>
    <x v="0"/>
    <n v="43438022"/>
    <n v="0.9"/>
    <n v="6.7868460066561581E-2"/>
    <n v="0.48393423003328079"/>
  </r>
  <r>
    <x v="554"/>
    <x v="540"/>
    <x v="21"/>
    <x v="1"/>
    <x v="21"/>
    <n v="13999"/>
    <n v="19499"/>
    <x v="0"/>
    <n v="0.28000000000000003"/>
    <x v="1"/>
    <n v="4.0999999999999996"/>
    <x v="3"/>
    <x v="271"/>
    <n v="18998"/>
    <x v="0"/>
    <n v="370442002"/>
    <n v="0.82"/>
    <n v="4.4494616755626236E-2"/>
    <n v="0.43224730837781311"/>
  </r>
  <r>
    <x v="555"/>
    <x v="541"/>
    <x v="28"/>
    <x v="1"/>
    <x v="28"/>
    <n v="139"/>
    <n v="499"/>
    <x v="1"/>
    <n v="0.72"/>
    <x v="0"/>
    <n v="4.2"/>
    <x v="0"/>
    <x v="393"/>
    <n v="4971"/>
    <x v="0"/>
    <n v="2480529"/>
    <n v="0.84000000000000008"/>
    <n v="1.1642422354575114E-2"/>
    <n v="0.42582121117728761"/>
  </r>
  <r>
    <x v="556"/>
    <x v="542"/>
    <x v="35"/>
    <x v="1"/>
    <x v="35"/>
    <n v="2599"/>
    <n v="6999"/>
    <x v="0"/>
    <n v="0.63"/>
    <x v="0"/>
    <n v="4.5"/>
    <x v="6"/>
    <x v="394"/>
    <n v="1526"/>
    <x v="0"/>
    <n v="10680474"/>
    <n v="0.9"/>
    <n v="3.5739964822131612E-3"/>
    <n v="0.45178699824110657"/>
  </r>
  <r>
    <x v="557"/>
    <x v="543"/>
    <x v="24"/>
    <x v="1"/>
    <x v="24"/>
    <n v="365"/>
    <n v="999"/>
    <x v="0"/>
    <n v="0.63"/>
    <x v="0"/>
    <n v="4.0999999999999996"/>
    <x v="3"/>
    <x v="395"/>
    <n v="363711"/>
    <x v="0"/>
    <n v="363347289"/>
    <n v="0.82"/>
    <n v="0.85183606457551175"/>
    <n v="0.83591803228775585"/>
  </r>
  <r>
    <x v="558"/>
    <x v="544"/>
    <x v="24"/>
    <x v="1"/>
    <x v="24"/>
    <n v="1499"/>
    <n v="4490"/>
    <x v="0"/>
    <n v="0.67"/>
    <x v="0"/>
    <n v="3.9"/>
    <x v="2"/>
    <x v="396"/>
    <n v="136954"/>
    <x v="0"/>
    <n v="614923460"/>
    <n v="0.78"/>
    <n v="0.32075564497052506"/>
    <n v="0.55037782248526257"/>
  </r>
  <r>
    <x v="559"/>
    <x v="545"/>
    <x v="44"/>
    <x v="0"/>
    <x v="43"/>
    <n v="289"/>
    <n v="650"/>
    <x v="0"/>
    <n v="0.56000000000000005"/>
    <x v="0"/>
    <n v="4.3"/>
    <x v="4"/>
    <x v="397"/>
    <n v="253105"/>
    <x v="0"/>
    <n v="164518250"/>
    <n v="0.86"/>
    <n v="0.59278923960063046"/>
    <n v="0.72639461980031528"/>
  </r>
  <r>
    <x v="560"/>
    <x v="546"/>
    <x v="45"/>
    <x v="0"/>
    <x v="44"/>
    <n v="599"/>
    <n v="895"/>
    <x v="0"/>
    <n v="0.33"/>
    <x v="1"/>
    <n v="4.4000000000000004"/>
    <x v="5"/>
    <x v="398"/>
    <n v="61314"/>
    <x v="0"/>
    <n v="54876030"/>
    <n v="0.88000000000000012"/>
    <n v="0.14360158604876655"/>
    <n v="0.5118007930243833"/>
  </r>
  <r>
    <x v="561"/>
    <x v="547"/>
    <x v="46"/>
    <x v="0"/>
    <x v="45"/>
    <n v="217"/>
    <n v="237"/>
    <x v="1"/>
    <n v="0.08"/>
    <x v="1"/>
    <n v="3.8"/>
    <x v="11"/>
    <x v="399"/>
    <n v="7354"/>
    <x v="0"/>
    <n v="1742898"/>
    <n v="0.76"/>
    <n v="1.7223571513889636E-2"/>
    <n v="0.38861178575694483"/>
  </r>
  <r>
    <x v="562"/>
    <x v="548"/>
    <x v="24"/>
    <x v="1"/>
    <x v="24"/>
    <n v="1299"/>
    <n v="2990"/>
    <x v="0"/>
    <n v="0.56999999999999995"/>
    <x v="0"/>
    <n v="3.8"/>
    <x v="11"/>
    <x v="400"/>
    <n v="180998"/>
    <x v="0"/>
    <n v="541184020"/>
    <n v="0.76"/>
    <n v="0.42390970857642052"/>
    <n v="0.59195485428821026"/>
  </r>
  <r>
    <x v="563"/>
    <x v="549"/>
    <x v="47"/>
    <x v="0"/>
    <x v="46"/>
    <n v="263"/>
    <n v="699"/>
    <x v="0"/>
    <n v="0.62"/>
    <x v="0"/>
    <n v="3.5"/>
    <x v="12"/>
    <x v="401"/>
    <n v="690"/>
    <x v="1"/>
    <n v="482310"/>
    <n v="0.7"/>
    <n v="1.6160272429404201E-3"/>
    <n v="0.35080801362147018"/>
  </r>
  <r>
    <x v="564"/>
    <x v="550"/>
    <x v="24"/>
    <x v="1"/>
    <x v="24"/>
    <n v="1399"/>
    <n v="3990"/>
    <x v="0"/>
    <n v="0.65"/>
    <x v="0"/>
    <n v="4.0999999999999996"/>
    <x v="3"/>
    <x v="402"/>
    <n v="141841"/>
    <x v="0"/>
    <n v="565945590"/>
    <n v="0.82"/>
    <n v="0.33220133357378567"/>
    <n v="0.57610066678689287"/>
  </r>
  <r>
    <x v="565"/>
    <x v="551"/>
    <x v="48"/>
    <x v="0"/>
    <x v="47"/>
    <n v="349"/>
    <n v="1499"/>
    <x v="0"/>
    <n v="0.77"/>
    <x v="0"/>
    <n v="4.3"/>
    <x v="4"/>
    <x v="403"/>
    <n v="24791"/>
    <x v="0"/>
    <n v="37161709"/>
    <n v="0.86"/>
    <n v="5.8062219390921675E-2"/>
    <n v="0.45903110969546085"/>
  </r>
  <r>
    <x v="566"/>
    <x v="552"/>
    <x v="24"/>
    <x v="1"/>
    <x v="24"/>
    <n v="149"/>
    <n v="399"/>
    <x v="1"/>
    <n v="0.63"/>
    <x v="0"/>
    <n v="3.5"/>
    <x v="12"/>
    <x v="404"/>
    <n v="21764"/>
    <x v="0"/>
    <n v="8683836"/>
    <n v="0.7"/>
    <n v="5.097277813819609E-2"/>
    <n v="0.37548638906909804"/>
  </r>
  <r>
    <x v="567"/>
    <x v="553"/>
    <x v="39"/>
    <x v="1"/>
    <x v="39"/>
    <n v="1220"/>
    <n v="3990"/>
    <x v="0"/>
    <n v="0.69"/>
    <x v="0"/>
    <n v="4.0999999999999996"/>
    <x v="3"/>
    <x v="405"/>
    <n v="107151"/>
    <x v="0"/>
    <n v="427532490"/>
    <n v="0.82"/>
    <n v="0.25095497841783909"/>
    <n v="0.53547748920891958"/>
  </r>
  <r>
    <x v="568"/>
    <x v="554"/>
    <x v="24"/>
    <x v="1"/>
    <x v="24"/>
    <n v="499"/>
    <n v="999"/>
    <x v="0"/>
    <n v="0.5"/>
    <x v="0"/>
    <n v="3.9"/>
    <x v="2"/>
    <x v="406"/>
    <n v="92995"/>
    <x v="0"/>
    <n v="92902005"/>
    <n v="0.78"/>
    <n v="0.21780065718441213"/>
    <n v="0.49890032859220607"/>
  </r>
  <r>
    <x v="569"/>
    <x v="555"/>
    <x v="32"/>
    <x v="0"/>
    <x v="32"/>
    <n v="99"/>
    <n v="999"/>
    <x v="0"/>
    <n v="0.9"/>
    <x v="0"/>
    <n v="4.0999999999999996"/>
    <x v="3"/>
    <x v="407"/>
    <n v="8751"/>
    <x v="0"/>
    <n v="8742249"/>
    <n v="0.82"/>
    <n v="2.049544116372698E-2"/>
    <n v="0.42024772058186344"/>
  </r>
  <r>
    <x v="570"/>
    <x v="556"/>
    <x v="44"/>
    <x v="0"/>
    <x v="43"/>
    <n v="475"/>
    <n v="1500"/>
    <x v="0"/>
    <n v="0.68"/>
    <x v="0"/>
    <n v="4.2"/>
    <x v="0"/>
    <x v="408"/>
    <n v="64273"/>
    <x v="0"/>
    <n v="96409500"/>
    <n v="0.84000000000000008"/>
    <n v="0.15053176664566612"/>
    <n v="0.49526588332283311"/>
  </r>
  <r>
    <x v="571"/>
    <x v="557"/>
    <x v="45"/>
    <x v="0"/>
    <x v="44"/>
    <n v="269"/>
    <n v="649"/>
    <x v="0"/>
    <n v="0.59"/>
    <x v="0"/>
    <n v="4.3"/>
    <x v="4"/>
    <x v="409"/>
    <n v="54315"/>
    <x v="0"/>
    <n v="35250435"/>
    <n v="0.86"/>
    <n v="0.12720944884102742"/>
    <n v="0.49360472442051373"/>
  </r>
  <r>
    <x v="572"/>
    <x v="558"/>
    <x v="45"/>
    <x v="0"/>
    <x v="44"/>
    <n v="299"/>
    <n v="599"/>
    <x v="0"/>
    <n v="0.5"/>
    <x v="0"/>
    <n v="4.0999999999999996"/>
    <x v="3"/>
    <x v="410"/>
    <n v="1597"/>
    <x v="0"/>
    <n v="956603"/>
    <n v="0.82"/>
    <n v="3.7402833434432622E-3"/>
    <n v="0.41187014167172159"/>
  </r>
  <r>
    <x v="573"/>
    <x v="559"/>
    <x v="24"/>
    <x v="1"/>
    <x v="24"/>
    <n v="329"/>
    <n v="999"/>
    <x v="0"/>
    <n v="0.67"/>
    <x v="0"/>
    <n v="3.9"/>
    <x v="2"/>
    <x v="411"/>
    <n v="77027"/>
    <x v="0"/>
    <n v="76949973"/>
    <n v="0.78"/>
    <n v="0.18040250788691556"/>
    <n v="0.48020125394345781"/>
  </r>
  <r>
    <x v="574"/>
    <x v="560"/>
    <x v="49"/>
    <x v="0"/>
    <x v="48"/>
    <n v="549"/>
    <n v="1799"/>
    <x v="0"/>
    <n v="0.69"/>
    <x v="0"/>
    <n v="4.3"/>
    <x v="4"/>
    <x v="412"/>
    <n v="28829"/>
    <x v="0"/>
    <n v="51863371"/>
    <n v="0.86"/>
    <n v="6.7519491864825171E-2"/>
    <n v="0.46375974593241259"/>
  </r>
  <r>
    <x v="575"/>
    <x v="561"/>
    <x v="45"/>
    <x v="0"/>
    <x v="44"/>
    <n v="299"/>
    <n v="650"/>
    <x v="0"/>
    <n v="0.54"/>
    <x v="0"/>
    <n v="4.5"/>
    <x v="6"/>
    <x v="413"/>
    <n v="33176"/>
    <x v="0"/>
    <n v="21564400"/>
    <n v="0.9"/>
    <n v="7.7700463495349828E-2"/>
    <n v="0.48885023174767495"/>
  </r>
  <r>
    <x v="576"/>
    <x v="562"/>
    <x v="50"/>
    <x v="2"/>
    <x v="49"/>
    <n v="798"/>
    <n v="1995"/>
    <x v="0"/>
    <n v="0.6"/>
    <x v="0"/>
    <n v="4"/>
    <x v="1"/>
    <x v="414"/>
    <n v="68664"/>
    <x v="0"/>
    <n v="136984680"/>
    <n v="0.8"/>
    <n v="0.16081578928878407"/>
    <n v="0.48040789464439204"/>
  </r>
  <r>
    <x v="577"/>
    <x v="563"/>
    <x v="51"/>
    <x v="1"/>
    <x v="50"/>
    <n v="266"/>
    <n v="315"/>
    <x v="1"/>
    <n v="0.16"/>
    <x v="1"/>
    <n v="4.5"/>
    <x v="6"/>
    <x v="415"/>
    <n v="28030"/>
    <x v="0"/>
    <n v="8829450"/>
    <n v="0.9"/>
    <n v="6.564817915886953E-2"/>
    <n v="0.48282408957943479"/>
  </r>
  <r>
    <x v="578"/>
    <x v="564"/>
    <x v="52"/>
    <x v="3"/>
    <x v="51"/>
    <n v="50"/>
    <n v="50"/>
    <x v="2"/>
    <n v="0"/>
    <x v="1"/>
    <n v="4.3"/>
    <x v="4"/>
    <x v="416"/>
    <n v="5792"/>
    <x v="0"/>
    <n v="289600"/>
    <n v="0.86"/>
    <n v="1.3565260566827411E-2"/>
    <n v="0.43678263028341369"/>
  </r>
  <r>
    <x v="579"/>
    <x v="565"/>
    <x v="53"/>
    <x v="4"/>
    <x v="52"/>
    <n v="130"/>
    <n v="165"/>
    <x v="2"/>
    <n v="0.21"/>
    <x v="1"/>
    <n v="3.9"/>
    <x v="2"/>
    <x v="417"/>
    <n v="14778"/>
    <x v="0"/>
    <n v="2438370"/>
    <n v="0.78"/>
    <n v="3.4611087820541349E-2"/>
    <n v="0.40730554391027068"/>
  </r>
  <r>
    <x v="580"/>
    <x v="566"/>
    <x v="24"/>
    <x v="1"/>
    <x v="24"/>
    <n v="449"/>
    <n v="1290"/>
    <x v="0"/>
    <n v="0.65"/>
    <x v="0"/>
    <n v="4.0999999999999996"/>
    <x v="3"/>
    <x v="418"/>
    <n v="91770"/>
    <x v="0"/>
    <n v="118383300"/>
    <n v="0.82"/>
    <n v="0.21493162331107588"/>
    <n v="0.51746581165553796"/>
  </r>
  <r>
    <x v="581"/>
    <x v="567"/>
    <x v="24"/>
    <x v="1"/>
    <x v="24"/>
    <n v="399"/>
    <n v="1290"/>
    <x v="0"/>
    <n v="0.69"/>
    <x v="0"/>
    <n v="4.2"/>
    <x v="0"/>
    <x v="419"/>
    <n v="206"/>
    <x v="1"/>
    <n v="265740"/>
    <n v="0.84000000000000008"/>
    <n v="4.8246610441409643E-4"/>
    <n v="0.42024123305220706"/>
  </r>
  <r>
    <x v="582"/>
    <x v="568"/>
    <x v="54"/>
    <x v="0"/>
    <x v="53"/>
    <n v="1399"/>
    <n v="2498"/>
    <x v="0"/>
    <n v="0.44"/>
    <x v="1"/>
    <n v="4.2"/>
    <x v="0"/>
    <x v="420"/>
    <n v="33717"/>
    <x v="0"/>
    <n v="84225066"/>
    <n v="0.84000000000000008"/>
    <n v="7.8967522536553827E-2"/>
    <n v="0.45948376126827695"/>
  </r>
  <r>
    <x v="583"/>
    <x v="569"/>
    <x v="55"/>
    <x v="0"/>
    <x v="54"/>
    <n v="4098"/>
    <n v="4999"/>
    <x v="0"/>
    <n v="0.18"/>
    <x v="1"/>
    <n v="4.5"/>
    <x v="6"/>
    <x v="421"/>
    <n v="50810"/>
    <x v="0"/>
    <n v="253999190"/>
    <n v="0.9"/>
    <n v="0.11900049886058368"/>
    <n v="0.50950024943029182"/>
  </r>
  <r>
    <x v="584"/>
    <x v="570"/>
    <x v="56"/>
    <x v="1"/>
    <x v="55"/>
    <n v="499"/>
    <n v="1999"/>
    <x v="0"/>
    <n v="0.75"/>
    <x v="0"/>
    <n v="3.7"/>
    <x v="7"/>
    <x v="422"/>
    <n v="3369"/>
    <x v="0"/>
    <n v="6734631"/>
    <n v="0.74"/>
    <n v="7.890428668791704E-3"/>
    <n v="0.37394521433439587"/>
  </r>
  <r>
    <x v="585"/>
    <x v="571"/>
    <x v="45"/>
    <x v="0"/>
    <x v="44"/>
    <n v="299"/>
    <n v="449"/>
    <x v="1"/>
    <n v="0.33"/>
    <x v="1"/>
    <n v="3.5"/>
    <x v="12"/>
    <x v="423"/>
    <n v="11827"/>
    <x v="0"/>
    <n v="5310323"/>
    <n v="0.7"/>
    <n v="2.7699643771386014E-2"/>
    <n v="0.36384982188569298"/>
  </r>
  <r>
    <x v="586"/>
    <x v="572"/>
    <x v="54"/>
    <x v="0"/>
    <x v="53"/>
    <n v="699"/>
    <n v="999"/>
    <x v="0"/>
    <n v="0.3"/>
    <x v="1"/>
    <n v="3.5"/>
    <x v="12"/>
    <x v="424"/>
    <n v="15295"/>
    <x v="0"/>
    <n v="15279705"/>
    <n v="0.7"/>
    <n v="3.5821937218512644E-2"/>
    <n v="0.36791096860925632"/>
  </r>
  <r>
    <x v="587"/>
    <x v="573"/>
    <x v="57"/>
    <x v="1"/>
    <x v="56"/>
    <n v="799"/>
    <n v="3990"/>
    <x v="0"/>
    <n v="0.8"/>
    <x v="0"/>
    <n v="4.3"/>
    <x v="4"/>
    <x v="425"/>
    <n v="27139"/>
    <x v="0"/>
    <n v="108284610"/>
    <n v="0.86"/>
    <n v="6.3561396153855157E-2"/>
    <n v="0.46178069807692756"/>
  </r>
  <r>
    <x v="588"/>
    <x v="574"/>
    <x v="24"/>
    <x v="1"/>
    <x v="24"/>
    <n v="1399"/>
    <n v="5499"/>
    <x v="0"/>
    <n v="0.75"/>
    <x v="0"/>
    <n v="3.9"/>
    <x v="2"/>
    <x v="426"/>
    <n v="9504"/>
    <x v="0"/>
    <n v="52262496"/>
    <n v="0.78"/>
    <n v="2.2259018720153265E-2"/>
    <n v="0.40112950936007663"/>
  </r>
  <r>
    <x v="589"/>
    <x v="575"/>
    <x v="44"/>
    <x v="0"/>
    <x v="43"/>
    <n v="519"/>
    <n v="1350"/>
    <x v="0"/>
    <n v="0.62"/>
    <x v="0"/>
    <n v="4.3"/>
    <x v="4"/>
    <x v="427"/>
    <n v="30058"/>
    <x v="0"/>
    <n v="40578300"/>
    <n v="0.86"/>
    <n v="7.0397894012033543E-2"/>
    <n v="0.46519894700601677"/>
  </r>
  <r>
    <x v="590"/>
    <x v="576"/>
    <x v="24"/>
    <x v="1"/>
    <x v="24"/>
    <n v="1499"/>
    <n v="3990"/>
    <x v="0"/>
    <n v="0.62"/>
    <x v="0"/>
    <n v="4.0999999999999996"/>
    <x v="3"/>
    <x v="428"/>
    <n v="109864"/>
    <x v="0"/>
    <n v="438357360"/>
    <n v="0.82"/>
    <n v="0.25730901017160335"/>
    <n v="0.53865450508580159"/>
  </r>
  <r>
    <x v="591"/>
    <x v="577"/>
    <x v="58"/>
    <x v="3"/>
    <x v="57"/>
    <n v="1295"/>
    <n v="1295"/>
    <x v="0"/>
    <n v="0"/>
    <x v="1"/>
    <n v="4.5"/>
    <x v="6"/>
    <x v="429"/>
    <n v="5760"/>
    <x v="0"/>
    <n v="7459200"/>
    <n v="0.9"/>
    <n v="1.3490314375850463E-2"/>
    <n v="0.45674515718792524"/>
  </r>
  <r>
    <x v="592"/>
    <x v="578"/>
    <x v="59"/>
    <x v="0"/>
    <x v="58"/>
    <n v="1889"/>
    <n v="5499"/>
    <x v="0"/>
    <n v="0.66"/>
    <x v="0"/>
    <n v="4.2"/>
    <x v="0"/>
    <x v="430"/>
    <n v="49551"/>
    <x v="0"/>
    <n v="272480949"/>
    <n v="0.84000000000000008"/>
    <n v="0.11605183465933443"/>
    <n v="0.47802591732966726"/>
  </r>
  <r>
    <x v="593"/>
    <x v="579"/>
    <x v="24"/>
    <x v="1"/>
    <x v="24"/>
    <n v="455"/>
    <n v="1490"/>
    <x v="0"/>
    <n v="0.69"/>
    <x v="0"/>
    <n v="4.0999999999999996"/>
    <x v="3"/>
    <x v="431"/>
    <n v="161677"/>
    <x v="0"/>
    <n v="240898730"/>
    <n v="0.82"/>
    <n v="0.37865860370562071"/>
    <n v="0.5993293018528103"/>
  </r>
  <r>
    <x v="594"/>
    <x v="580"/>
    <x v="60"/>
    <x v="1"/>
    <x v="59"/>
    <n v="399"/>
    <n v="995"/>
    <x v="0"/>
    <n v="0.6"/>
    <x v="0"/>
    <n v="3.9"/>
    <x v="2"/>
    <x v="432"/>
    <n v="21372"/>
    <x v="0"/>
    <n v="21265140"/>
    <n v="0.78"/>
    <n v="5.0054687298728494E-2"/>
    <n v="0.41502734364936428"/>
  </r>
  <r>
    <x v="595"/>
    <x v="581"/>
    <x v="61"/>
    <x v="0"/>
    <x v="60"/>
    <n v="717"/>
    <n v="761"/>
    <x v="0"/>
    <n v="0.06"/>
    <x v="1"/>
    <n v="4"/>
    <x v="1"/>
    <x v="433"/>
    <n v="7199"/>
    <x v="0"/>
    <n v="5478439"/>
    <n v="0.8"/>
    <n v="1.6860550901345049E-2"/>
    <n v="0.40843027545067256"/>
  </r>
  <r>
    <x v="596"/>
    <x v="582"/>
    <x v="62"/>
    <x v="0"/>
    <x v="61"/>
    <n v="39"/>
    <n v="299"/>
    <x v="1"/>
    <n v="0.87"/>
    <x v="0"/>
    <n v="3.5"/>
    <x v="12"/>
    <x v="434"/>
    <n v="15233"/>
    <x v="0"/>
    <n v="4554667"/>
    <n v="0.7"/>
    <n v="3.567672897349481E-2"/>
    <n v="0.36783836448674739"/>
  </r>
  <r>
    <x v="597"/>
    <x v="583"/>
    <x v="44"/>
    <x v="0"/>
    <x v="43"/>
    <n v="889"/>
    <n v="2500"/>
    <x v="0"/>
    <n v="0.64"/>
    <x v="0"/>
    <n v="4.3"/>
    <x v="4"/>
    <x v="435"/>
    <n v="55747"/>
    <x v="0"/>
    <n v="139367500"/>
    <n v="0.86"/>
    <n v="0.1305632908872458"/>
    <n v="0.49528164544362291"/>
  </r>
  <r>
    <x v="598"/>
    <x v="584"/>
    <x v="24"/>
    <x v="1"/>
    <x v="24"/>
    <n v="1199"/>
    <n v="4999"/>
    <x v="0"/>
    <n v="0.76"/>
    <x v="0"/>
    <n v="3.8"/>
    <x v="11"/>
    <x v="436"/>
    <n v="14961"/>
    <x v="0"/>
    <n v="74790039"/>
    <n v="0.76"/>
    <n v="3.5039686350190759E-2"/>
    <n v="0.39751984317509537"/>
  </r>
  <r>
    <x v="599"/>
    <x v="585"/>
    <x v="45"/>
    <x v="0"/>
    <x v="44"/>
    <n v="569"/>
    <n v="1299"/>
    <x v="0"/>
    <n v="0.56000000000000005"/>
    <x v="0"/>
    <n v="4.4000000000000004"/>
    <x v="5"/>
    <x v="437"/>
    <n v="9275"/>
    <x v="0"/>
    <n v="12048225"/>
    <n v="0.88000000000000012"/>
    <n v="2.1722685040974486E-2"/>
    <n v="0.45086134252048732"/>
  </r>
  <r>
    <x v="600"/>
    <x v="586"/>
    <x v="24"/>
    <x v="1"/>
    <x v="24"/>
    <n v="1499"/>
    <n v="8999"/>
    <x v="0"/>
    <n v="0.83"/>
    <x v="0"/>
    <n v="3.7"/>
    <x v="7"/>
    <x v="438"/>
    <n v="28324"/>
    <x v="0"/>
    <n v="254887676"/>
    <n v="0.74"/>
    <n v="6.6336747288470235E-2"/>
    <n v="0.40316837364423513"/>
  </r>
  <r>
    <x v="601"/>
    <x v="587"/>
    <x v="51"/>
    <x v="1"/>
    <x v="50"/>
    <n v="149"/>
    <n v="180"/>
    <x v="2"/>
    <n v="0.17"/>
    <x v="1"/>
    <n v="4.4000000000000004"/>
    <x v="5"/>
    <x v="439"/>
    <n v="644"/>
    <x v="1"/>
    <n v="115920"/>
    <n v="0.88000000000000012"/>
    <n v="1.5082920934110587E-3"/>
    <n v="0.4407541460467056"/>
  </r>
  <r>
    <x v="602"/>
    <x v="588"/>
    <x v="63"/>
    <x v="0"/>
    <x v="62"/>
    <n v="399"/>
    <n v="549"/>
    <x v="0"/>
    <n v="0.27"/>
    <x v="1"/>
    <n v="4.4000000000000004"/>
    <x v="5"/>
    <x v="440"/>
    <n v="18139"/>
    <x v="0"/>
    <n v="9958311"/>
    <n v="0.88000000000000012"/>
    <n v="4.2482779941588812E-2"/>
    <n v="0.46124138997079445"/>
  </r>
  <r>
    <x v="603"/>
    <x v="589"/>
    <x v="64"/>
    <x v="4"/>
    <x v="63"/>
    <n v="191"/>
    <n v="225"/>
    <x v="1"/>
    <n v="0.15"/>
    <x v="1"/>
    <n v="4.4000000000000004"/>
    <x v="5"/>
    <x v="441"/>
    <n v="7203"/>
    <x v="0"/>
    <n v="1620675"/>
    <n v="0.88000000000000012"/>
    <n v="1.6869919175217168E-2"/>
    <n v="0.44843495958760865"/>
  </r>
  <r>
    <x v="604"/>
    <x v="590"/>
    <x v="65"/>
    <x v="0"/>
    <x v="64"/>
    <n v="129"/>
    <n v="999"/>
    <x v="0"/>
    <n v="0.87"/>
    <x v="0"/>
    <n v="4.2"/>
    <x v="0"/>
    <x v="143"/>
    <n v="491"/>
    <x v="1"/>
    <n v="490509"/>
    <n v="0.84000000000000008"/>
    <n v="1.1499556178025307E-3"/>
    <n v="0.4205749778089013"/>
  </r>
  <r>
    <x v="605"/>
    <x v="591"/>
    <x v="66"/>
    <x v="0"/>
    <x v="65"/>
    <n v="199"/>
    <n v="599"/>
    <x v="0"/>
    <n v="0.67"/>
    <x v="0"/>
    <n v="4.5"/>
    <x v="6"/>
    <x v="442"/>
    <n v="13568"/>
    <x v="0"/>
    <n v="8127232"/>
    <n v="0.9"/>
    <n v="3.1777184974225534E-2"/>
    <n v="0.46588859248711278"/>
  </r>
  <r>
    <x v="606"/>
    <x v="592"/>
    <x v="24"/>
    <x v="1"/>
    <x v="24"/>
    <n v="999"/>
    <n v="4499"/>
    <x v="0"/>
    <n v="0.78"/>
    <x v="0"/>
    <n v="3.8"/>
    <x v="11"/>
    <x v="443"/>
    <n v="3390"/>
    <x v="0"/>
    <n v="15251610"/>
    <n v="0.76"/>
    <n v="7.9396121066203241E-3"/>
    <n v="0.38396980605331016"/>
  </r>
  <r>
    <x v="607"/>
    <x v="593"/>
    <x v="24"/>
    <x v="1"/>
    <x v="24"/>
    <n v="899"/>
    <n v="4499"/>
    <x v="0"/>
    <n v="0.8"/>
    <x v="0"/>
    <n v="3.8"/>
    <x v="11"/>
    <x v="444"/>
    <n v="103052"/>
    <x v="0"/>
    <n v="463630948"/>
    <n v="0.76"/>
    <n v="0.24135483976738575"/>
    <n v="0.50067741988369285"/>
  </r>
  <r>
    <x v="608"/>
    <x v="594"/>
    <x v="58"/>
    <x v="3"/>
    <x v="57"/>
    <n v="522"/>
    <n v="550"/>
    <x v="0"/>
    <n v="0.05"/>
    <x v="1"/>
    <n v="4.4000000000000004"/>
    <x v="5"/>
    <x v="445"/>
    <n v="12179"/>
    <x v="0"/>
    <n v="6698450"/>
    <n v="0.88000000000000012"/>
    <n v="2.852405187213243E-2"/>
    <n v="0.45426202593606629"/>
  </r>
  <r>
    <x v="609"/>
    <x v="595"/>
    <x v="67"/>
    <x v="1"/>
    <x v="66"/>
    <n v="799"/>
    <n v="1999"/>
    <x v="0"/>
    <n v="0.6"/>
    <x v="0"/>
    <n v="3.8"/>
    <x v="11"/>
    <x v="446"/>
    <n v="12958"/>
    <x v="0"/>
    <n v="25903042"/>
    <n v="0.76"/>
    <n v="3.0348523208727485E-2"/>
    <n v="0.39517426160436375"/>
  </r>
  <r>
    <x v="610"/>
    <x v="596"/>
    <x v="45"/>
    <x v="0"/>
    <x v="44"/>
    <n v="681"/>
    <n v="1199"/>
    <x v="0"/>
    <n v="0.43"/>
    <x v="1"/>
    <n v="4.2"/>
    <x v="0"/>
    <x v="447"/>
    <n v="8258"/>
    <x v="0"/>
    <n v="9901342"/>
    <n v="0.84000000000000008"/>
    <n v="1.934080140898839E-2"/>
    <n v="0.42967040070449425"/>
  </r>
  <r>
    <x v="611"/>
    <x v="597"/>
    <x v="68"/>
    <x v="0"/>
    <x v="67"/>
    <n v="1199"/>
    <n v="3490"/>
    <x v="0"/>
    <n v="0.66"/>
    <x v="0"/>
    <n v="4.0999999999999996"/>
    <x v="3"/>
    <x v="448"/>
    <n v="11716"/>
    <x v="0"/>
    <n v="40888840"/>
    <n v="0.82"/>
    <n v="2.7439674171434728E-2"/>
    <n v="0.42371983708571737"/>
  </r>
  <r>
    <x v="612"/>
    <x v="598"/>
    <x v="69"/>
    <x v="0"/>
    <x v="68"/>
    <n v="2499"/>
    <n v="4999"/>
    <x v="0"/>
    <n v="0.5"/>
    <x v="0"/>
    <n v="4.4000000000000004"/>
    <x v="5"/>
    <x v="449"/>
    <n v="35024"/>
    <x v="0"/>
    <n v="175084976"/>
    <n v="0.88000000000000012"/>
    <n v="8.2028606024268508E-2"/>
    <n v="0.48101430301213433"/>
  </r>
  <r>
    <x v="613"/>
    <x v="599"/>
    <x v="70"/>
    <x v="1"/>
    <x v="69"/>
    <n v="1799"/>
    <n v="4999"/>
    <x v="0"/>
    <n v="0.64"/>
    <x v="0"/>
    <n v="4.0999999999999996"/>
    <x v="3"/>
    <x v="450"/>
    <n v="55192"/>
    <x v="0"/>
    <n v="275904808"/>
    <n v="0.82"/>
    <n v="0.12926344288748937"/>
    <n v="0.47463172144374466"/>
  </r>
  <r>
    <x v="614"/>
    <x v="600"/>
    <x v="24"/>
    <x v="1"/>
    <x v="24"/>
    <n v="429"/>
    <n v="599"/>
    <x v="0"/>
    <n v="0.28000000000000003"/>
    <x v="1"/>
    <n v="4.0999999999999996"/>
    <x v="3"/>
    <x v="451"/>
    <n v="119466"/>
    <x v="0"/>
    <n v="71560134"/>
    <n v="0.82"/>
    <n v="0.27979755160162351"/>
    <n v="0.5498987758008117"/>
  </r>
  <r>
    <x v="615"/>
    <x v="601"/>
    <x v="46"/>
    <x v="0"/>
    <x v="45"/>
    <n v="100"/>
    <n v="499"/>
    <x v="1"/>
    <n v="0.8"/>
    <x v="0"/>
    <n v="3.5"/>
    <x v="12"/>
    <x v="452"/>
    <n v="9638"/>
    <x v="0"/>
    <n v="4809362"/>
    <n v="0.7"/>
    <n v="2.257285589486923E-2"/>
    <n v="0.3612864279474346"/>
  </r>
  <r>
    <x v="616"/>
    <x v="602"/>
    <x v="49"/>
    <x v="0"/>
    <x v="48"/>
    <n v="329"/>
    <n v="399"/>
    <x v="1"/>
    <n v="0.18"/>
    <x v="1"/>
    <n v="3.6"/>
    <x v="9"/>
    <x v="453"/>
    <n v="33735"/>
    <x v="0"/>
    <n v="13460265"/>
    <n v="0.72"/>
    <n v="7.9009679768978366E-2"/>
    <n v="0.39950483988448915"/>
  </r>
  <r>
    <x v="617"/>
    <x v="603"/>
    <x v="45"/>
    <x v="0"/>
    <x v="44"/>
    <n v="139"/>
    <n v="299"/>
    <x v="1"/>
    <n v="0.54"/>
    <x v="0"/>
    <n v="3.8"/>
    <x v="11"/>
    <x v="454"/>
    <n v="3044"/>
    <x v="0"/>
    <n v="910156"/>
    <n v="0.76"/>
    <n v="7.1292564166820852E-3"/>
    <n v="0.38356462820834103"/>
  </r>
  <r>
    <x v="618"/>
    <x v="604"/>
    <x v="39"/>
    <x v="1"/>
    <x v="39"/>
    <n v="1199"/>
    <n v="2499"/>
    <x v="0"/>
    <n v="0.52"/>
    <x v="0"/>
    <n v="4"/>
    <x v="1"/>
    <x v="455"/>
    <n v="33584"/>
    <x v="0"/>
    <n v="83926416"/>
    <n v="0.8"/>
    <n v="7.8656027430305892E-2"/>
    <n v="0.43932801371515295"/>
  </r>
  <r>
    <x v="619"/>
    <x v="605"/>
    <x v="71"/>
    <x v="1"/>
    <x v="70"/>
    <n v="1049"/>
    <n v="2299"/>
    <x v="0"/>
    <n v="0.54"/>
    <x v="0"/>
    <n v="3.9"/>
    <x v="2"/>
    <x v="456"/>
    <n v="1779"/>
    <x v="0"/>
    <n v="4089921"/>
    <n v="0.78"/>
    <n v="4.1665398046246485E-3"/>
    <n v="0.39208326990231235"/>
  </r>
  <r>
    <x v="620"/>
    <x v="606"/>
    <x v="72"/>
    <x v="1"/>
    <x v="71"/>
    <n v="225"/>
    <n v="250"/>
    <x v="1"/>
    <n v="0.1"/>
    <x v="1"/>
    <n v="4.4000000000000004"/>
    <x v="5"/>
    <x v="457"/>
    <n v="26556"/>
    <x v="0"/>
    <n v="6639000"/>
    <n v="0.88000000000000012"/>
    <n v="6.2195970236993907E-2"/>
    <n v="0.47109798511849699"/>
  </r>
  <r>
    <x v="621"/>
    <x v="607"/>
    <x v="47"/>
    <x v="0"/>
    <x v="46"/>
    <n v="656"/>
    <n v="1499"/>
    <x v="0"/>
    <n v="0.56000000000000005"/>
    <x v="0"/>
    <n v="4.3"/>
    <x v="4"/>
    <x v="458"/>
    <n v="25903"/>
    <x v="0"/>
    <n v="38828597"/>
    <n v="0.86"/>
    <n v="6.0666599527370586E-2"/>
    <n v="0.46033329976368531"/>
  </r>
  <r>
    <x v="622"/>
    <x v="608"/>
    <x v="44"/>
    <x v="0"/>
    <x v="43"/>
    <n v="1109"/>
    <n v="2800"/>
    <x v="0"/>
    <n v="0.6"/>
    <x v="0"/>
    <n v="4.3"/>
    <x v="4"/>
    <x v="459"/>
    <n v="53464"/>
    <x v="0"/>
    <n v="149699200"/>
    <n v="0.86"/>
    <n v="0.12521634857473424"/>
    <n v="0.49260817428736714"/>
  </r>
  <r>
    <x v="623"/>
    <x v="609"/>
    <x v="65"/>
    <x v="0"/>
    <x v="64"/>
    <n v="169"/>
    <n v="299"/>
    <x v="1"/>
    <n v="0.43"/>
    <x v="1"/>
    <n v="4.4000000000000004"/>
    <x v="5"/>
    <x v="460"/>
    <n v="5176"/>
    <x v="0"/>
    <n v="1547624"/>
    <n v="0.88000000000000012"/>
    <n v="1.2122546390521181E-2"/>
    <n v="0.44606127319526062"/>
  </r>
  <r>
    <x v="624"/>
    <x v="610"/>
    <x v="61"/>
    <x v="0"/>
    <x v="60"/>
    <n v="309"/>
    <n v="404"/>
    <x v="1"/>
    <n v="0.24"/>
    <x v="1"/>
    <n v="4.4000000000000004"/>
    <x v="5"/>
    <x v="461"/>
    <n v="8614"/>
    <x v="0"/>
    <n v="3480056"/>
    <n v="0.88000000000000012"/>
    <n v="2.0174577783606925E-2"/>
    <n v="0.45008728889180349"/>
  </r>
  <r>
    <x v="625"/>
    <x v="611"/>
    <x v="39"/>
    <x v="1"/>
    <x v="39"/>
    <n v="599"/>
    <n v="1399"/>
    <x v="0"/>
    <n v="0.56999999999999995"/>
    <x v="0"/>
    <n v="3.8"/>
    <x v="11"/>
    <x v="462"/>
    <n v="60026"/>
    <x v="0"/>
    <n v="83976374"/>
    <n v="0.76"/>
    <n v="0.14058500186194442"/>
    <n v="0.45029250093097223"/>
  </r>
  <r>
    <x v="626"/>
    <x v="612"/>
    <x v="49"/>
    <x v="0"/>
    <x v="48"/>
    <n v="299"/>
    <n v="599"/>
    <x v="0"/>
    <n v="0.5"/>
    <x v="0"/>
    <n v="3.8"/>
    <x v="11"/>
    <x v="463"/>
    <n v="3066"/>
    <x v="0"/>
    <n v="1836534"/>
    <n v="0.76"/>
    <n v="7.1807819229787366E-3"/>
    <n v="0.38359039096148939"/>
  </r>
  <r>
    <x v="627"/>
    <x v="613"/>
    <x v="47"/>
    <x v="0"/>
    <x v="46"/>
    <n v="449"/>
    <n v="999"/>
    <x v="0"/>
    <n v="0.55000000000000004"/>
    <x v="0"/>
    <n v="4"/>
    <x v="1"/>
    <x v="464"/>
    <n v="2102"/>
    <x v="0"/>
    <n v="2099898"/>
    <n v="0.8"/>
    <n v="4.9230279197982072E-3"/>
    <n v="0.40246151395989915"/>
  </r>
  <r>
    <x v="628"/>
    <x v="614"/>
    <x v="45"/>
    <x v="0"/>
    <x v="44"/>
    <n v="799"/>
    <n v="1295"/>
    <x v="0"/>
    <n v="0.38"/>
    <x v="1"/>
    <n v="4.4000000000000004"/>
    <x v="5"/>
    <x v="465"/>
    <n v="34852"/>
    <x v="0"/>
    <n v="45133340"/>
    <n v="0.88000000000000012"/>
    <n v="8.1625770247767418E-2"/>
    <n v="0.48081288512388376"/>
  </r>
  <r>
    <x v="629"/>
    <x v="615"/>
    <x v="73"/>
    <x v="3"/>
    <x v="72"/>
    <n v="157"/>
    <n v="160"/>
    <x v="2"/>
    <n v="0.02"/>
    <x v="1"/>
    <n v="4.5"/>
    <x v="6"/>
    <x v="466"/>
    <n v="8618"/>
    <x v="0"/>
    <n v="1378880"/>
    <n v="0.9"/>
    <n v="2.0183946057479044E-2"/>
    <n v="0.46009197302873955"/>
  </r>
  <r>
    <x v="630"/>
    <x v="616"/>
    <x v="45"/>
    <x v="0"/>
    <x v="44"/>
    <n v="599"/>
    <n v="899"/>
    <x v="0"/>
    <n v="0.33"/>
    <x v="1"/>
    <n v="4"/>
    <x v="1"/>
    <x v="467"/>
    <n v="4018"/>
    <x v="0"/>
    <n v="3612182"/>
    <n v="0.8"/>
    <n v="9.4104311045429094E-3"/>
    <n v="0.40470521555227146"/>
  </r>
  <r>
    <x v="631"/>
    <x v="617"/>
    <x v="74"/>
    <x v="1"/>
    <x v="73"/>
    <n v="479"/>
    <n v="599"/>
    <x v="0"/>
    <n v="0.2"/>
    <x v="1"/>
    <n v="4.3"/>
    <x v="4"/>
    <x v="468"/>
    <n v="11687"/>
    <x v="0"/>
    <n v="7000513"/>
    <n v="0.86"/>
    <n v="2.7371754185861869E-2"/>
    <n v="0.44368587709293095"/>
  </r>
  <r>
    <x v="632"/>
    <x v="618"/>
    <x v="24"/>
    <x v="1"/>
    <x v="24"/>
    <n v="1598"/>
    <n v="2990"/>
    <x v="0"/>
    <n v="0.47"/>
    <x v="1"/>
    <n v="3.8"/>
    <x v="11"/>
    <x v="469"/>
    <n v="11015"/>
    <x v="0"/>
    <n v="32934850"/>
    <n v="0.76"/>
    <n v="2.5797884175345981E-2"/>
    <n v="0.39289894208767301"/>
  </r>
  <r>
    <x v="633"/>
    <x v="619"/>
    <x v="75"/>
    <x v="0"/>
    <x v="74"/>
    <n v="599"/>
    <n v="899"/>
    <x v="0"/>
    <n v="0.33"/>
    <x v="1"/>
    <n v="4.3"/>
    <x v="4"/>
    <x v="470"/>
    <n v="95116"/>
    <x v="0"/>
    <n v="85509284"/>
    <n v="0.86"/>
    <n v="0.2227681844051029"/>
    <n v="0.54138409220255146"/>
  </r>
  <r>
    <x v="634"/>
    <x v="620"/>
    <x v="44"/>
    <x v="0"/>
    <x v="43"/>
    <n v="1299"/>
    <n v="3000"/>
    <x v="0"/>
    <n v="0.56999999999999995"/>
    <x v="0"/>
    <n v="4.3"/>
    <x v="4"/>
    <x v="471"/>
    <n v="23022"/>
    <x v="0"/>
    <n v="69066000"/>
    <n v="0.86"/>
    <n v="5.3919100270977321E-2"/>
    <n v="0.45695955013548867"/>
  </r>
  <r>
    <x v="635"/>
    <x v="621"/>
    <x v="76"/>
    <x v="0"/>
    <x v="75"/>
    <n v="294"/>
    <n v="4999"/>
    <x v="0"/>
    <n v="0.94"/>
    <x v="0"/>
    <n v="4.3"/>
    <x v="4"/>
    <x v="472"/>
    <n v="4426"/>
    <x v="0"/>
    <n v="22125574"/>
    <n v="0.86"/>
    <n v="1.0365995039498985E-2"/>
    <n v="0.43518299751974948"/>
  </r>
  <r>
    <x v="636"/>
    <x v="622"/>
    <x v="61"/>
    <x v="0"/>
    <x v="60"/>
    <n v="828"/>
    <n v="861"/>
    <x v="0"/>
    <n v="0.04"/>
    <x v="1"/>
    <n v="4.2"/>
    <x v="0"/>
    <x v="473"/>
    <n v="4567"/>
    <x v="0"/>
    <n v="3932187"/>
    <n v="0.84000000000000008"/>
    <n v="1.0696226693491158E-2"/>
    <n v="0.4253481133467456"/>
  </r>
  <r>
    <x v="637"/>
    <x v="623"/>
    <x v="39"/>
    <x v="1"/>
    <x v="39"/>
    <n v="745"/>
    <n v="795"/>
    <x v="0"/>
    <n v="0.06"/>
    <x v="1"/>
    <n v="4"/>
    <x v="1"/>
    <x v="474"/>
    <n v="13797"/>
    <x v="0"/>
    <n v="10968615"/>
    <n v="0.8"/>
    <n v="3.2313518653404316E-2"/>
    <n v="0.41615675932670215"/>
  </r>
  <r>
    <x v="638"/>
    <x v="624"/>
    <x v="77"/>
    <x v="1"/>
    <x v="76"/>
    <n v="1549"/>
    <n v="2495"/>
    <x v="0"/>
    <n v="0.38"/>
    <x v="1"/>
    <n v="4.4000000000000004"/>
    <x v="5"/>
    <x v="475"/>
    <n v="15137"/>
    <x v="0"/>
    <n v="37766815"/>
    <n v="0.88000000000000012"/>
    <n v="3.5451890400563971E-2"/>
    <n v="0.45772594520028204"/>
  </r>
  <r>
    <x v="639"/>
    <x v="625"/>
    <x v="59"/>
    <x v="0"/>
    <x v="58"/>
    <n v="1469"/>
    <n v="2499"/>
    <x v="0"/>
    <n v="0.41"/>
    <x v="1"/>
    <n v="4.2"/>
    <x v="0"/>
    <x v="476"/>
    <n v="156638"/>
    <x v="0"/>
    <n v="391438362"/>
    <n v="0.84000000000000008"/>
    <n v="0.36685692069521958"/>
    <n v="0.60342846034760989"/>
  </r>
  <r>
    <x v="640"/>
    <x v="626"/>
    <x v="78"/>
    <x v="3"/>
    <x v="77"/>
    <n v="198"/>
    <n v="800"/>
    <x v="0"/>
    <n v="0.75"/>
    <x v="0"/>
    <n v="4.0999999999999996"/>
    <x v="3"/>
    <x v="477"/>
    <n v="9344"/>
    <x v="0"/>
    <n v="7475200"/>
    <n v="0.82"/>
    <n v="2.1884287765268531E-2"/>
    <n v="0.42094214388263423"/>
  </r>
  <r>
    <x v="641"/>
    <x v="627"/>
    <x v="79"/>
    <x v="1"/>
    <x v="78"/>
    <n v="549"/>
    <n v="549"/>
    <x v="0"/>
    <n v="0"/>
    <x v="1"/>
    <n v="4.5"/>
    <x v="6"/>
    <x v="478"/>
    <n v="4875"/>
    <x v="0"/>
    <n v="2676375"/>
    <n v="0.9"/>
    <n v="1.1417583781644272E-2"/>
    <n v="0.45570879189082214"/>
  </r>
  <r>
    <x v="642"/>
    <x v="628"/>
    <x v="19"/>
    <x v="1"/>
    <x v="19"/>
    <n v="12000"/>
    <n v="29999"/>
    <x v="0"/>
    <n v="0.6"/>
    <x v="0"/>
    <n v="4.3"/>
    <x v="4"/>
    <x v="479"/>
    <n v="4744"/>
    <x v="0"/>
    <n v="142315256"/>
    <n v="0.86"/>
    <n v="1.1110772812332395E-2"/>
    <n v="0.4355553864061662"/>
  </r>
  <r>
    <x v="643"/>
    <x v="629"/>
    <x v="24"/>
    <x v="1"/>
    <x v="24"/>
    <n v="1299"/>
    <n v="3499"/>
    <x v="0"/>
    <n v="0.63"/>
    <x v="0"/>
    <n v="3.9"/>
    <x v="2"/>
    <x v="480"/>
    <n v="12452"/>
    <x v="0"/>
    <n v="43569548"/>
    <n v="0.78"/>
    <n v="2.9163436563904511E-2"/>
    <n v="0.40458171828195227"/>
  </r>
  <r>
    <x v="644"/>
    <x v="630"/>
    <x v="51"/>
    <x v="1"/>
    <x v="50"/>
    <n v="269"/>
    <n v="315"/>
    <x v="1"/>
    <n v="0.15"/>
    <x v="1"/>
    <n v="4.5"/>
    <x v="6"/>
    <x v="481"/>
    <n v="17810"/>
    <x v="0"/>
    <n v="5610150"/>
    <n v="0.9"/>
    <n v="4.1712239415607075E-2"/>
    <n v="0.47085611970780356"/>
  </r>
  <r>
    <x v="645"/>
    <x v="631"/>
    <x v="24"/>
    <x v="1"/>
    <x v="24"/>
    <n v="799"/>
    <n v="1499"/>
    <x v="0"/>
    <n v="0.47"/>
    <x v="1"/>
    <n v="4.0999999999999996"/>
    <x v="3"/>
    <x v="482"/>
    <n v="53648"/>
    <x v="0"/>
    <n v="80418352"/>
    <n v="0.82"/>
    <n v="0.12564728917285167"/>
    <n v="0.47282364458642578"/>
  </r>
  <r>
    <x v="646"/>
    <x v="632"/>
    <x v="80"/>
    <x v="0"/>
    <x v="79"/>
    <n v="6299"/>
    <n v="13750"/>
    <x v="0"/>
    <n v="0.54"/>
    <x v="0"/>
    <n v="4.2"/>
    <x v="0"/>
    <x v="483"/>
    <n v="2014"/>
    <x v="0"/>
    <n v="27692500"/>
    <n v="0.84000000000000008"/>
    <n v="4.716925894611603E-3"/>
    <n v="0.42235846294730583"/>
  </r>
  <r>
    <x v="647"/>
    <x v="633"/>
    <x v="81"/>
    <x v="0"/>
    <x v="80"/>
    <n v="59"/>
    <n v="59"/>
    <x v="2"/>
    <n v="0"/>
    <x v="1"/>
    <n v="3.8"/>
    <x v="11"/>
    <x v="484"/>
    <n v="5958"/>
    <x v="0"/>
    <n v="351522"/>
    <n v="0.76"/>
    <n v="1.3954043932520324E-2"/>
    <n v="0.38697702196626016"/>
  </r>
  <r>
    <x v="648"/>
    <x v="634"/>
    <x v="25"/>
    <x v="1"/>
    <x v="25"/>
    <n v="571"/>
    <n v="999"/>
    <x v="0"/>
    <n v="0.43"/>
    <x v="1"/>
    <n v="4.3"/>
    <x v="4"/>
    <x v="485"/>
    <n v="38221"/>
    <x v="0"/>
    <n v="38182779"/>
    <n v="0.86"/>
    <n v="8.9516198916559125E-2"/>
    <n v="0.47475809945827957"/>
  </r>
  <r>
    <x v="649"/>
    <x v="635"/>
    <x v="71"/>
    <x v="1"/>
    <x v="70"/>
    <n v="549"/>
    <n v="999"/>
    <x v="0"/>
    <n v="0.45"/>
    <x v="1"/>
    <n v="3.9"/>
    <x v="2"/>
    <x v="486"/>
    <n v="64705"/>
    <x v="0"/>
    <n v="64640295"/>
    <n v="0.78"/>
    <n v="0.15154354022385491"/>
    <n v="0.4657717701119275"/>
  </r>
  <r>
    <x v="650"/>
    <x v="636"/>
    <x v="54"/>
    <x v="0"/>
    <x v="53"/>
    <n v="448"/>
    <n v="699"/>
    <x v="0"/>
    <n v="0.36"/>
    <x v="1"/>
    <n v="3.9"/>
    <x v="2"/>
    <x v="487"/>
    <n v="17348"/>
    <x v="0"/>
    <n v="12126252"/>
    <n v="0.78"/>
    <n v="4.0630203783377401E-2"/>
    <n v="0.41031510189168874"/>
  </r>
  <r>
    <x v="651"/>
    <x v="637"/>
    <x v="24"/>
    <x v="1"/>
    <x v="24"/>
    <n v="1499"/>
    <n v="2999"/>
    <x v="0"/>
    <n v="0.5"/>
    <x v="0"/>
    <n v="3.7"/>
    <x v="7"/>
    <x v="488"/>
    <n v="87798"/>
    <x v="0"/>
    <n v="263306202"/>
    <n v="0.74"/>
    <n v="0.20562892735606234"/>
    <n v="0.47281446367803115"/>
  </r>
  <r>
    <x v="652"/>
    <x v="638"/>
    <x v="82"/>
    <x v="1"/>
    <x v="81"/>
    <n v="299"/>
    <n v="499"/>
    <x v="1"/>
    <n v="0.4"/>
    <x v="1"/>
    <n v="4.2"/>
    <x v="0"/>
    <x v="489"/>
    <n v="24432"/>
    <x v="0"/>
    <n v="12191568"/>
    <n v="0.84000000000000008"/>
    <n v="5.7221416810899046E-2"/>
    <n v="0.44861070840544959"/>
  </r>
  <r>
    <x v="653"/>
    <x v="639"/>
    <x v="44"/>
    <x v="0"/>
    <x v="43"/>
    <n v="579"/>
    <n v="1400"/>
    <x v="0"/>
    <n v="0.59"/>
    <x v="0"/>
    <n v="4.3"/>
    <x v="4"/>
    <x v="490"/>
    <n v="189104"/>
    <x v="0"/>
    <n v="264745600"/>
    <n v="0.86"/>
    <n v="0.44289451557826842"/>
    <n v="0.65144725778913415"/>
  </r>
  <r>
    <x v="654"/>
    <x v="640"/>
    <x v="83"/>
    <x v="1"/>
    <x v="82"/>
    <n v="2499"/>
    <n v="3299"/>
    <x v="0"/>
    <n v="0.24"/>
    <x v="1"/>
    <n v="4.2"/>
    <x v="0"/>
    <x v="491"/>
    <n v="93112"/>
    <x v="0"/>
    <n v="307176488"/>
    <n v="0.84000000000000008"/>
    <n v="0.21807467919517159"/>
    <n v="0.52903733959758581"/>
  </r>
  <r>
    <x v="655"/>
    <x v="641"/>
    <x v="24"/>
    <x v="1"/>
    <x v="24"/>
    <n v="1199"/>
    <n v="5999"/>
    <x v="0"/>
    <n v="0.8"/>
    <x v="0"/>
    <n v="3.9"/>
    <x v="2"/>
    <x v="492"/>
    <n v="47521"/>
    <x v="0"/>
    <n v="285078479"/>
    <n v="0.78"/>
    <n v="0.11129743566923435"/>
    <n v="0.44564871783461718"/>
  </r>
  <r>
    <x v="656"/>
    <x v="642"/>
    <x v="74"/>
    <x v="1"/>
    <x v="73"/>
    <n v="399"/>
    <n v="499"/>
    <x v="1"/>
    <n v="0.2"/>
    <x v="1"/>
    <n v="4.3"/>
    <x v="4"/>
    <x v="493"/>
    <n v="27201"/>
    <x v="0"/>
    <n v="13573299"/>
    <n v="0.86"/>
    <n v="6.370660439887299E-2"/>
    <n v="0.46185330219943649"/>
  </r>
  <r>
    <x v="657"/>
    <x v="643"/>
    <x v="45"/>
    <x v="0"/>
    <x v="44"/>
    <n v="279"/>
    <n v="375"/>
    <x v="1"/>
    <n v="0.26"/>
    <x v="1"/>
    <n v="4.3"/>
    <x v="4"/>
    <x v="494"/>
    <n v="31534"/>
    <x v="0"/>
    <n v="11825250"/>
    <n v="0.86"/>
    <n v="7.3854787070845224E-2"/>
    <n v="0.46692739353542262"/>
  </r>
  <r>
    <x v="658"/>
    <x v="644"/>
    <x v="19"/>
    <x v="1"/>
    <x v="19"/>
    <n v="2499"/>
    <n v="4999"/>
    <x v="0"/>
    <n v="0.5"/>
    <x v="0"/>
    <n v="3.9"/>
    <x v="2"/>
    <x v="339"/>
    <n v="7571"/>
    <x v="0"/>
    <n v="37847429"/>
    <n v="0.78"/>
    <n v="1.7731800371452059E-2"/>
    <n v="0.39886590018572604"/>
  </r>
  <r>
    <x v="659"/>
    <x v="645"/>
    <x v="73"/>
    <x v="3"/>
    <x v="72"/>
    <n v="137"/>
    <n v="160"/>
    <x v="2"/>
    <n v="0.14000000000000001"/>
    <x v="1"/>
    <n v="4.4000000000000004"/>
    <x v="5"/>
    <x v="495"/>
    <n v="6537"/>
    <x v="0"/>
    <n v="1045920"/>
    <n v="0.88000000000000012"/>
    <n v="1.5310101575509459E-2"/>
    <n v="0.4476550507877548"/>
  </r>
  <r>
    <x v="660"/>
    <x v="646"/>
    <x v="66"/>
    <x v="0"/>
    <x v="65"/>
    <n v="299"/>
    <n v="499"/>
    <x v="1"/>
    <n v="0.4"/>
    <x v="1"/>
    <n v="4.5"/>
    <x v="6"/>
    <x v="496"/>
    <n v="21010"/>
    <x v="0"/>
    <n v="10483990"/>
    <n v="0.9"/>
    <n v="4.9206858513301775E-2"/>
    <n v="0.47460342925665089"/>
  </r>
  <r>
    <x v="661"/>
    <x v="647"/>
    <x v="24"/>
    <x v="1"/>
    <x v="24"/>
    <n v="1799"/>
    <n v="3999"/>
    <x v="0"/>
    <n v="0.55000000000000004"/>
    <x v="0"/>
    <n v="3.9"/>
    <x v="2"/>
    <x v="497"/>
    <n v="3517"/>
    <x v="0"/>
    <n v="14064483"/>
    <n v="0.78"/>
    <n v="8.2370548020600839E-3"/>
    <n v="0.39411852740103004"/>
  </r>
  <r>
    <x v="662"/>
    <x v="648"/>
    <x v="71"/>
    <x v="1"/>
    <x v="70"/>
    <n v="1999"/>
    <n v="2999"/>
    <x v="0"/>
    <n v="0.33"/>
    <x v="1"/>
    <n v="4.3"/>
    <x v="4"/>
    <x v="498"/>
    <n v="63899"/>
    <x v="0"/>
    <n v="191633101"/>
    <n v="0.86"/>
    <n v="0.14965583303862304"/>
    <n v="0.50482791651931147"/>
  </r>
  <r>
    <x v="663"/>
    <x v="649"/>
    <x v="84"/>
    <x v="0"/>
    <x v="34"/>
    <n v="399"/>
    <n v="1499"/>
    <x v="0"/>
    <n v="0.73"/>
    <x v="0"/>
    <n v="4.0999999999999996"/>
    <x v="3"/>
    <x v="499"/>
    <n v="5730"/>
    <x v="0"/>
    <n v="8589270"/>
    <n v="0.82"/>
    <n v="1.3420052321809576E-2"/>
    <n v="0.41671002616090475"/>
  </r>
  <r>
    <x v="664"/>
    <x v="650"/>
    <x v="85"/>
    <x v="0"/>
    <x v="83"/>
    <n v="1699"/>
    <n v="3999"/>
    <x v="0"/>
    <n v="0.57999999999999996"/>
    <x v="0"/>
    <n v="4.2"/>
    <x v="0"/>
    <x v="500"/>
    <n v="25488"/>
    <x v="0"/>
    <n v="101926512"/>
    <n v="0.84000000000000008"/>
    <n v="5.9694641113138304E-2"/>
    <n v="0.44984732055656917"/>
  </r>
  <r>
    <x v="665"/>
    <x v="651"/>
    <x v="45"/>
    <x v="0"/>
    <x v="44"/>
    <n v="699"/>
    <n v="995"/>
    <x v="0"/>
    <n v="0.3"/>
    <x v="1"/>
    <n v="4.5"/>
    <x v="6"/>
    <x v="501"/>
    <n v="54405"/>
    <x v="0"/>
    <n v="54132975"/>
    <n v="0.9"/>
    <n v="0.12742023500315008"/>
    <n v="0.51371011750157503"/>
  </r>
  <r>
    <x v="666"/>
    <x v="652"/>
    <x v="69"/>
    <x v="0"/>
    <x v="68"/>
    <n v="1149"/>
    <n v="1699"/>
    <x v="0"/>
    <n v="0.32"/>
    <x v="1"/>
    <n v="4.2"/>
    <x v="0"/>
    <x v="502"/>
    <n v="122478"/>
    <x v="0"/>
    <n v="208090122"/>
    <n v="0.84000000000000008"/>
    <n v="0.28685186182732864"/>
    <n v="0.56342593091366433"/>
  </r>
  <r>
    <x v="667"/>
    <x v="653"/>
    <x v="54"/>
    <x v="0"/>
    <x v="53"/>
    <n v="1495"/>
    <n v="1995"/>
    <x v="0"/>
    <n v="0.25"/>
    <x v="1"/>
    <n v="4.3"/>
    <x v="4"/>
    <x v="503"/>
    <n v="7241"/>
    <x v="0"/>
    <n v="14445795"/>
    <n v="0.86"/>
    <n v="1.6958917777002293E-2"/>
    <n v="0.43847945888850115"/>
  </r>
  <r>
    <x v="668"/>
    <x v="654"/>
    <x v="47"/>
    <x v="0"/>
    <x v="46"/>
    <n v="849"/>
    <n v="4999"/>
    <x v="0"/>
    <n v="0.83"/>
    <x v="0"/>
    <n v="4"/>
    <x v="1"/>
    <x v="504"/>
    <n v="20457"/>
    <x v="0"/>
    <n v="102264543"/>
    <n v="0.8"/>
    <n v="4.791169465048141E-2"/>
    <n v="0.42395584732524072"/>
  </r>
  <r>
    <x v="669"/>
    <x v="655"/>
    <x v="86"/>
    <x v="3"/>
    <x v="84"/>
    <n v="440"/>
    <n v="440"/>
    <x v="1"/>
    <n v="0"/>
    <x v="1"/>
    <n v="4.5"/>
    <x v="6"/>
    <x v="505"/>
    <n v="8610"/>
    <x v="0"/>
    <n v="3788400"/>
    <n v="0.9"/>
    <n v="2.0165209509734806E-2"/>
    <n v="0.4600826047548674"/>
  </r>
  <r>
    <x v="670"/>
    <x v="656"/>
    <x v="47"/>
    <x v="0"/>
    <x v="46"/>
    <n v="599"/>
    <n v="3999"/>
    <x v="0"/>
    <n v="0.85"/>
    <x v="0"/>
    <n v="3.9"/>
    <x v="2"/>
    <x v="506"/>
    <n v="1087"/>
    <x v="0"/>
    <n v="4346913"/>
    <n v="0.78"/>
    <n v="2.5458284247481689E-3"/>
    <n v="0.39127291421237409"/>
  </r>
  <r>
    <x v="671"/>
    <x v="657"/>
    <x v="76"/>
    <x v="0"/>
    <x v="75"/>
    <n v="149"/>
    <n v="399"/>
    <x v="1"/>
    <n v="0.63"/>
    <x v="0"/>
    <n v="4"/>
    <x v="1"/>
    <x v="507"/>
    <n v="1540"/>
    <x v="0"/>
    <n v="614460"/>
    <n v="0.8"/>
    <n v="3.6067854407655755E-3"/>
    <n v="0.40180339272038279"/>
  </r>
  <r>
    <x v="672"/>
    <x v="658"/>
    <x v="46"/>
    <x v="0"/>
    <x v="45"/>
    <n v="289"/>
    <n v="999"/>
    <x v="0"/>
    <n v="0.71"/>
    <x v="0"/>
    <n v="4.0999999999999996"/>
    <x v="3"/>
    <x v="508"/>
    <n v="401"/>
    <x v="1"/>
    <n v="400599"/>
    <n v="0.82"/>
    <n v="9.3916945567986733E-4"/>
    <n v="0.4104695847278399"/>
  </r>
  <r>
    <x v="673"/>
    <x v="659"/>
    <x v="87"/>
    <x v="0"/>
    <x v="85"/>
    <n v="179"/>
    <n v="499"/>
    <x v="1"/>
    <n v="0.64"/>
    <x v="0"/>
    <n v="3.4"/>
    <x v="10"/>
    <x v="509"/>
    <n v="9385"/>
    <x v="0"/>
    <n v="4683115"/>
    <n v="0.67999999999999994"/>
    <n v="2.1980312572457743E-2"/>
    <n v="0.35099015628622882"/>
  </r>
  <r>
    <x v="674"/>
    <x v="660"/>
    <x v="19"/>
    <x v="1"/>
    <x v="19"/>
    <n v="1499"/>
    <n v="4999"/>
    <x v="0"/>
    <n v="0.7"/>
    <x v="0"/>
    <n v="4"/>
    <x v="1"/>
    <x v="349"/>
    <n v="92588"/>
    <x v="0"/>
    <n v="462847412"/>
    <n v="0.8"/>
    <n v="0.21684743531792408"/>
    <n v="0.5084237176589621"/>
  </r>
  <r>
    <x v="675"/>
    <x v="661"/>
    <x v="24"/>
    <x v="1"/>
    <x v="24"/>
    <n v="399"/>
    <n v="699"/>
    <x v="0"/>
    <n v="0.43"/>
    <x v="1"/>
    <n v="3.4"/>
    <x v="10"/>
    <x v="510"/>
    <n v="3454"/>
    <x v="0"/>
    <n v="2414346"/>
    <n v="0.67999999999999994"/>
    <n v="8.0895044885742184E-3"/>
    <n v="0.3440447522442871"/>
  </r>
  <r>
    <x v="676"/>
    <x v="662"/>
    <x v="63"/>
    <x v="0"/>
    <x v="62"/>
    <n v="599"/>
    <n v="799"/>
    <x v="0"/>
    <n v="0.25"/>
    <x v="1"/>
    <n v="4.3"/>
    <x v="4"/>
    <x v="511"/>
    <n v="15790"/>
    <x v="0"/>
    <n v="12616210"/>
    <n v="0.86"/>
    <n v="3.6981261110187298E-2"/>
    <n v="0.44849063055509364"/>
  </r>
  <r>
    <x v="677"/>
    <x v="663"/>
    <x v="88"/>
    <x v="0"/>
    <x v="86"/>
    <n v="949"/>
    <n v="2000"/>
    <x v="0"/>
    <n v="0.53"/>
    <x v="0"/>
    <n v="3.9"/>
    <x v="2"/>
    <x v="512"/>
    <n v="14969"/>
    <x v="0"/>
    <n v="29938000"/>
    <n v="0.78"/>
    <n v="3.5058422897934996E-2"/>
    <n v="0.40752921144896753"/>
  </r>
  <r>
    <x v="678"/>
    <x v="664"/>
    <x v="19"/>
    <x v="1"/>
    <x v="19"/>
    <n v="2499"/>
    <n v="9999"/>
    <x v="0"/>
    <n v="0.75"/>
    <x v="0"/>
    <n v="4.0999999999999996"/>
    <x v="3"/>
    <x v="513"/>
    <n v="42139"/>
    <x v="0"/>
    <n v="421347861"/>
    <n v="0.82"/>
    <n v="9.8692423174299077E-2"/>
    <n v="0.4593462115871495"/>
  </r>
  <r>
    <x v="679"/>
    <x v="665"/>
    <x v="51"/>
    <x v="1"/>
    <x v="50"/>
    <n v="159"/>
    <n v="180"/>
    <x v="2"/>
    <n v="0.12"/>
    <x v="1"/>
    <n v="4.3"/>
    <x v="4"/>
    <x v="514"/>
    <n v="989"/>
    <x v="1"/>
    <n v="178020"/>
    <n v="0.86"/>
    <n v="2.316305714881269E-3"/>
    <n v="0.43115815285744064"/>
  </r>
  <r>
    <x v="680"/>
    <x v="666"/>
    <x v="22"/>
    <x v="1"/>
    <x v="22"/>
    <n v="1329"/>
    <n v="2900"/>
    <x v="0"/>
    <n v="0.54"/>
    <x v="0"/>
    <n v="4.5"/>
    <x v="6"/>
    <x v="515"/>
    <n v="19624"/>
    <x v="0"/>
    <n v="56909600"/>
    <n v="0.9"/>
    <n v="4.5960751616612762E-2"/>
    <n v="0.47298037580830637"/>
  </r>
  <r>
    <x v="681"/>
    <x v="667"/>
    <x v="87"/>
    <x v="0"/>
    <x v="85"/>
    <n v="570"/>
    <n v="999"/>
    <x v="0"/>
    <n v="0.43"/>
    <x v="1"/>
    <n v="4.2"/>
    <x v="0"/>
    <x v="516"/>
    <n v="3201"/>
    <x v="0"/>
    <n v="3197799"/>
    <n v="0.84000000000000008"/>
    <n v="7.4969611661627319E-3"/>
    <n v="0.4237484805830814"/>
  </r>
  <r>
    <x v="682"/>
    <x v="668"/>
    <x v="89"/>
    <x v="1"/>
    <x v="87"/>
    <n v="899"/>
    <n v="1999"/>
    <x v="0"/>
    <n v="0.55000000000000004"/>
    <x v="0"/>
    <n v="4.0999999999999996"/>
    <x v="3"/>
    <x v="517"/>
    <n v="30469"/>
    <x v="0"/>
    <n v="60907531"/>
    <n v="0.82"/>
    <n v="7.1360484152393711E-2"/>
    <n v="0.44568024207619683"/>
  </r>
  <r>
    <x v="683"/>
    <x v="669"/>
    <x v="90"/>
    <x v="0"/>
    <x v="88"/>
    <n v="449"/>
    <n v="999"/>
    <x v="0"/>
    <n v="0.55000000000000004"/>
    <x v="0"/>
    <n v="4.4000000000000004"/>
    <x v="5"/>
    <x v="518"/>
    <n v="9940"/>
    <x v="0"/>
    <n v="9930060"/>
    <n v="0.88000000000000012"/>
    <n v="2.328016057221417E-2"/>
    <n v="0.45164008028610714"/>
  </r>
  <r>
    <x v="684"/>
    <x v="670"/>
    <x v="91"/>
    <x v="0"/>
    <x v="89"/>
    <n v="549"/>
    <n v="999"/>
    <x v="0"/>
    <n v="0.45"/>
    <x v="1"/>
    <n v="4.3"/>
    <x v="4"/>
    <x v="519"/>
    <n v="7758"/>
    <x v="0"/>
    <n v="7750242"/>
    <n v="0.86"/>
    <n v="1.8169767174973595E-2"/>
    <n v="0.43908488358748676"/>
  </r>
  <r>
    <x v="685"/>
    <x v="671"/>
    <x v="69"/>
    <x v="0"/>
    <x v="68"/>
    <n v="1529"/>
    <n v="2399"/>
    <x v="0"/>
    <n v="0.36"/>
    <x v="1"/>
    <n v="4.3"/>
    <x v="4"/>
    <x v="520"/>
    <n v="68409"/>
    <x v="0"/>
    <n v="164113191"/>
    <n v="0.86"/>
    <n v="0.16021856182943653"/>
    <n v="0.5101092809147183"/>
  </r>
  <r>
    <x v="686"/>
    <x v="672"/>
    <x v="92"/>
    <x v="3"/>
    <x v="90"/>
    <n v="100"/>
    <n v="100"/>
    <x v="2"/>
    <n v="0"/>
    <x v="1"/>
    <n v="4.3"/>
    <x v="4"/>
    <x v="521"/>
    <n v="3095"/>
    <x v="0"/>
    <n v="309500"/>
    <n v="0.86"/>
    <n v="7.2487019085515948E-3"/>
    <n v="0.43362435095427582"/>
  </r>
  <r>
    <x v="687"/>
    <x v="673"/>
    <x v="48"/>
    <x v="0"/>
    <x v="47"/>
    <n v="299"/>
    <n v="1499"/>
    <x v="0"/>
    <n v="0.8"/>
    <x v="0"/>
    <n v="4.2"/>
    <x v="0"/>
    <x v="522"/>
    <n v="903"/>
    <x v="1"/>
    <n v="1353597"/>
    <n v="0.84000000000000008"/>
    <n v="2.1148878266307237E-3"/>
    <n v="0.4210574439133154"/>
  </r>
  <r>
    <x v="688"/>
    <x v="674"/>
    <x v="54"/>
    <x v="0"/>
    <x v="53"/>
    <n v="1295"/>
    <n v="1795"/>
    <x v="0"/>
    <n v="0.28000000000000003"/>
    <x v="1"/>
    <n v="4.0999999999999996"/>
    <x v="3"/>
    <x v="523"/>
    <n v="25771"/>
    <x v="0"/>
    <n v="46258945"/>
    <n v="0.82"/>
    <n v="6.0357446489590676E-2"/>
    <n v="0.44017872324479529"/>
  </r>
  <r>
    <x v="689"/>
    <x v="675"/>
    <x v="24"/>
    <x v="1"/>
    <x v="24"/>
    <n v="699"/>
    <n v="999"/>
    <x v="0"/>
    <n v="0.3"/>
    <x v="1"/>
    <n v="4.0999999999999996"/>
    <x v="3"/>
    <x v="524"/>
    <n v="273189"/>
    <x v="0"/>
    <n v="272915811"/>
    <n v="0.82"/>
    <n v="0.63982734271253683"/>
    <n v="0.72991367135626839"/>
  </r>
  <r>
    <x v="690"/>
    <x v="676"/>
    <x v="93"/>
    <x v="3"/>
    <x v="91"/>
    <n v="252"/>
    <n v="315"/>
    <x v="1"/>
    <n v="0.2"/>
    <x v="1"/>
    <n v="4.5"/>
    <x v="6"/>
    <x v="525"/>
    <n v="3785"/>
    <x v="0"/>
    <n v="1192275"/>
    <n v="0.9"/>
    <n v="8.8647291514920151E-3"/>
    <n v="0.45443236457574604"/>
  </r>
  <r>
    <x v="691"/>
    <x v="677"/>
    <x v="51"/>
    <x v="1"/>
    <x v="50"/>
    <n v="190"/>
    <n v="220"/>
    <x v="1"/>
    <n v="0.14000000000000001"/>
    <x v="1"/>
    <n v="4.4000000000000004"/>
    <x v="5"/>
    <x v="526"/>
    <n v="2866"/>
    <x v="0"/>
    <n v="630520"/>
    <n v="0.88000000000000012"/>
    <n v="6.7123682293728174E-3"/>
    <n v="0.44335618411468647"/>
  </r>
  <r>
    <x v="692"/>
    <x v="678"/>
    <x v="54"/>
    <x v="0"/>
    <x v="53"/>
    <n v="1299"/>
    <n v="1599"/>
    <x v="0"/>
    <n v="0.19"/>
    <x v="1"/>
    <n v="4.3"/>
    <x v="4"/>
    <x v="527"/>
    <n v="27223"/>
    <x v="0"/>
    <n v="43529577"/>
    <n v="0.86"/>
    <n v="6.3758129905169644E-2"/>
    <n v="0.46187906495258479"/>
  </r>
  <r>
    <x v="693"/>
    <x v="679"/>
    <x v="44"/>
    <x v="0"/>
    <x v="43"/>
    <n v="729"/>
    <n v="1650"/>
    <x v="0"/>
    <n v="0.56000000000000005"/>
    <x v="0"/>
    <n v="4.3"/>
    <x v="4"/>
    <x v="528"/>
    <n v="82356"/>
    <x v="0"/>
    <n v="135887400"/>
    <n v="0.86"/>
    <n v="0.19288339075304528"/>
    <n v="0.52644169537652263"/>
  </r>
  <r>
    <x v="694"/>
    <x v="680"/>
    <x v="94"/>
    <x v="3"/>
    <x v="92"/>
    <n v="480"/>
    <n v="600"/>
    <x v="0"/>
    <n v="0.2"/>
    <x v="1"/>
    <n v="4.3"/>
    <x v="4"/>
    <x v="529"/>
    <n v="5719"/>
    <x v="0"/>
    <n v="3431400"/>
    <n v="0.86"/>
    <n v="1.339428956866125E-2"/>
    <n v="0.43669714478433064"/>
  </r>
  <r>
    <x v="695"/>
    <x v="681"/>
    <x v="47"/>
    <x v="0"/>
    <x v="46"/>
    <n v="999"/>
    <n v="2499"/>
    <x v="0"/>
    <n v="0.6"/>
    <x v="0"/>
    <n v="4.3"/>
    <x v="4"/>
    <x v="530"/>
    <n v="1690"/>
    <x v="0"/>
    <n v="4223310"/>
    <n v="0.86"/>
    <n v="3.9580957109700146E-3"/>
    <n v="0.43197904785548502"/>
  </r>
  <r>
    <x v="696"/>
    <x v="682"/>
    <x v="95"/>
    <x v="0"/>
    <x v="93"/>
    <n v="238"/>
    <n v="699"/>
    <x v="0"/>
    <n v="0.66"/>
    <x v="0"/>
    <n v="4.4000000000000004"/>
    <x v="5"/>
    <x v="531"/>
    <n v="8372"/>
    <x v="0"/>
    <n v="5852028"/>
    <n v="0.88000000000000012"/>
    <n v="1.9607797214343765E-2"/>
    <n v="0.44980389860717196"/>
  </r>
  <r>
    <x v="697"/>
    <x v="683"/>
    <x v="54"/>
    <x v="0"/>
    <x v="53"/>
    <n v="1349"/>
    <n v="2198"/>
    <x v="0"/>
    <n v="0.39"/>
    <x v="1"/>
    <n v="4"/>
    <x v="1"/>
    <x v="532"/>
    <n v="7113"/>
    <x v="0"/>
    <n v="15634374"/>
    <n v="0.8"/>
    <n v="1.6659133013094504E-2"/>
    <n v="0.40832956650654728"/>
  </r>
  <r>
    <x v="698"/>
    <x v="684"/>
    <x v="88"/>
    <x v="0"/>
    <x v="86"/>
    <n v="199"/>
    <n v="499"/>
    <x v="1"/>
    <n v="0.6"/>
    <x v="0"/>
    <n v="3.3"/>
    <x v="8"/>
    <x v="533"/>
    <n v="2804"/>
    <x v="0"/>
    <n v="1399196"/>
    <n v="0.65999999999999992"/>
    <n v="6.5671599843549824E-3"/>
    <n v="0.33328357999217745"/>
  </r>
  <r>
    <x v="699"/>
    <x v="685"/>
    <x v="24"/>
    <x v="1"/>
    <x v="24"/>
    <n v="1999"/>
    <n v="9999"/>
    <x v="0"/>
    <n v="0.8"/>
    <x v="0"/>
    <n v="3.7"/>
    <x v="7"/>
    <x v="534"/>
    <n v="1986"/>
    <x v="0"/>
    <n v="19858014"/>
    <n v="0.74"/>
    <n v="4.6513479775067744E-3"/>
    <n v="0.37232567398875338"/>
  </r>
  <r>
    <x v="700"/>
    <x v="686"/>
    <x v="31"/>
    <x v="1"/>
    <x v="31"/>
    <n v="99"/>
    <n v="499"/>
    <x v="1"/>
    <n v="0.8"/>
    <x v="0"/>
    <n v="4.0999999999999996"/>
    <x v="3"/>
    <x v="356"/>
    <n v="2451"/>
    <x v="0"/>
    <n v="1223049"/>
    <n v="0.82"/>
    <n v="5.7404098151405359E-3"/>
    <n v="0.41287020490757026"/>
  </r>
  <r>
    <x v="701"/>
    <x v="687"/>
    <x v="45"/>
    <x v="0"/>
    <x v="44"/>
    <n v="499"/>
    <n v="1000"/>
    <x v="0"/>
    <n v="0.5"/>
    <x v="0"/>
    <n v="5"/>
    <x v="15"/>
    <x v="205"/>
    <n v="23"/>
    <x v="1"/>
    <n v="23000"/>
    <n v="1"/>
    <n v="5.3867574764680672E-5"/>
    <n v="0.50002693378738239"/>
  </r>
  <r>
    <x v="702"/>
    <x v="688"/>
    <x v="96"/>
    <x v="0"/>
    <x v="94"/>
    <n v="1792"/>
    <n v="3500"/>
    <x v="0"/>
    <n v="0.49"/>
    <x v="1"/>
    <n v="4.5"/>
    <x v="6"/>
    <x v="535"/>
    <n v="26194"/>
    <x v="0"/>
    <n v="91679000"/>
    <n v="0.9"/>
    <n v="6.1348141451567195E-2"/>
    <n v="0.48067407072578361"/>
  </r>
  <r>
    <x v="703"/>
    <x v="689"/>
    <x v="97"/>
    <x v="0"/>
    <x v="95"/>
    <n v="3299"/>
    <n v="4100"/>
    <x v="0"/>
    <n v="0.2"/>
    <x v="1"/>
    <n v="3.9"/>
    <x v="2"/>
    <x v="536"/>
    <n v="15783"/>
    <x v="0"/>
    <n v="64710300"/>
    <n v="0.78"/>
    <n v="3.6964866630911086E-2"/>
    <n v="0.40848243331545553"/>
  </r>
  <r>
    <x v="704"/>
    <x v="690"/>
    <x v="93"/>
    <x v="3"/>
    <x v="91"/>
    <n v="125"/>
    <n v="180"/>
    <x v="2"/>
    <n v="0.31"/>
    <x v="1"/>
    <n v="4.4000000000000004"/>
    <x v="5"/>
    <x v="537"/>
    <n v="8053"/>
    <x v="0"/>
    <n v="1449540"/>
    <n v="0.88000000000000012"/>
    <n v="1.8860677373042322E-2"/>
    <n v="0.44943033868652121"/>
  </r>
  <r>
    <x v="705"/>
    <x v="691"/>
    <x v="45"/>
    <x v="0"/>
    <x v="44"/>
    <n v="399"/>
    <n v="1190"/>
    <x v="0"/>
    <n v="0.66"/>
    <x v="0"/>
    <n v="4.0999999999999996"/>
    <x v="3"/>
    <x v="538"/>
    <n v="2809"/>
    <x v="0"/>
    <n v="3342710"/>
    <n v="0.82"/>
    <n v="6.5788703266951307E-3"/>
    <n v="0.41328943516334754"/>
  </r>
  <r>
    <x v="706"/>
    <x v="692"/>
    <x v="24"/>
    <x v="1"/>
    <x v="24"/>
    <n v="1199"/>
    <n v="7999"/>
    <x v="0"/>
    <n v="0.85"/>
    <x v="0"/>
    <n v="3.6"/>
    <x v="9"/>
    <x v="539"/>
    <n v="25910"/>
    <x v="0"/>
    <n v="207254090"/>
    <n v="0.72"/>
    <n v="6.0682994006646791E-2"/>
    <n v="0.39034149700332338"/>
  </r>
  <r>
    <x v="707"/>
    <x v="693"/>
    <x v="46"/>
    <x v="0"/>
    <x v="45"/>
    <n v="235"/>
    <n v="1599"/>
    <x v="0"/>
    <n v="0.85"/>
    <x v="0"/>
    <n v="3.8"/>
    <x v="11"/>
    <x v="540"/>
    <n v="1173"/>
    <x v="0"/>
    <n v="1875627"/>
    <n v="0.76"/>
    <n v="2.7472463129987142E-3"/>
    <n v="0.38137362315649936"/>
  </r>
  <r>
    <x v="708"/>
    <x v="694"/>
    <x v="47"/>
    <x v="0"/>
    <x v="46"/>
    <n v="549"/>
    <n v="1999"/>
    <x v="0"/>
    <n v="0.73"/>
    <x v="0"/>
    <n v="3.6"/>
    <x v="9"/>
    <x v="541"/>
    <n v="6422"/>
    <x v="0"/>
    <n v="12837578"/>
    <n v="0.72"/>
    <n v="1.5040763701686055E-2"/>
    <n v="0.36752038185084301"/>
  </r>
  <r>
    <x v="709"/>
    <x v="695"/>
    <x v="81"/>
    <x v="0"/>
    <x v="80"/>
    <n v="89"/>
    <n v="99"/>
    <x v="2"/>
    <n v="0.1"/>
    <x v="1"/>
    <n v="4.2"/>
    <x v="0"/>
    <x v="542"/>
    <n v="241"/>
    <x v="1"/>
    <n v="23859"/>
    <n v="0.84000000000000008"/>
    <n v="5.6443850079513226E-4"/>
    <n v="0.4202822192503976"/>
  </r>
  <r>
    <x v="710"/>
    <x v="696"/>
    <x v="24"/>
    <x v="1"/>
    <x v="24"/>
    <n v="1299"/>
    <n v="2999"/>
    <x v="0"/>
    <n v="0.56999999999999995"/>
    <x v="0"/>
    <n v="3.8"/>
    <x v="11"/>
    <x v="543"/>
    <n v="14629"/>
    <x v="0"/>
    <n v="43872371"/>
    <n v="0.76"/>
    <n v="3.4262119618804938E-2"/>
    <n v="0.3971310598094025"/>
  </r>
  <r>
    <x v="711"/>
    <x v="697"/>
    <x v="65"/>
    <x v="0"/>
    <x v="64"/>
    <n v="230"/>
    <n v="999"/>
    <x v="0"/>
    <n v="0.77"/>
    <x v="0"/>
    <n v="4.2"/>
    <x v="0"/>
    <x v="544"/>
    <n v="1528"/>
    <x v="0"/>
    <n v="1526472"/>
    <n v="0.84000000000000008"/>
    <n v="3.5786806191492201E-3"/>
    <n v="0.42178934030957466"/>
  </r>
  <r>
    <x v="712"/>
    <x v="698"/>
    <x v="98"/>
    <x v="1"/>
    <x v="96"/>
    <n v="119"/>
    <n v="499"/>
    <x v="1"/>
    <n v="0.76"/>
    <x v="0"/>
    <n v="4.3"/>
    <x v="4"/>
    <x v="545"/>
    <n v="15032"/>
    <x v="0"/>
    <n v="7500968"/>
    <n v="0.86"/>
    <n v="3.5205973211420862E-2"/>
    <n v="0.44760298660571041"/>
  </r>
  <r>
    <x v="713"/>
    <x v="699"/>
    <x v="99"/>
    <x v="1"/>
    <x v="97"/>
    <n v="449"/>
    <n v="800"/>
    <x v="0"/>
    <n v="0.44"/>
    <x v="1"/>
    <n v="4.4000000000000004"/>
    <x v="5"/>
    <x v="546"/>
    <n v="69585"/>
    <x v="0"/>
    <n v="55668000"/>
    <n v="0.88000000000000012"/>
    <n v="0.16297283434783932"/>
    <n v="0.52148641717391975"/>
  </r>
  <r>
    <x v="714"/>
    <x v="700"/>
    <x v="100"/>
    <x v="1"/>
    <x v="98"/>
    <n v="1699"/>
    <n v="3495"/>
    <x v="0"/>
    <n v="0.51"/>
    <x v="0"/>
    <n v="4.0999999999999996"/>
    <x v="3"/>
    <x v="547"/>
    <n v="14371"/>
    <x v="0"/>
    <n v="50226645"/>
    <n v="0.82"/>
    <n v="3.3657865954053304E-2"/>
    <n v="0.42682893297702662"/>
  </r>
  <r>
    <x v="715"/>
    <x v="701"/>
    <x v="93"/>
    <x v="3"/>
    <x v="91"/>
    <n v="561"/>
    <n v="720"/>
    <x v="0"/>
    <n v="0.22"/>
    <x v="1"/>
    <n v="4.4000000000000004"/>
    <x v="5"/>
    <x v="548"/>
    <n v="3182"/>
    <x v="0"/>
    <n v="2291040"/>
    <n v="0.88000000000000012"/>
    <n v="7.4524618652701694E-3"/>
    <n v="0.44372623093263514"/>
  </r>
  <r>
    <x v="716"/>
    <x v="702"/>
    <x v="45"/>
    <x v="0"/>
    <x v="44"/>
    <n v="289"/>
    <n v="590"/>
    <x v="0"/>
    <n v="0.51"/>
    <x v="0"/>
    <n v="4.4000000000000004"/>
    <x v="5"/>
    <x v="549"/>
    <n v="25886"/>
    <x v="0"/>
    <n v="15272740"/>
    <n v="0.88000000000000012"/>
    <n v="6.062678436341408E-2"/>
    <n v="0.47031339218170709"/>
  </r>
  <r>
    <x v="717"/>
    <x v="703"/>
    <x v="48"/>
    <x v="0"/>
    <x v="47"/>
    <n v="599"/>
    <n v="1999"/>
    <x v="0"/>
    <n v="0.7"/>
    <x v="0"/>
    <n v="4.4000000000000004"/>
    <x v="5"/>
    <x v="550"/>
    <n v="4736"/>
    <x v="0"/>
    <n v="9467264"/>
    <n v="0.88000000000000012"/>
    <n v="1.1092036264588158E-2"/>
    <n v="0.44554601813229416"/>
  </r>
  <r>
    <x v="718"/>
    <x v="704"/>
    <x v="55"/>
    <x v="0"/>
    <x v="54"/>
    <n v="5599"/>
    <n v="7350"/>
    <x v="0"/>
    <n v="0.24"/>
    <x v="1"/>
    <n v="4.4000000000000004"/>
    <x v="5"/>
    <x v="551"/>
    <n v="73005"/>
    <x v="0"/>
    <n v="536586750"/>
    <n v="0.88000000000000012"/>
    <n v="0.17098270850850053"/>
    <n v="0.52549135425425031"/>
  </r>
  <r>
    <x v="719"/>
    <x v="705"/>
    <x v="101"/>
    <x v="0"/>
    <x v="99"/>
    <n v="1990"/>
    <n v="2595"/>
    <x v="0"/>
    <n v="0.23"/>
    <x v="1"/>
    <n v="4.3"/>
    <x v="4"/>
    <x v="552"/>
    <n v="20398"/>
    <x v="0"/>
    <n v="52932810"/>
    <n v="0.86"/>
    <n v="4.7773512610867666E-2"/>
    <n v="0.45388675630543385"/>
  </r>
  <r>
    <x v="720"/>
    <x v="706"/>
    <x v="87"/>
    <x v="0"/>
    <x v="85"/>
    <n v="499"/>
    <n v="799"/>
    <x v="0"/>
    <n v="0.38"/>
    <x v="1"/>
    <n v="4.3"/>
    <x v="4"/>
    <x v="553"/>
    <n v="2125"/>
    <x v="0"/>
    <n v="1697875"/>
    <n v="0.86"/>
    <n v="4.9768954945628883E-3"/>
    <n v="0.43248844774728146"/>
  </r>
  <r>
    <x v="721"/>
    <x v="707"/>
    <x v="90"/>
    <x v="0"/>
    <x v="88"/>
    <n v="449"/>
    <n v="999"/>
    <x v="0"/>
    <n v="0.55000000000000004"/>
    <x v="0"/>
    <n v="4.3"/>
    <x v="4"/>
    <x v="554"/>
    <n v="11330"/>
    <x v="0"/>
    <n v="11318670"/>
    <n v="0.86"/>
    <n v="2.6535635742775305E-2"/>
    <n v="0.44326781787138764"/>
  </r>
  <r>
    <x v="722"/>
    <x v="708"/>
    <x v="102"/>
    <x v="0"/>
    <x v="100"/>
    <n v="999"/>
    <n v="1999"/>
    <x v="0"/>
    <n v="0.5"/>
    <x v="0"/>
    <n v="4.2"/>
    <x v="0"/>
    <x v="555"/>
    <n v="27441"/>
    <x v="0"/>
    <n v="54854559"/>
    <n v="0.84000000000000008"/>
    <n v="6.4268700831200093E-2"/>
    <n v="0.45213435041560007"/>
  </r>
  <r>
    <x v="723"/>
    <x v="709"/>
    <x v="40"/>
    <x v="0"/>
    <x v="40"/>
    <n v="69"/>
    <n v="299"/>
    <x v="1"/>
    <n v="0.77"/>
    <x v="0"/>
    <n v="4.3"/>
    <x v="4"/>
    <x v="556"/>
    <n v="255"/>
    <x v="1"/>
    <n v="76245"/>
    <n v="0.86"/>
    <n v="5.9722745934754652E-4"/>
    <n v="0.43029861372967376"/>
  </r>
  <r>
    <x v="724"/>
    <x v="710"/>
    <x v="45"/>
    <x v="0"/>
    <x v="44"/>
    <n v="899"/>
    <n v="1499"/>
    <x v="0"/>
    <n v="0.4"/>
    <x v="1"/>
    <n v="4.2"/>
    <x v="0"/>
    <x v="557"/>
    <n v="23174"/>
    <x v="0"/>
    <n v="34737826"/>
    <n v="0.84000000000000008"/>
    <n v="5.4275094678117822E-2"/>
    <n v="0.44713754733905897"/>
  </r>
  <r>
    <x v="725"/>
    <x v="711"/>
    <x v="50"/>
    <x v="2"/>
    <x v="49"/>
    <n v="478"/>
    <n v="699"/>
    <x v="0"/>
    <n v="0.32"/>
    <x v="1"/>
    <n v="3.8"/>
    <x v="11"/>
    <x v="558"/>
    <n v="20218"/>
    <x v="0"/>
    <n v="14132382"/>
    <n v="0.76"/>
    <n v="4.7351940286622339E-2"/>
    <n v="0.40367597014331119"/>
  </r>
  <r>
    <x v="726"/>
    <x v="712"/>
    <x v="103"/>
    <x v="0"/>
    <x v="101"/>
    <n v="1399"/>
    <n v="2490"/>
    <x v="0"/>
    <n v="0.44"/>
    <x v="1"/>
    <n v="4.3"/>
    <x v="4"/>
    <x v="559"/>
    <n v="11074"/>
    <x v="0"/>
    <n v="27574260"/>
    <n v="0.86"/>
    <n v="2.5936066214959728E-2"/>
    <n v="0.44296803310747984"/>
  </r>
  <r>
    <x v="727"/>
    <x v="713"/>
    <x v="104"/>
    <x v="0"/>
    <x v="31"/>
    <n v="149"/>
    <n v="499"/>
    <x v="1"/>
    <n v="0.7"/>
    <x v="0"/>
    <n v="4.0999999999999996"/>
    <x v="3"/>
    <x v="560"/>
    <n v="25607"/>
    <x v="0"/>
    <n v="12777893"/>
    <n v="0.82"/>
    <n v="5.9973347260833823E-2"/>
    <n v="0.43998667363041688"/>
  </r>
  <r>
    <x v="728"/>
    <x v="714"/>
    <x v="71"/>
    <x v="1"/>
    <x v="70"/>
    <n v="1799"/>
    <n v="4990"/>
    <x v="0"/>
    <n v="0.64"/>
    <x v="0"/>
    <n v="4.2"/>
    <x v="0"/>
    <x v="561"/>
    <n v="41226"/>
    <x v="0"/>
    <n v="205717740"/>
    <n v="0.84000000000000008"/>
    <n v="9.6554114662988064E-2"/>
    <n v="0.46827705733149405"/>
  </r>
  <r>
    <x v="729"/>
    <x v="715"/>
    <x v="105"/>
    <x v="5"/>
    <x v="102"/>
    <n v="425"/>
    <n v="999"/>
    <x v="0"/>
    <n v="0.56999999999999995"/>
    <x v="0"/>
    <n v="4"/>
    <x v="1"/>
    <x v="87"/>
    <n v="2581"/>
    <x v="0"/>
    <n v="2578419"/>
    <n v="0.8"/>
    <n v="6.0448787159843829E-3"/>
    <n v="0.4030224393579922"/>
  </r>
  <r>
    <x v="730"/>
    <x v="716"/>
    <x v="89"/>
    <x v="1"/>
    <x v="87"/>
    <n v="999"/>
    <n v="2490"/>
    <x v="0"/>
    <n v="0.6"/>
    <x v="0"/>
    <n v="4.0999999999999996"/>
    <x v="3"/>
    <x v="562"/>
    <n v="18331"/>
    <x v="0"/>
    <n v="45644190"/>
    <n v="0.82"/>
    <n v="4.2932457087450492E-2"/>
    <n v="0.43146622854372524"/>
  </r>
  <r>
    <x v="731"/>
    <x v="717"/>
    <x v="46"/>
    <x v="0"/>
    <x v="45"/>
    <n v="378"/>
    <n v="999"/>
    <x v="0"/>
    <n v="0.62"/>
    <x v="0"/>
    <n v="4.0999999999999996"/>
    <x v="3"/>
    <x v="456"/>
    <n v="1779"/>
    <x v="0"/>
    <n v="1777221"/>
    <n v="0.82"/>
    <n v="4.1665398046246485E-3"/>
    <n v="0.41208326990231231"/>
  </r>
  <r>
    <x v="732"/>
    <x v="718"/>
    <x v="106"/>
    <x v="3"/>
    <x v="103"/>
    <n v="99"/>
    <n v="99"/>
    <x v="2"/>
    <n v="0"/>
    <x v="1"/>
    <n v="4.3"/>
    <x v="4"/>
    <x v="563"/>
    <n v="388"/>
    <x v="1"/>
    <n v="38412"/>
    <n v="0.86"/>
    <n v="9.087225655954826E-4"/>
    <n v="0.43045436128279774"/>
  </r>
  <r>
    <x v="733"/>
    <x v="719"/>
    <x v="69"/>
    <x v="0"/>
    <x v="68"/>
    <n v="1499"/>
    <n v="2999"/>
    <x v="0"/>
    <n v="0.5"/>
    <x v="0"/>
    <n v="4.5"/>
    <x v="6"/>
    <x v="564"/>
    <n v="8656"/>
    <x v="0"/>
    <n v="25959344"/>
    <n v="0.9"/>
    <n v="2.0272944659264169E-2"/>
    <n v="0.46013647232963212"/>
  </r>
  <r>
    <x v="734"/>
    <x v="720"/>
    <x v="107"/>
    <x v="0"/>
    <x v="104"/>
    <n v="1815"/>
    <n v="3100"/>
    <x v="0"/>
    <n v="0.41"/>
    <x v="1"/>
    <n v="4.5"/>
    <x v="6"/>
    <x v="565"/>
    <n v="92925"/>
    <x v="0"/>
    <n v="288067500"/>
    <n v="0.9"/>
    <n v="0.21763671239165006"/>
    <n v="0.55881835619582509"/>
  </r>
  <r>
    <x v="735"/>
    <x v="721"/>
    <x v="93"/>
    <x v="3"/>
    <x v="91"/>
    <n v="67"/>
    <n v="75"/>
    <x v="2"/>
    <n v="0.11"/>
    <x v="1"/>
    <n v="4.0999999999999996"/>
    <x v="3"/>
    <x v="100"/>
    <n v="1269"/>
    <x v="0"/>
    <n v="95175"/>
    <n v="0.82"/>
    <n v="2.9720848859295552E-3"/>
    <n v="0.41148604244296477"/>
  </r>
  <r>
    <x v="736"/>
    <x v="722"/>
    <x v="47"/>
    <x v="0"/>
    <x v="46"/>
    <n v="1889"/>
    <n v="2699"/>
    <x v="0"/>
    <n v="0.3"/>
    <x v="1"/>
    <n v="4.3"/>
    <x v="4"/>
    <x v="566"/>
    <n v="17394"/>
    <x v="0"/>
    <n v="46946406"/>
    <n v="0.86"/>
    <n v="4.0737938932906767E-2"/>
    <n v="0.45036896946645338"/>
  </r>
  <r>
    <x v="737"/>
    <x v="723"/>
    <x v="24"/>
    <x v="1"/>
    <x v="24"/>
    <n v="499"/>
    <n v="1499"/>
    <x v="0"/>
    <n v="0.67"/>
    <x v="0"/>
    <n v="3.6"/>
    <x v="9"/>
    <x v="567"/>
    <n v="9169"/>
    <x v="0"/>
    <n v="13744331"/>
    <n v="0.72"/>
    <n v="2.1474425783363352E-2"/>
    <n v="0.37073721289168166"/>
  </r>
  <r>
    <x v="738"/>
    <x v="724"/>
    <x v="65"/>
    <x v="0"/>
    <x v="64"/>
    <n v="499"/>
    <n v="999"/>
    <x v="0"/>
    <n v="0.5"/>
    <x v="0"/>
    <n v="4.4000000000000004"/>
    <x v="5"/>
    <x v="568"/>
    <n v="1030"/>
    <x v="0"/>
    <n v="1028970"/>
    <n v="0.88000000000000012"/>
    <n v="2.4123305220704822E-3"/>
    <n v="0.44120616526103529"/>
  </r>
  <r>
    <x v="739"/>
    <x v="725"/>
    <x v="55"/>
    <x v="0"/>
    <x v="54"/>
    <n v="5799"/>
    <n v="7999"/>
    <x v="0"/>
    <n v="0.28000000000000003"/>
    <x v="1"/>
    <n v="4.5"/>
    <x v="6"/>
    <x v="569"/>
    <n v="50273"/>
    <x v="0"/>
    <n v="402133727"/>
    <n v="0.9"/>
    <n v="0.1177428080932518"/>
    <n v="0.5088714040466259"/>
  </r>
  <r>
    <x v="740"/>
    <x v="726"/>
    <x v="108"/>
    <x v="1"/>
    <x v="105"/>
    <n v="499"/>
    <n v="799"/>
    <x v="0"/>
    <n v="0.38"/>
    <x v="1"/>
    <n v="3.9"/>
    <x v="2"/>
    <x v="570"/>
    <n v="6742"/>
    <x v="0"/>
    <n v="5386858"/>
    <n v="0.78"/>
    <n v="1.5790225611455527E-2"/>
    <n v="0.39789511280572776"/>
  </r>
  <r>
    <x v="741"/>
    <x v="727"/>
    <x v="46"/>
    <x v="0"/>
    <x v="45"/>
    <n v="249"/>
    <n v="600"/>
    <x v="0"/>
    <n v="0.59"/>
    <x v="0"/>
    <n v="4"/>
    <x v="1"/>
    <x v="571"/>
    <n v="1208"/>
    <x v="0"/>
    <n v="724800"/>
    <n v="0.8"/>
    <n v="2.8292187093797499E-3"/>
    <n v="0.40141460935468992"/>
  </r>
  <r>
    <x v="742"/>
    <x v="728"/>
    <x v="55"/>
    <x v="0"/>
    <x v="54"/>
    <n v="4449"/>
    <n v="5734"/>
    <x v="0"/>
    <n v="0.22"/>
    <x v="1"/>
    <n v="4.4000000000000004"/>
    <x v="5"/>
    <x v="572"/>
    <n v="25006"/>
    <x v="0"/>
    <n v="143384404"/>
    <n v="0.88000000000000012"/>
    <n v="5.8565764111548034E-2"/>
    <n v="0.46928288205577406"/>
  </r>
  <r>
    <x v="743"/>
    <x v="729"/>
    <x v="85"/>
    <x v="0"/>
    <x v="83"/>
    <n v="299"/>
    <n v="550"/>
    <x v="0"/>
    <n v="0.46"/>
    <x v="1"/>
    <n v="4.5999999999999996"/>
    <x v="13"/>
    <x v="573"/>
    <n v="33434"/>
    <x v="0"/>
    <n v="18388700"/>
    <n v="0.91999999999999993"/>
    <n v="7.8304717160101456E-2"/>
    <n v="0.49915235858005069"/>
  </r>
  <r>
    <x v="744"/>
    <x v="730"/>
    <x v="45"/>
    <x v="0"/>
    <x v="44"/>
    <n v="629"/>
    <n v="1390"/>
    <x v="0"/>
    <n v="0.55000000000000004"/>
    <x v="0"/>
    <n v="4.4000000000000004"/>
    <x v="5"/>
    <x v="574"/>
    <n v="6301"/>
    <x v="0"/>
    <n v="8758390"/>
    <n v="0.88000000000000012"/>
    <n v="1.4757373417054475E-2"/>
    <n v="0.44737868670852732"/>
  </r>
  <r>
    <x v="745"/>
    <x v="731"/>
    <x v="49"/>
    <x v="0"/>
    <x v="48"/>
    <n v="2595"/>
    <n v="3295"/>
    <x v="0"/>
    <n v="0.21"/>
    <x v="1"/>
    <n v="4.4000000000000004"/>
    <x v="5"/>
    <x v="575"/>
    <n v="22618"/>
    <x v="0"/>
    <n v="74526310"/>
    <n v="0.88000000000000012"/>
    <n v="5.2972904609893366E-2"/>
    <n v="0.46648645230494673"/>
  </r>
  <r>
    <x v="746"/>
    <x v="732"/>
    <x v="69"/>
    <x v="0"/>
    <x v="68"/>
    <n v="1799"/>
    <n v="2911"/>
    <x v="0"/>
    <n v="0.38"/>
    <x v="1"/>
    <n v="4.3"/>
    <x v="4"/>
    <x v="576"/>
    <n v="20342"/>
    <x v="0"/>
    <n v="59215562"/>
    <n v="0.86"/>
    <n v="4.7642356776658006E-2"/>
    <n v="0.45382117838832897"/>
  </r>
  <r>
    <x v="747"/>
    <x v="733"/>
    <x v="78"/>
    <x v="3"/>
    <x v="77"/>
    <n v="90"/>
    <n v="175"/>
    <x v="2"/>
    <n v="0.49"/>
    <x v="1"/>
    <n v="4.4000000000000004"/>
    <x v="5"/>
    <x v="577"/>
    <n v="7429"/>
    <x v="0"/>
    <n v="1300075"/>
    <n v="0.88000000000000012"/>
    <n v="1.7399226648991857E-2"/>
    <n v="0.44869961332449598"/>
  </r>
  <r>
    <x v="748"/>
    <x v="734"/>
    <x v="47"/>
    <x v="0"/>
    <x v="46"/>
    <n v="599"/>
    <n v="599"/>
    <x v="0"/>
    <n v="0"/>
    <x v="1"/>
    <n v="4"/>
    <x v="1"/>
    <x v="578"/>
    <n v="26423"/>
    <x v="0"/>
    <n v="15827377"/>
    <n v="0.8"/>
    <n v="6.1884475130745971E-2"/>
    <n v="0.43094223756537303"/>
  </r>
  <r>
    <x v="749"/>
    <x v="735"/>
    <x v="19"/>
    <x v="1"/>
    <x v="19"/>
    <n v="1999"/>
    <n v="7999"/>
    <x v="0"/>
    <n v="0.75"/>
    <x v="0"/>
    <n v="4.2"/>
    <x v="0"/>
    <x v="579"/>
    <n v="31305"/>
    <x v="0"/>
    <n v="250408695"/>
    <n v="0.84000000000000008"/>
    <n v="7.3318453391666455E-2"/>
    <n v="0.45665922669583325"/>
  </r>
  <r>
    <x v="750"/>
    <x v="736"/>
    <x v="109"/>
    <x v="0"/>
    <x v="106"/>
    <n v="2099"/>
    <n v="3250"/>
    <x v="0"/>
    <n v="0.35"/>
    <x v="1"/>
    <n v="3.8"/>
    <x v="11"/>
    <x v="580"/>
    <n v="11213"/>
    <x v="0"/>
    <n v="36442250"/>
    <n v="0.76"/>
    <n v="2.6261613732015843E-2"/>
    <n v="0.39313080686600793"/>
  </r>
  <r>
    <x v="751"/>
    <x v="737"/>
    <x v="110"/>
    <x v="0"/>
    <x v="107"/>
    <n v="179"/>
    <n v="499"/>
    <x v="1"/>
    <n v="0.64"/>
    <x v="0"/>
    <n v="4.0999999999999996"/>
    <x v="3"/>
    <x v="581"/>
    <n v="10174"/>
    <x v="0"/>
    <n v="5076826"/>
    <n v="0.82"/>
    <n v="2.3828204593733093E-2"/>
    <n v="0.42191410229686654"/>
  </r>
  <r>
    <x v="752"/>
    <x v="738"/>
    <x v="54"/>
    <x v="0"/>
    <x v="53"/>
    <n v="1345"/>
    <n v="2295"/>
    <x v="0"/>
    <n v="0.41"/>
    <x v="1"/>
    <n v="4.2"/>
    <x v="0"/>
    <x v="582"/>
    <n v="17413"/>
    <x v="0"/>
    <n v="39962835"/>
    <n v="0.84000000000000008"/>
    <n v="4.0782438233799324E-2"/>
    <n v="0.44039121911689971"/>
  </r>
  <r>
    <x v="753"/>
    <x v="739"/>
    <x v="60"/>
    <x v="1"/>
    <x v="59"/>
    <n v="349"/>
    <n v="995"/>
    <x v="0"/>
    <n v="0.65"/>
    <x v="0"/>
    <n v="4.2"/>
    <x v="0"/>
    <x v="583"/>
    <n v="6676"/>
    <x v="0"/>
    <n v="6642620"/>
    <n v="0.84000000000000008"/>
    <n v="1.5635649092565571E-2"/>
    <n v="0.42781782454628281"/>
  </r>
  <r>
    <x v="754"/>
    <x v="740"/>
    <x v="95"/>
    <x v="0"/>
    <x v="93"/>
    <n v="287"/>
    <n v="499"/>
    <x v="1"/>
    <n v="0.42"/>
    <x v="1"/>
    <n v="4.4000000000000004"/>
    <x v="5"/>
    <x v="584"/>
    <n v="8076"/>
    <x v="0"/>
    <n v="4029924"/>
    <n v="0.88000000000000012"/>
    <n v="1.8914544947807005E-2"/>
    <n v="0.44945727247390355"/>
  </r>
  <r>
    <x v="755"/>
    <x v="741"/>
    <x v="44"/>
    <x v="0"/>
    <x v="43"/>
    <n v="349"/>
    <n v="450"/>
    <x v="1"/>
    <n v="0.22"/>
    <x v="1"/>
    <n v="4.0999999999999996"/>
    <x v="3"/>
    <x v="585"/>
    <n v="18656"/>
    <x v="0"/>
    <n v="8395200"/>
    <n v="0.82"/>
    <n v="4.3693629339560114E-2"/>
    <n v="0.43184681466978003"/>
  </r>
  <r>
    <x v="756"/>
    <x v="742"/>
    <x v="51"/>
    <x v="1"/>
    <x v="50"/>
    <n v="879"/>
    <n v="1109"/>
    <x v="0"/>
    <n v="0.21"/>
    <x v="1"/>
    <n v="4.4000000000000004"/>
    <x v="5"/>
    <x v="586"/>
    <n v="31599"/>
    <x v="0"/>
    <n v="35043291"/>
    <n v="0.88000000000000012"/>
    <n v="7.4007021521267147E-2"/>
    <n v="0.47700351076063363"/>
  </r>
  <r>
    <x v="757"/>
    <x v="743"/>
    <x v="74"/>
    <x v="1"/>
    <x v="73"/>
    <n v="250"/>
    <n v="250"/>
    <x v="1"/>
    <n v="0"/>
    <x v="1"/>
    <n v="3.9"/>
    <x v="2"/>
    <x v="587"/>
    <n v="13971"/>
    <x v="0"/>
    <n v="3492750"/>
    <n v="0.78"/>
    <n v="3.2721038566841464E-2"/>
    <n v="0.40636051928342076"/>
  </r>
  <r>
    <x v="758"/>
    <x v="744"/>
    <x v="24"/>
    <x v="1"/>
    <x v="24"/>
    <n v="199"/>
    <n v="499"/>
    <x v="1"/>
    <n v="0.6"/>
    <x v="0"/>
    <n v="3.6"/>
    <x v="9"/>
    <x v="588"/>
    <n v="2492"/>
    <x v="0"/>
    <n v="1243508"/>
    <n v="0.72"/>
    <n v="5.8364346223297491E-3"/>
    <n v="0.36291821731116486"/>
  </r>
  <r>
    <x v="759"/>
    <x v="745"/>
    <x v="110"/>
    <x v="0"/>
    <x v="107"/>
    <n v="149"/>
    <n v="999"/>
    <x v="0"/>
    <n v="0.85"/>
    <x v="0"/>
    <n v="3.5"/>
    <x v="12"/>
    <x v="589"/>
    <n v="2523"/>
    <x v="0"/>
    <n v="2520477"/>
    <n v="0.7"/>
    <n v="5.9090387448386666E-3"/>
    <n v="0.35295451937241928"/>
  </r>
  <r>
    <x v="760"/>
    <x v="746"/>
    <x v="46"/>
    <x v="0"/>
    <x v="45"/>
    <n v="469"/>
    <n v="1499"/>
    <x v="0"/>
    <n v="0.69"/>
    <x v="0"/>
    <n v="4.0999999999999996"/>
    <x v="3"/>
    <x v="590"/>
    <n v="352"/>
    <x v="1"/>
    <n v="527648"/>
    <n v="0.82"/>
    <n v="8.2440810074641718E-4"/>
    <n v="0.41041220405037321"/>
  </r>
  <r>
    <x v="761"/>
    <x v="747"/>
    <x v="87"/>
    <x v="0"/>
    <x v="85"/>
    <n v="1187"/>
    <n v="1929"/>
    <x v="0"/>
    <n v="0.38"/>
    <x v="1"/>
    <n v="4.0999999999999996"/>
    <x v="3"/>
    <x v="591"/>
    <n v="1662"/>
    <x v="0"/>
    <n v="3205998"/>
    <n v="0.82"/>
    <n v="3.8925177938651857E-3"/>
    <n v="0.41194625889693259"/>
  </r>
  <r>
    <x v="762"/>
    <x v="748"/>
    <x v="111"/>
    <x v="0"/>
    <x v="108"/>
    <n v="849"/>
    <n v="1499"/>
    <x v="0"/>
    <n v="0.43"/>
    <x v="1"/>
    <n v="4"/>
    <x v="1"/>
    <x v="592"/>
    <n v="7352"/>
    <x v="0"/>
    <n v="11020648"/>
    <n v="0.8"/>
    <n v="1.7218887376953578E-2"/>
    <n v="0.40860944368847679"/>
  </r>
  <r>
    <x v="763"/>
    <x v="749"/>
    <x v="45"/>
    <x v="0"/>
    <x v="44"/>
    <n v="328"/>
    <n v="399"/>
    <x v="1"/>
    <n v="0.18"/>
    <x v="1"/>
    <n v="4.0999999999999996"/>
    <x v="3"/>
    <x v="593"/>
    <n v="3441"/>
    <x v="0"/>
    <n v="1372959"/>
    <n v="0.82"/>
    <n v="8.0590575984898338E-3"/>
    <n v="0.41402952879924487"/>
  </r>
  <r>
    <x v="764"/>
    <x v="750"/>
    <x v="47"/>
    <x v="0"/>
    <x v="46"/>
    <n v="269"/>
    <n v="699"/>
    <x v="0"/>
    <n v="0.62"/>
    <x v="0"/>
    <n v="4"/>
    <x v="1"/>
    <x v="594"/>
    <n v="93"/>
    <x v="1"/>
    <n v="65007"/>
    <n v="0.8"/>
    <n v="2.1781236752675229E-4"/>
    <n v="0.40010890618376338"/>
  </r>
  <r>
    <x v="765"/>
    <x v="751"/>
    <x v="112"/>
    <x v="1"/>
    <x v="109"/>
    <n v="299"/>
    <n v="400"/>
    <x v="1"/>
    <n v="0.25"/>
    <x v="1"/>
    <n v="3.8"/>
    <x v="11"/>
    <x v="595"/>
    <n v="40895"/>
    <x v="0"/>
    <n v="16358000"/>
    <n v="0.76"/>
    <n v="9.5778890000070269E-2"/>
    <n v="0.42788944500003512"/>
  </r>
  <r>
    <x v="766"/>
    <x v="752"/>
    <x v="113"/>
    <x v="0"/>
    <x v="96"/>
    <n v="549"/>
    <n v="1499"/>
    <x v="0"/>
    <n v="0.63"/>
    <x v="0"/>
    <n v="4.3"/>
    <x v="4"/>
    <x v="596"/>
    <n v="11006"/>
    <x v="0"/>
    <n v="16497994"/>
    <n v="0.86"/>
    <n v="2.5776805559133715E-2"/>
    <n v="0.44288840277956687"/>
  </r>
  <r>
    <x v="767"/>
    <x v="753"/>
    <x v="73"/>
    <x v="3"/>
    <x v="72"/>
    <n v="114"/>
    <n v="120"/>
    <x v="2"/>
    <n v="0.05"/>
    <x v="1"/>
    <n v="4.2"/>
    <x v="0"/>
    <x v="597"/>
    <n v="8938"/>
    <x v="0"/>
    <n v="1072560"/>
    <n v="0.84000000000000008"/>
    <n v="2.0933407967248515E-2"/>
    <n v="0.4304667039836243"/>
  </r>
  <r>
    <x v="768"/>
    <x v="754"/>
    <x v="114"/>
    <x v="3"/>
    <x v="110"/>
    <n v="120"/>
    <n v="120"/>
    <x v="2"/>
    <n v="0"/>
    <x v="1"/>
    <n v="4.0999999999999996"/>
    <x v="3"/>
    <x v="598"/>
    <n v="4308"/>
    <x v="0"/>
    <n v="516960"/>
    <n v="0.82"/>
    <n v="1.0089630960271493E-2"/>
    <n v="0.41504481548013572"/>
  </r>
  <r>
    <x v="769"/>
    <x v="755"/>
    <x v="45"/>
    <x v="0"/>
    <x v="44"/>
    <n v="1490"/>
    <n v="2295"/>
    <x v="0"/>
    <n v="0.35"/>
    <x v="1"/>
    <n v="4.5999999999999996"/>
    <x v="13"/>
    <x v="599"/>
    <n v="10652"/>
    <x v="0"/>
    <n v="24446340"/>
    <n v="0.91999999999999993"/>
    <n v="2.494771332145124E-2"/>
    <n v="0.47247385666072561"/>
  </r>
  <r>
    <x v="770"/>
    <x v="756"/>
    <x v="115"/>
    <x v="4"/>
    <x v="111"/>
    <n v="99"/>
    <n v="99"/>
    <x v="2"/>
    <n v="0"/>
    <x v="1"/>
    <n v="4.3"/>
    <x v="4"/>
    <x v="600"/>
    <n v="5036"/>
    <x v="0"/>
    <n v="498564"/>
    <n v="0.86"/>
    <n v="1.1794656804997037E-2"/>
    <n v="0.43589732840249851"/>
  </r>
  <r>
    <x v="771"/>
    <x v="757"/>
    <x v="45"/>
    <x v="0"/>
    <x v="44"/>
    <n v="149"/>
    <n v="249"/>
    <x v="1"/>
    <n v="0.4"/>
    <x v="1"/>
    <n v="4"/>
    <x v="1"/>
    <x v="601"/>
    <n v="5057"/>
    <x v="0"/>
    <n v="1259193"/>
    <n v="0.8"/>
    <n v="1.1843840242825658E-2"/>
    <n v="0.40592192012141287"/>
  </r>
  <r>
    <x v="772"/>
    <x v="758"/>
    <x v="63"/>
    <x v="0"/>
    <x v="62"/>
    <n v="575"/>
    <n v="2799"/>
    <x v="0"/>
    <n v="0.79"/>
    <x v="0"/>
    <n v="4.2"/>
    <x v="0"/>
    <x v="602"/>
    <n v="8537"/>
    <x v="0"/>
    <n v="23895063"/>
    <n v="0.84000000000000008"/>
    <n v="1.9994238511568646E-2"/>
    <n v="0.42999711925578438"/>
  </r>
  <r>
    <x v="773"/>
    <x v="759"/>
    <x v="94"/>
    <x v="3"/>
    <x v="92"/>
    <n v="178"/>
    <n v="210"/>
    <x v="1"/>
    <n v="0.15"/>
    <x v="1"/>
    <n v="4.3"/>
    <x v="4"/>
    <x v="603"/>
    <n v="2450"/>
    <x v="0"/>
    <n v="514500"/>
    <n v="0.86"/>
    <n v="5.7380677466725063E-3"/>
    <n v="0.43286903387333625"/>
  </r>
  <r>
    <x v="774"/>
    <x v="760"/>
    <x v="24"/>
    <x v="1"/>
    <x v="24"/>
    <n v="1599"/>
    <n v="3490"/>
    <x v="0"/>
    <n v="0.54"/>
    <x v="0"/>
    <n v="3.7"/>
    <x v="7"/>
    <x v="604"/>
    <n v="676"/>
    <x v="1"/>
    <n v="2359240"/>
    <n v="0.74"/>
    <n v="1.5832382843880058E-3"/>
    <n v="0.370791619142194"/>
  </r>
  <r>
    <x v="775"/>
    <x v="761"/>
    <x v="24"/>
    <x v="1"/>
    <x v="24"/>
    <n v="499"/>
    <n v="1299"/>
    <x v="0"/>
    <n v="0.62"/>
    <x v="0"/>
    <n v="3.9"/>
    <x v="2"/>
    <x v="540"/>
    <n v="1173"/>
    <x v="0"/>
    <n v="1523727"/>
    <n v="0.78"/>
    <n v="2.7472463129987142E-3"/>
    <n v="0.39137362315649937"/>
  </r>
  <r>
    <x v="776"/>
    <x v="762"/>
    <x v="65"/>
    <x v="0"/>
    <x v="64"/>
    <n v="199"/>
    <n v="499"/>
    <x v="1"/>
    <n v="0.6"/>
    <x v="0"/>
    <n v="4.3"/>
    <x v="4"/>
    <x v="605"/>
    <n v="9998"/>
    <x v="0"/>
    <n v="4989002"/>
    <n v="0.86"/>
    <n v="2.3416000543359884E-2"/>
    <n v="0.44170800027167995"/>
  </r>
  <r>
    <x v="777"/>
    <x v="763"/>
    <x v="19"/>
    <x v="1"/>
    <x v="19"/>
    <n v="2499"/>
    <n v="5999"/>
    <x v="0"/>
    <n v="0.57999999999999996"/>
    <x v="0"/>
    <n v="4.0999999999999996"/>
    <x v="3"/>
    <x v="606"/>
    <n v="5852"/>
    <x v="0"/>
    <n v="35106148"/>
    <n v="0.82"/>
    <n v="1.3705784674909186E-2"/>
    <n v="0.41685289233745459"/>
  </r>
  <r>
    <x v="778"/>
    <x v="764"/>
    <x v="116"/>
    <x v="0"/>
    <x v="112"/>
    <n v="199"/>
    <n v="999"/>
    <x v="0"/>
    <n v="0.8"/>
    <x v="0"/>
    <n v="4.2"/>
    <x v="0"/>
    <x v="607"/>
    <n v="362"/>
    <x v="1"/>
    <n v="361638"/>
    <n v="0.84000000000000008"/>
    <n v="8.4782878542671316E-4"/>
    <n v="0.42042391439271337"/>
  </r>
  <r>
    <x v="779"/>
    <x v="765"/>
    <x v="22"/>
    <x v="1"/>
    <x v="22"/>
    <n v="939"/>
    <n v="1800"/>
    <x v="0"/>
    <n v="0.48"/>
    <x v="1"/>
    <n v="4.5"/>
    <x v="6"/>
    <x v="608"/>
    <n v="205052"/>
    <x v="0"/>
    <n v="369093600"/>
    <n v="0.9"/>
    <n v="0.48024582350640438"/>
    <n v="0.69012291175320217"/>
  </r>
  <r>
    <x v="780"/>
    <x v="766"/>
    <x v="19"/>
    <x v="1"/>
    <x v="19"/>
    <n v="2499"/>
    <n v="9999"/>
    <x v="0"/>
    <n v="0.75"/>
    <x v="0"/>
    <n v="4"/>
    <x v="1"/>
    <x v="609"/>
    <n v="9090"/>
    <x v="0"/>
    <n v="90890910"/>
    <n v="0.8"/>
    <n v="2.1289402374389012E-2"/>
    <n v="0.41064470118719454"/>
  </r>
  <r>
    <x v="781"/>
    <x v="767"/>
    <x v="45"/>
    <x v="0"/>
    <x v="44"/>
    <n v="1439"/>
    <n v="2890"/>
    <x v="0"/>
    <n v="0.5"/>
    <x v="0"/>
    <n v="4.5"/>
    <x v="6"/>
    <x v="610"/>
    <n v="4099"/>
    <x v="0"/>
    <n v="11846110"/>
    <n v="0.9"/>
    <n v="9.6001386504533069E-3"/>
    <n v="0.45480006932522665"/>
  </r>
  <r>
    <x v="782"/>
    <x v="768"/>
    <x v="24"/>
    <x v="1"/>
    <x v="24"/>
    <n v="1099"/>
    <n v="5999"/>
    <x v="0"/>
    <n v="0.82"/>
    <x v="0"/>
    <n v="3.5"/>
    <x v="12"/>
    <x v="611"/>
    <n v="12966"/>
    <x v="0"/>
    <n v="77783034"/>
    <n v="0.7"/>
    <n v="3.0367259756471719E-2"/>
    <n v="0.36518362987823583"/>
  </r>
  <r>
    <x v="783"/>
    <x v="769"/>
    <x v="73"/>
    <x v="3"/>
    <x v="72"/>
    <n v="157"/>
    <n v="160"/>
    <x v="2"/>
    <n v="0.02"/>
    <x v="1"/>
    <n v="4.5"/>
    <x v="6"/>
    <x v="612"/>
    <n v="4428"/>
    <x v="0"/>
    <n v="708480"/>
    <n v="0.9"/>
    <n v="1.0370679176435044E-2"/>
    <n v="0.45518533958821755"/>
  </r>
  <r>
    <x v="784"/>
    <x v="770"/>
    <x v="62"/>
    <x v="0"/>
    <x v="61"/>
    <n v="115"/>
    <n v="999"/>
    <x v="0"/>
    <n v="0.88"/>
    <x v="0"/>
    <n v="3.3"/>
    <x v="8"/>
    <x v="613"/>
    <n v="5692"/>
    <x v="0"/>
    <n v="5686308"/>
    <n v="0.65999999999999992"/>
    <n v="1.333105372002445E-2"/>
    <n v="0.33666552686001217"/>
  </r>
  <r>
    <x v="785"/>
    <x v="771"/>
    <x v="46"/>
    <x v="0"/>
    <x v="45"/>
    <n v="175"/>
    <n v="499"/>
    <x v="1"/>
    <n v="0.65"/>
    <x v="0"/>
    <n v="4.0999999999999996"/>
    <x v="3"/>
    <x v="614"/>
    <n v="21"/>
    <x v="1"/>
    <n v="10479"/>
    <n v="0.82"/>
    <n v="4.9183437828621482E-5"/>
    <n v="0.41002459171891431"/>
  </r>
  <r>
    <x v="786"/>
    <x v="772"/>
    <x v="83"/>
    <x v="1"/>
    <x v="82"/>
    <n v="1999"/>
    <n v="4700"/>
    <x v="0"/>
    <n v="0.56999999999999995"/>
    <x v="0"/>
    <n v="3.8"/>
    <x v="11"/>
    <x v="615"/>
    <n v="1880"/>
    <x v="0"/>
    <n v="8836000"/>
    <n v="0.76"/>
    <n v="4.4030887198956373E-3"/>
    <n v="0.3822015443599478"/>
  </r>
  <r>
    <x v="787"/>
    <x v="773"/>
    <x v="117"/>
    <x v="0"/>
    <x v="113"/>
    <n v="3999"/>
    <n v="4332.96"/>
    <x v="0"/>
    <n v="0.08"/>
    <x v="1"/>
    <n v="3.5"/>
    <x v="12"/>
    <x v="616"/>
    <n v="21762"/>
    <x v="0"/>
    <n v="94293875.519999996"/>
    <n v="0.7"/>
    <n v="5.0968094001260032E-2"/>
    <n v="0.37548404700062998"/>
  </r>
  <r>
    <x v="788"/>
    <x v="774"/>
    <x v="69"/>
    <x v="0"/>
    <x v="68"/>
    <n v="899"/>
    <n v="1800"/>
    <x v="0"/>
    <n v="0.5"/>
    <x v="0"/>
    <n v="4.0999999999999996"/>
    <x v="3"/>
    <x v="617"/>
    <n v="22375"/>
    <x v="0"/>
    <n v="40275000"/>
    <n v="0.82"/>
    <n v="5.2403781972162174E-2"/>
    <n v="0.43620189098608109"/>
  </r>
  <r>
    <x v="789"/>
    <x v="775"/>
    <x v="65"/>
    <x v="0"/>
    <x v="64"/>
    <n v="299"/>
    <n v="990"/>
    <x v="0"/>
    <n v="0.7"/>
    <x v="0"/>
    <n v="4.5"/>
    <x v="6"/>
    <x v="618"/>
    <n v="2453"/>
    <x v="0"/>
    <n v="2428470"/>
    <n v="0.9"/>
    <n v="5.7450939520765952E-3"/>
    <n v="0.45287254697603829"/>
  </r>
  <r>
    <x v="790"/>
    <x v="776"/>
    <x v="46"/>
    <x v="0"/>
    <x v="45"/>
    <n v="3303"/>
    <n v="4699"/>
    <x v="0"/>
    <n v="0.3"/>
    <x v="1"/>
    <n v="4.4000000000000004"/>
    <x v="5"/>
    <x v="619"/>
    <n v="13544"/>
    <x v="0"/>
    <n v="63643256"/>
    <n v="0.88000000000000012"/>
    <n v="3.1720975330992829E-2"/>
    <n v="0.45586048766549647"/>
  </r>
  <r>
    <x v="791"/>
    <x v="777"/>
    <x v="101"/>
    <x v="0"/>
    <x v="99"/>
    <n v="1890"/>
    <n v="5490"/>
    <x v="0"/>
    <n v="0.66"/>
    <x v="0"/>
    <n v="4.0999999999999996"/>
    <x v="3"/>
    <x v="620"/>
    <n v="10976"/>
    <x v="0"/>
    <n v="60258240"/>
    <n v="0.82"/>
    <n v="2.5706543505092827E-2"/>
    <n v="0.42285327175254639"/>
  </r>
  <r>
    <x v="792"/>
    <x v="778"/>
    <x v="92"/>
    <x v="3"/>
    <x v="90"/>
    <n v="90"/>
    <n v="100"/>
    <x v="2"/>
    <n v="0.1"/>
    <x v="1"/>
    <n v="4.3"/>
    <x v="4"/>
    <x v="621"/>
    <n v="3061"/>
    <x v="0"/>
    <n v="306100"/>
    <n v="0.86"/>
    <n v="7.1690715806385884E-3"/>
    <n v="0.4335845357903193"/>
  </r>
  <r>
    <x v="793"/>
    <x v="779"/>
    <x v="24"/>
    <x v="1"/>
    <x v="24"/>
    <n v="1599"/>
    <n v="2790"/>
    <x v="0"/>
    <n v="0.43"/>
    <x v="1"/>
    <n v="3.6"/>
    <x v="9"/>
    <x v="622"/>
    <n v="2272"/>
    <x v="0"/>
    <n v="6338880"/>
    <n v="0.72"/>
    <n v="5.3211795593632386E-3"/>
    <n v="0.36266058977968163"/>
  </r>
  <r>
    <x v="794"/>
    <x v="780"/>
    <x v="102"/>
    <x v="0"/>
    <x v="100"/>
    <n v="599"/>
    <n v="999"/>
    <x v="0"/>
    <n v="0.4"/>
    <x v="1"/>
    <n v="4"/>
    <x v="1"/>
    <x v="623"/>
    <n v="7601"/>
    <x v="0"/>
    <n v="7593399"/>
    <n v="0.8"/>
    <n v="1.7802062425492947E-2"/>
    <n v="0.40890103121274651"/>
  </r>
  <r>
    <x v="795"/>
    <x v="781"/>
    <x v="65"/>
    <x v="0"/>
    <x v="64"/>
    <n v="425"/>
    <n v="899"/>
    <x v="0"/>
    <n v="0.53"/>
    <x v="0"/>
    <n v="4.5"/>
    <x v="6"/>
    <x v="624"/>
    <n v="4219"/>
    <x v="0"/>
    <n v="3792881"/>
    <n v="0.9"/>
    <n v="9.8811868666168583E-3"/>
    <n v="0.45494059343330845"/>
  </r>
  <r>
    <x v="796"/>
    <x v="782"/>
    <x v="39"/>
    <x v="1"/>
    <x v="39"/>
    <n v="1499"/>
    <n v="3999"/>
    <x v="0"/>
    <n v="0.63"/>
    <x v="0"/>
    <n v="4.2"/>
    <x v="0"/>
    <x v="625"/>
    <n v="42775"/>
    <x v="0"/>
    <n v="171057225"/>
    <n v="0.84000000000000008"/>
    <n v="0.1001819787199659"/>
    <n v="0.470090989359983"/>
  </r>
  <r>
    <x v="797"/>
    <x v="783"/>
    <x v="113"/>
    <x v="0"/>
    <x v="96"/>
    <n v="549"/>
    <n v="2499"/>
    <x v="0"/>
    <n v="0.78"/>
    <x v="0"/>
    <n v="4.3"/>
    <x v="4"/>
    <x v="626"/>
    <n v="5556"/>
    <x v="0"/>
    <n v="13884444"/>
    <n v="0.86"/>
    <n v="1.3012532408372426E-2"/>
    <n v="0.4365062662041862"/>
  </r>
  <r>
    <x v="798"/>
    <x v="784"/>
    <x v="45"/>
    <x v="0"/>
    <x v="44"/>
    <n v="1295"/>
    <n v="1645"/>
    <x v="0"/>
    <n v="0.21"/>
    <x v="1"/>
    <n v="4.5999999999999996"/>
    <x v="13"/>
    <x v="627"/>
    <n v="12375"/>
    <x v="0"/>
    <n v="20356875"/>
    <n v="0.91999999999999993"/>
    <n v="2.8983097291866232E-2"/>
    <n v="0.47449154864593307"/>
  </r>
  <r>
    <x v="799"/>
    <x v="785"/>
    <x v="64"/>
    <x v="4"/>
    <x v="63"/>
    <n v="310"/>
    <n v="310"/>
    <x v="1"/>
    <n v="0"/>
    <x v="1"/>
    <n v="4.5"/>
    <x v="6"/>
    <x v="628"/>
    <n v="5882"/>
    <x v="0"/>
    <n v="1823420"/>
    <n v="0.9"/>
    <n v="1.3776046728950074E-2"/>
    <n v="0.45688802336447504"/>
  </r>
  <r>
    <x v="800"/>
    <x v="786"/>
    <x v="54"/>
    <x v="0"/>
    <x v="53"/>
    <n v="1149"/>
    <n v="1499"/>
    <x v="0"/>
    <n v="0.23"/>
    <x v="1"/>
    <n v="4.0999999999999996"/>
    <x v="3"/>
    <x v="629"/>
    <n v="10443"/>
    <x v="0"/>
    <n v="15654057"/>
    <n v="0.82"/>
    <n v="2.4458221011633054E-2"/>
    <n v="0.42222911050581652"/>
  </r>
  <r>
    <x v="801"/>
    <x v="787"/>
    <x v="47"/>
    <x v="0"/>
    <x v="46"/>
    <n v="499"/>
    <n v="1299"/>
    <x v="0"/>
    <n v="0.62"/>
    <x v="0"/>
    <n v="4.5"/>
    <x v="6"/>
    <x v="630"/>
    <n v="434"/>
    <x v="1"/>
    <n v="563766"/>
    <n v="0.9"/>
    <n v="1.016457715124844E-3"/>
    <n v="0.45050822885756242"/>
  </r>
  <r>
    <x v="802"/>
    <x v="788"/>
    <x v="24"/>
    <x v="1"/>
    <x v="24"/>
    <n v="999"/>
    <n v="4199"/>
    <x v="0"/>
    <n v="0.76"/>
    <x v="0"/>
    <n v="3.5"/>
    <x v="12"/>
    <x v="631"/>
    <n v="1913"/>
    <x v="0"/>
    <n v="8032687"/>
    <n v="0.7"/>
    <n v="4.4803769793406141E-3"/>
    <n v="0.35224018848967026"/>
  </r>
  <r>
    <x v="803"/>
    <x v="789"/>
    <x v="107"/>
    <x v="0"/>
    <x v="104"/>
    <n v="1709"/>
    <n v="4000"/>
    <x v="0"/>
    <n v="0.56999999999999995"/>
    <x v="0"/>
    <n v="4.4000000000000004"/>
    <x v="5"/>
    <x v="632"/>
    <n v="3029"/>
    <x v="0"/>
    <n v="12116000"/>
    <n v="0.88000000000000012"/>
    <n v="7.0941253896616412E-3"/>
    <n v="0.44354706269483085"/>
  </r>
  <r>
    <x v="804"/>
    <x v="790"/>
    <x v="52"/>
    <x v="3"/>
    <x v="51"/>
    <n v="250"/>
    <n v="250"/>
    <x v="1"/>
    <n v="0"/>
    <x v="1"/>
    <n v="4.2"/>
    <x v="0"/>
    <x v="633"/>
    <n v="2628"/>
    <x v="0"/>
    <n v="657000"/>
    <n v="0.84000000000000008"/>
    <n v="6.154955933981774E-3"/>
    <n v="0.42307747796699091"/>
  </r>
  <r>
    <x v="805"/>
    <x v="791"/>
    <x v="118"/>
    <x v="4"/>
    <x v="114"/>
    <n v="90"/>
    <n v="100"/>
    <x v="2"/>
    <n v="0.1"/>
    <x v="1"/>
    <n v="4.4000000000000004"/>
    <x v="5"/>
    <x v="634"/>
    <n v="10718"/>
    <x v="0"/>
    <n v="1071800"/>
    <n v="0.88000000000000012"/>
    <n v="2.5102289840341192E-2"/>
    <n v="0.45255114492017068"/>
  </r>
  <r>
    <x v="806"/>
    <x v="792"/>
    <x v="35"/>
    <x v="1"/>
    <x v="35"/>
    <n v="2025"/>
    <n v="5999"/>
    <x v="0"/>
    <n v="0.66"/>
    <x v="0"/>
    <n v="4.2"/>
    <x v="0"/>
    <x v="635"/>
    <n v="6233"/>
    <x v="0"/>
    <n v="37391767"/>
    <n v="0.84000000000000008"/>
    <n v="1.4598112761228462E-2"/>
    <n v="0.42729905638061427"/>
  </r>
  <r>
    <x v="807"/>
    <x v="793"/>
    <x v="63"/>
    <x v="0"/>
    <x v="62"/>
    <n v="1495"/>
    <n v="1995"/>
    <x v="0"/>
    <n v="0.25"/>
    <x v="1"/>
    <n v="4.5"/>
    <x v="6"/>
    <x v="636"/>
    <n v="10541"/>
    <x v="0"/>
    <n v="21029295"/>
    <n v="0.9"/>
    <n v="2.4687743721499955E-2"/>
    <n v="0.46234387186074999"/>
  </r>
  <r>
    <x v="808"/>
    <x v="794"/>
    <x v="71"/>
    <x v="1"/>
    <x v="70"/>
    <n v="899"/>
    <n v="1199"/>
    <x v="0"/>
    <n v="0.25"/>
    <x v="1"/>
    <n v="3.8"/>
    <x v="11"/>
    <x v="637"/>
    <n v="10751"/>
    <x v="0"/>
    <n v="12890449"/>
    <n v="0.76"/>
    <n v="2.517957809978617E-2"/>
    <n v="0.39258978904989311"/>
  </r>
  <r>
    <x v="809"/>
    <x v="795"/>
    <x v="119"/>
    <x v="0"/>
    <x v="115"/>
    <n v="349"/>
    <n v="999"/>
    <x v="0"/>
    <n v="0.65"/>
    <x v="0"/>
    <n v="3.9"/>
    <x v="2"/>
    <x v="638"/>
    <n v="817"/>
    <x v="1"/>
    <n v="816183"/>
    <n v="0.78"/>
    <n v="1.9134699383801786E-3"/>
    <n v="0.39095673496919009"/>
  </r>
  <r>
    <x v="810"/>
    <x v="796"/>
    <x v="20"/>
    <x v="1"/>
    <x v="20"/>
    <n v="900"/>
    <n v="2499"/>
    <x v="0"/>
    <n v="0.64"/>
    <x v="0"/>
    <n v="4"/>
    <x v="1"/>
    <x v="376"/>
    <n v="36384"/>
    <x v="0"/>
    <n v="90923616"/>
    <n v="0.8"/>
    <n v="8.5213819140788766E-2"/>
    <n v="0.44260690957039439"/>
  </r>
  <r>
    <x v="811"/>
    <x v="797"/>
    <x v="83"/>
    <x v="1"/>
    <x v="82"/>
    <n v="2490"/>
    <n v="3990"/>
    <x v="0"/>
    <n v="0.38"/>
    <x v="1"/>
    <n v="4.0999999999999996"/>
    <x v="3"/>
    <x v="639"/>
    <n v="3606"/>
    <x v="0"/>
    <n v="14387940"/>
    <n v="0.82"/>
    <n v="8.4454988957147169E-3"/>
    <n v="0.41422274944785731"/>
  </r>
  <r>
    <x v="812"/>
    <x v="798"/>
    <x v="72"/>
    <x v="1"/>
    <x v="71"/>
    <n v="116"/>
    <n v="200"/>
    <x v="1"/>
    <n v="0.42"/>
    <x v="1"/>
    <n v="4.4000000000000004"/>
    <x v="5"/>
    <x v="640"/>
    <n v="357"/>
    <x v="1"/>
    <n v="71400"/>
    <n v="0.88000000000000012"/>
    <n v="8.3611844308656522E-4"/>
    <n v="0.44041805922154337"/>
  </r>
  <r>
    <x v="813"/>
    <x v="799"/>
    <x v="64"/>
    <x v="4"/>
    <x v="63"/>
    <n v="200"/>
    <n v="230"/>
    <x v="1"/>
    <n v="0.13"/>
    <x v="1"/>
    <n v="4.4000000000000004"/>
    <x v="5"/>
    <x v="641"/>
    <n v="10170"/>
    <x v="0"/>
    <n v="2339100"/>
    <n v="0.88000000000000012"/>
    <n v="2.3818836319860974E-2"/>
    <n v="0.45190941815993052"/>
  </r>
  <r>
    <x v="814"/>
    <x v="800"/>
    <x v="110"/>
    <x v="0"/>
    <x v="107"/>
    <n v="1249"/>
    <n v="2796"/>
    <x v="0"/>
    <n v="0.55000000000000004"/>
    <x v="0"/>
    <n v="4.4000000000000004"/>
    <x v="5"/>
    <x v="642"/>
    <n v="4598"/>
    <x v="0"/>
    <n v="12856008"/>
    <n v="0.88000000000000012"/>
    <n v="1.0768830816000075E-2"/>
    <n v="0.44538441540800011"/>
  </r>
  <r>
    <x v="815"/>
    <x v="801"/>
    <x v="120"/>
    <x v="0"/>
    <x v="116"/>
    <n v="649"/>
    <n v="999"/>
    <x v="0"/>
    <n v="0.35"/>
    <x v="1"/>
    <n v="3.5"/>
    <x v="12"/>
    <x v="297"/>
    <n v="7222"/>
    <x v="0"/>
    <n v="7214778"/>
    <n v="0.7"/>
    <n v="1.6914418476109732E-2"/>
    <n v="0.35845720923805485"/>
  </r>
  <r>
    <x v="816"/>
    <x v="802"/>
    <x v="121"/>
    <x v="0"/>
    <x v="117"/>
    <n v="2649"/>
    <n v="3499"/>
    <x v="0"/>
    <n v="0.24"/>
    <x v="1"/>
    <n v="4.5"/>
    <x v="6"/>
    <x v="643"/>
    <n v="1271"/>
    <x v="0"/>
    <n v="4447229"/>
    <n v="0.9"/>
    <n v="2.9767690228656146E-3"/>
    <n v="0.45148838451143281"/>
  </r>
  <r>
    <x v="817"/>
    <x v="803"/>
    <x v="61"/>
    <x v="0"/>
    <x v="60"/>
    <n v="596"/>
    <n v="723"/>
    <x v="0"/>
    <n v="0.18"/>
    <x v="1"/>
    <n v="4.4000000000000004"/>
    <x v="5"/>
    <x v="644"/>
    <n v="3219"/>
    <x v="0"/>
    <n v="2327337"/>
    <n v="0.88000000000000012"/>
    <n v="7.5391183985872639E-3"/>
    <n v="0.44376955919929367"/>
  </r>
  <r>
    <x v="818"/>
    <x v="804"/>
    <x v="19"/>
    <x v="1"/>
    <x v="19"/>
    <n v="2499"/>
    <n v="5999"/>
    <x v="0"/>
    <n v="0.57999999999999996"/>
    <x v="0"/>
    <n v="4.0999999999999996"/>
    <x v="3"/>
    <x v="363"/>
    <n v="38879"/>
    <x v="0"/>
    <n v="233235121"/>
    <n v="0.82"/>
    <n v="9.10572799685226E-2"/>
    <n v="0.4555286399842613"/>
  </r>
  <r>
    <x v="819"/>
    <x v="805"/>
    <x v="122"/>
    <x v="1"/>
    <x v="118"/>
    <n v="4999"/>
    <n v="12499"/>
    <x v="0"/>
    <n v="0.6"/>
    <x v="0"/>
    <n v="4.2"/>
    <x v="0"/>
    <x v="645"/>
    <n v="4541"/>
    <x v="0"/>
    <n v="56757959"/>
    <n v="0.84000000000000008"/>
    <n v="1.0635332913322387E-2"/>
    <n v="0.42531766645666125"/>
  </r>
  <r>
    <x v="820"/>
    <x v="806"/>
    <x v="24"/>
    <x v="1"/>
    <x v="24"/>
    <n v="399"/>
    <n v="1290"/>
    <x v="0"/>
    <n v="0.69"/>
    <x v="0"/>
    <n v="4.2"/>
    <x v="0"/>
    <x v="646"/>
    <n v="76042"/>
    <x v="0"/>
    <n v="98094180"/>
    <n v="0.84000000000000008"/>
    <n v="0.1780955704459064"/>
    <n v="0.50904778522295324"/>
  </r>
  <r>
    <x v="821"/>
    <x v="807"/>
    <x v="72"/>
    <x v="1"/>
    <x v="71"/>
    <n v="116"/>
    <n v="200"/>
    <x v="1"/>
    <n v="0.42"/>
    <x v="1"/>
    <n v="4.3"/>
    <x v="4"/>
    <x v="647"/>
    <n v="485"/>
    <x v="1"/>
    <n v="97000"/>
    <n v="0.86"/>
    <n v="1.1359032069943533E-3"/>
    <n v="0.43056795160349715"/>
  </r>
  <r>
    <x v="822"/>
    <x v="808"/>
    <x v="83"/>
    <x v="1"/>
    <x v="82"/>
    <n v="4499"/>
    <n v="5999"/>
    <x v="0"/>
    <n v="0.25"/>
    <x v="1"/>
    <n v="4.3"/>
    <x v="4"/>
    <x v="648"/>
    <n v="44696"/>
    <x v="0"/>
    <n v="268131304"/>
    <n v="0.86"/>
    <n v="0.10468109224705074"/>
    <n v="0.48234054612352539"/>
  </r>
  <r>
    <x v="823"/>
    <x v="809"/>
    <x v="87"/>
    <x v="0"/>
    <x v="85"/>
    <n v="330"/>
    <n v="499"/>
    <x v="1"/>
    <n v="0.34"/>
    <x v="1"/>
    <n v="3.7"/>
    <x v="7"/>
    <x v="649"/>
    <n v="8566"/>
    <x v="0"/>
    <n v="4274434"/>
    <n v="0.74"/>
    <n v="2.0062158497141505E-2"/>
    <n v="0.38003107924857077"/>
  </r>
  <r>
    <x v="824"/>
    <x v="810"/>
    <x v="70"/>
    <x v="1"/>
    <x v="69"/>
    <n v="649"/>
    <n v="2499"/>
    <x v="0"/>
    <n v="0.74"/>
    <x v="0"/>
    <n v="3.9"/>
    <x v="2"/>
    <x v="650"/>
    <n v="13049"/>
    <x v="0"/>
    <n v="32609451"/>
    <n v="0.78"/>
    <n v="3.0561651439318178E-2"/>
    <n v="0.40528082571965912"/>
  </r>
  <r>
    <x v="825"/>
    <x v="811"/>
    <x v="84"/>
    <x v="0"/>
    <x v="34"/>
    <n v="1234"/>
    <n v="1599"/>
    <x v="0"/>
    <n v="0.23"/>
    <x v="1"/>
    <n v="4.5"/>
    <x v="6"/>
    <x v="651"/>
    <n v="16680"/>
    <x v="0"/>
    <n v="26671320"/>
    <n v="0.9"/>
    <n v="3.9065702046733632E-2"/>
    <n v="0.46953285102336684"/>
  </r>
  <r>
    <x v="826"/>
    <x v="812"/>
    <x v="114"/>
    <x v="3"/>
    <x v="110"/>
    <n v="272"/>
    <n v="320"/>
    <x v="1"/>
    <n v="0.15"/>
    <x v="1"/>
    <n v="4"/>
    <x v="1"/>
    <x v="652"/>
    <n v="3686"/>
    <x v="0"/>
    <n v="1179520"/>
    <n v="0.8"/>
    <n v="8.6328643731570856E-3"/>
    <n v="0.40431643218657859"/>
  </r>
  <r>
    <x v="827"/>
    <x v="813"/>
    <x v="123"/>
    <x v="1"/>
    <x v="119"/>
    <n v="99"/>
    <n v="999"/>
    <x v="0"/>
    <n v="0.9"/>
    <x v="0"/>
    <n v="3.8"/>
    <x v="11"/>
    <x v="653"/>
    <n v="594"/>
    <x v="1"/>
    <n v="593406"/>
    <n v="0.76"/>
    <n v="1.3911886700095791E-3"/>
    <n v="0.38069559433500477"/>
  </r>
  <r>
    <x v="828"/>
    <x v="814"/>
    <x v="124"/>
    <x v="0"/>
    <x v="120"/>
    <n v="3498"/>
    <n v="3875"/>
    <x v="0"/>
    <n v="0.1"/>
    <x v="1"/>
    <n v="3.4"/>
    <x v="10"/>
    <x v="654"/>
    <n v="12185"/>
    <x v="0"/>
    <n v="47216875"/>
    <n v="0.67999999999999994"/>
    <n v="2.8538104282940607E-2"/>
    <n v="0.35426905214147025"/>
  </r>
  <r>
    <x v="829"/>
    <x v="815"/>
    <x v="80"/>
    <x v="0"/>
    <x v="79"/>
    <n v="10099"/>
    <n v="19110"/>
    <x v="0"/>
    <n v="0.47"/>
    <x v="1"/>
    <n v="4.3"/>
    <x v="4"/>
    <x v="655"/>
    <n v="2623"/>
    <x v="0"/>
    <n v="50125530"/>
    <n v="0.86"/>
    <n v="6.1432455916416258E-3"/>
    <n v="0.43307162279582079"/>
  </r>
  <r>
    <x v="830"/>
    <x v="816"/>
    <x v="90"/>
    <x v="0"/>
    <x v="88"/>
    <n v="449"/>
    <n v="999"/>
    <x v="0"/>
    <n v="0.55000000000000004"/>
    <x v="0"/>
    <n v="4.3"/>
    <x v="4"/>
    <x v="656"/>
    <n v="9701"/>
    <x v="0"/>
    <n v="9691299"/>
    <n v="0.86"/>
    <n v="2.2720406208355096E-2"/>
    <n v="0.44136020310417756"/>
  </r>
  <r>
    <x v="831"/>
    <x v="817"/>
    <x v="125"/>
    <x v="6"/>
    <x v="121"/>
    <n v="150"/>
    <n v="150"/>
    <x v="2"/>
    <n v="0"/>
    <x v="1"/>
    <n v="4.3"/>
    <x v="4"/>
    <x v="657"/>
    <n v="15867"/>
    <x v="0"/>
    <n v="2380050"/>
    <n v="0.86"/>
    <n v="3.7161600382225574E-2"/>
    <n v="0.44858080019111279"/>
  </r>
  <r>
    <x v="832"/>
    <x v="818"/>
    <x v="69"/>
    <x v="0"/>
    <x v="68"/>
    <n v="1199"/>
    <n v="2999"/>
    <x v="0"/>
    <n v="0.6"/>
    <x v="0"/>
    <n v="4.0999999999999996"/>
    <x v="3"/>
    <x v="658"/>
    <n v="10725"/>
    <x v="0"/>
    <n v="32164275"/>
    <n v="0.82"/>
    <n v="2.5118684319617401E-2"/>
    <n v="0.42255934215980867"/>
  </r>
  <r>
    <x v="833"/>
    <x v="819"/>
    <x v="66"/>
    <x v="0"/>
    <x v="65"/>
    <n v="397"/>
    <n v="899"/>
    <x v="0"/>
    <n v="0.56000000000000005"/>
    <x v="0"/>
    <n v="4"/>
    <x v="1"/>
    <x v="659"/>
    <n v="3025"/>
    <x v="0"/>
    <n v="2719475"/>
    <n v="0.8"/>
    <n v="7.0847571157895226E-3"/>
    <n v="0.40354237855789477"/>
  </r>
  <r>
    <x v="834"/>
    <x v="820"/>
    <x v="85"/>
    <x v="0"/>
    <x v="83"/>
    <n v="699"/>
    <n v="1490"/>
    <x v="0"/>
    <n v="0.53"/>
    <x v="0"/>
    <n v="4"/>
    <x v="1"/>
    <x v="660"/>
    <n v="5736"/>
    <x v="0"/>
    <n v="8546640"/>
    <n v="0.8"/>
    <n v="1.3434104732617753E-2"/>
    <n v="0.4067170523663089"/>
  </r>
  <r>
    <x v="835"/>
    <x v="821"/>
    <x v="24"/>
    <x v="1"/>
    <x v="24"/>
    <n v="1679"/>
    <n v="1999"/>
    <x v="0"/>
    <n v="0.16"/>
    <x v="1"/>
    <n v="4.0999999999999996"/>
    <x v="3"/>
    <x v="661"/>
    <n v="72563"/>
    <x v="0"/>
    <n v="145053437"/>
    <n v="0.82"/>
    <n v="0.16994751424563145"/>
    <n v="0.49497375712281572"/>
  </r>
  <r>
    <x v="836"/>
    <x v="822"/>
    <x v="46"/>
    <x v="0"/>
    <x v="45"/>
    <n v="354"/>
    <n v="1500"/>
    <x v="0"/>
    <n v="0.76"/>
    <x v="0"/>
    <n v="4"/>
    <x v="1"/>
    <x v="662"/>
    <n v="1026"/>
    <x v="0"/>
    <n v="1539000"/>
    <n v="0.8"/>
    <n v="2.402962248198364E-3"/>
    <n v="0.4012014811240992"/>
  </r>
  <r>
    <x v="837"/>
    <x v="823"/>
    <x v="126"/>
    <x v="0"/>
    <x v="122"/>
    <n v="1199"/>
    <n v="5499"/>
    <x v="0"/>
    <n v="0.78"/>
    <x v="0"/>
    <n v="3.8"/>
    <x v="11"/>
    <x v="663"/>
    <n v="2043"/>
    <x v="0"/>
    <n v="11234457"/>
    <n v="0.76"/>
    <n v="4.7848458801844612E-3"/>
    <n v="0.38239242294009224"/>
  </r>
  <r>
    <x v="838"/>
    <x v="824"/>
    <x v="84"/>
    <x v="0"/>
    <x v="34"/>
    <n v="379"/>
    <n v="1499"/>
    <x v="0"/>
    <n v="0.75"/>
    <x v="0"/>
    <n v="4.2"/>
    <x v="0"/>
    <x v="664"/>
    <n v="4149"/>
    <x v="0"/>
    <n v="6219351"/>
    <n v="0.84000000000000008"/>
    <n v="9.7172420738547878E-3"/>
    <n v="0.42485862103692745"/>
  </r>
  <r>
    <x v="839"/>
    <x v="825"/>
    <x v="55"/>
    <x v="0"/>
    <x v="54"/>
    <n v="499"/>
    <n v="775"/>
    <x v="0"/>
    <n v="0.36"/>
    <x v="1"/>
    <n v="4.3"/>
    <x v="4"/>
    <x v="665"/>
    <n v="74"/>
    <x v="1"/>
    <n v="57350"/>
    <n v="0.86"/>
    <n v="1.7331306663418997E-4"/>
    <n v="0.43008665653331707"/>
  </r>
  <r>
    <x v="840"/>
    <x v="826"/>
    <x v="127"/>
    <x v="0"/>
    <x v="123"/>
    <n v="10389"/>
    <n v="32000"/>
    <x v="0"/>
    <n v="0.68"/>
    <x v="0"/>
    <n v="4.4000000000000004"/>
    <x v="5"/>
    <x v="666"/>
    <n v="41398"/>
    <x v="0"/>
    <n v="1324736000"/>
    <n v="0.88000000000000012"/>
    <n v="9.6956950439489153E-2"/>
    <n v="0.48847847521974463"/>
  </r>
  <r>
    <x v="841"/>
    <x v="827"/>
    <x v="111"/>
    <x v="0"/>
    <x v="108"/>
    <n v="649"/>
    <n v="1300"/>
    <x v="0"/>
    <n v="0.5"/>
    <x v="0"/>
    <n v="4.0999999999999996"/>
    <x v="3"/>
    <x v="667"/>
    <n v="5195"/>
    <x v="0"/>
    <n v="6753500"/>
    <n v="0.82"/>
    <n v="1.2167045691413744E-2"/>
    <n v="0.41608352284570682"/>
  </r>
  <r>
    <x v="842"/>
    <x v="828"/>
    <x v="128"/>
    <x v="0"/>
    <x v="124"/>
    <n v="1199"/>
    <n v="1999"/>
    <x v="0"/>
    <n v="0.4"/>
    <x v="1"/>
    <n v="4.5"/>
    <x v="6"/>
    <x v="78"/>
    <n v="22420"/>
    <x v="0"/>
    <n v="44817580"/>
    <n v="0.9"/>
    <n v="5.2509175053223507E-2"/>
    <n v="0.47625458752661176"/>
  </r>
  <r>
    <x v="843"/>
    <x v="829"/>
    <x v="24"/>
    <x v="1"/>
    <x v="24"/>
    <n v="889"/>
    <n v="1999"/>
    <x v="0"/>
    <n v="0.56000000000000005"/>
    <x v="0"/>
    <n v="4.2"/>
    <x v="0"/>
    <x v="668"/>
    <n v="2284"/>
    <x v="0"/>
    <n v="4565716"/>
    <n v="0.84000000000000008"/>
    <n v="5.3492843809795935E-3"/>
    <n v="0.42267464219048984"/>
  </r>
  <r>
    <x v="844"/>
    <x v="830"/>
    <x v="54"/>
    <x v="0"/>
    <x v="53"/>
    <n v="1409"/>
    <n v="2199"/>
    <x v="0"/>
    <n v="0.36"/>
    <x v="1"/>
    <n v="3.9"/>
    <x v="2"/>
    <x v="669"/>
    <n v="427"/>
    <x v="1"/>
    <n v="938973"/>
    <n v="0.78"/>
    <n v="1.0000632358486369E-3"/>
    <n v="0.39050003161792435"/>
  </r>
  <r>
    <x v="845"/>
    <x v="831"/>
    <x v="129"/>
    <x v="0"/>
    <x v="125"/>
    <n v="549"/>
    <n v="1999"/>
    <x v="0"/>
    <n v="0.73"/>
    <x v="0"/>
    <n v="4.3"/>
    <x v="4"/>
    <x v="670"/>
    <n v="1367"/>
    <x v="0"/>
    <n v="2732633"/>
    <n v="0.86"/>
    <n v="3.2016075957964556E-3"/>
    <n v="0.43160080379789822"/>
  </r>
  <r>
    <x v="846"/>
    <x v="832"/>
    <x v="126"/>
    <x v="0"/>
    <x v="122"/>
    <n v="749"/>
    <n v="1799"/>
    <x v="0"/>
    <n v="0.57999999999999996"/>
    <x v="0"/>
    <n v="4"/>
    <x v="1"/>
    <x v="671"/>
    <n v="13199"/>
    <x v="0"/>
    <n v="23745001"/>
    <n v="0.8"/>
    <n v="3.0912961709522617E-2"/>
    <n v="0.41545648085476133"/>
  </r>
  <r>
    <x v="847"/>
    <x v="833"/>
    <x v="0"/>
    <x v="0"/>
    <x v="0"/>
    <n v="379"/>
    <n v="1099"/>
    <x v="0"/>
    <n v="0.66"/>
    <x v="0"/>
    <n v="4.3"/>
    <x v="4"/>
    <x v="84"/>
    <n v="2806"/>
    <x v="0"/>
    <n v="3083794"/>
    <n v="0.86"/>
    <n v="6.5718441212910417E-3"/>
    <n v="0.43328592206064553"/>
  </r>
  <r>
    <x v="848"/>
    <x v="834"/>
    <x v="19"/>
    <x v="1"/>
    <x v="19"/>
    <n v="5998"/>
    <n v="7999"/>
    <x v="0"/>
    <n v="0.25"/>
    <x v="1"/>
    <n v="4.2"/>
    <x v="0"/>
    <x v="672"/>
    <n v="30355"/>
    <x v="0"/>
    <n v="242809645"/>
    <n v="0.84000000000000008"/>
    <n v="7.1093488347038339E-2"/>
    <n v="0.4555467441735192"/>
  </r>
  <r>
    <x v="849"/>
    <x v="835"/>
    <x v="90"/>
    <x v="0"/>
    <x v="88"/>
    <n v="299"/>
    <n v="1499"/>
    <x v="0"/>
    <n v="0.8"/>
    <x v="0"/>
    <n v="4.2"/>
    <x v="0"/>
    <x v="673"/>
    <n v="2868"/>
    <x v="0"/>
    <n v="4299132"/>
    <n v="0.84000000000000008"/>
    <n v="6.7170523663088767E-3"/>
    <n v="0.4233585261831545"/>
  </r>
  <r>
    <x v="850"/>
    <x v="836"/>
    <x v="84"/>
    <x v="0"/>
    <x v="34"/>
    <n v="379"/>
    <n v="1499"/>
    <x v="0"/>
    <n v="0.75"/>
    <x v="0"/>
    <n v="4.0999999999999996"/>
    <x v="3"/>
    <x v="674"/>
    <n v="670"/>
    <x v="1"/>
    <n v="1004330"/>
    <n v="0.82"/>
    <n v="1.5691858735798283E-3"/>
    <n v="0.41078459293678987"/>
  </r>
  <r>
    <x v="851"/>
    <x v="837"/>
    <x v="130"/>
    <x v="3"/>
    <x v="126"/>
    <n v="1399"/>
    <n v="2999"/>
    <x v="0"/>
    <n v="0.53"/>
    <x v="0"/>
    <n v="4.3"/>
    <x v="4"/>
    <x v="675"/>
    <n v="3530"/>
    <x v="0"/>
    <n v="10586470"/>
    <n v="0.86"/>
    <n v="8.2675016921444685E-3"/>
    <n v="0.43413375084607225"/>
  </r>
  <r>
    <x v="852"/>
    <x v="838"/>
    <x v="131"/>
    <x v="1"/>
    <x v="127"/>
    <n v="699"/>
    <n v="1299"/>
    <x v="0"/>
    <n v="0.46"/>
    <x v="1"/>
    <n v="4.3"/>
    <x v="4"/>
    <x v="676"/>
    <n v="6183"/>
    <x v="0"/>
    <n v="8031717"/>
    <n v="0.86"/>
    <n v="1.4481009337826981E-2"/>
    <n v="0.43724050466891351"/>
  </r>
  <r>
    <x v="853"/>
    <x v="839"/>
    <x v="93"/>
    <x v="3"/>
    <x v="91"/>
    <n v="300"/>
    <n v="300"/>
    <x v="1"/>
    <n v="0"/>
    <x v="1"/>
    <n v="4.2"/>
    <x v="0"/>
    <x v="677"/>
    <n v="419"/>
    <x v="1"/>
    <n v="125700"/>
    <n v="0.84000000000000008"/>
    <n v="9.813266881044001E-4"/>
    <n v="0.42049066334405222"/>
  </r>
  <r>
    <x v="854"/>
    <x v="840"/>
    <x v="65"/>
    <x v="0"/>
    <x v="64"/>
    <n v="999"/>
    <n v="1995"/>
    <x v="0"/>
    <n v="0.5"/>
    <x v="0"/>
    <n v="4.5"/>
    <x v="6"/>
    <x v="678"/>
    <n v="7317"/>
    <x v="0"/>
    <n v="14597415"/>
    <n v="0.9"/>
    <n v="1.7136914980572543E-2"/>
    <n v="0.4585684574902863"/>
  </r>
  <r>
    <x v="855"/>
    <x v="841"/>
    <x v="132"/>
    <x v="3"/>
    <x v="128"/>
    <n v="535"/>
    <n v="535"/>
    <x v="0"/>
    <n v="0"/>
    <x v="1"/>
    <n v="4.4000000000000004"/>
    <x v="5"/>
    <x v="472"/>
    <n v="4426"/>
    <x v="0"/>
    <n v="2367910"/>
    <n v="0.88000000000000012"/>
    <n v="1.0365995039498985E-2"/>
    <n v="0.44518299751974955"/>
  </r>
  <r>
    <x v="856"/>
    <x v="842"/>
    <x v="90"/>
    <x v="0"/>
    <x v="88"/>
    <n v="269"/>
    <n v="1099"/>
    <x v="0"/>
    <n v="0.76"/>
    <x v="0"/>
    <n v="4.0999999999999996"/>
    <x v="3"/>
    <x v="679"/>
    <n v="1092"/>
    <x v="0"/>
    <n v="1200108"/>
    <n v="0.82"/>
    <n v="2.5575387670883172E-3"/>
    <n v="0.41127876938354413"/>
  </r>
  <r>
    <x v="857"/>
    <x v="843"/>
    <x v="114"/>
    <x v="3"/>
    <x v="110"/>
    <n v="341"/>
    <n v="450"/>
    <x v="1"/>
    <n v="0.24"/>
    <x v="1"/>
    <n v="4.3"/>
    <x v="4"/>
    <x v="680"/>
    <n v="2493"/>
    <x v="0"/>
    <n v="1121850"/>
    <n v="0.86"/>
    <n v="5.8387766907977787E-3"/>
    <n v="0.43291938834539889"/>
  </r>
  <r>
    <x v="858"/>
    <x v="844"/>
    <x v="69"/>
    <x v="0"/>
    <x v="68"/>
    <n v="2499"/>
    <n v="3999"/>
    <x v="0"/>
    <n v="0.38"/>
    <x v="1"/>
    <n v="4.4000000000000004"/>
    <x v="5"/>
    <x v="681"/>
    <n v="12679"/>
    <x v="0"/>
    <n v="50703321"/>
    <n v="0.88000000000000012"/>
    <n v="2.9695086106147225E-2"/>
    <n v="0.45484754305307368"/>
  </r>
  <r>
    <x v="859"/>
    <x v="845"/>
    <x v="117"/>
    <x v="0"/>
    <x v="113"/>
    <n v="5899"/>
    <n v="7005"/>
    <x v="0"/>
    <n v="0.16"/>
    <x v="1"/>
    <n v="3.6"/>
    <x v="9"/>
    <x v="682"/>
    <n v="4199"/>
    <x v="0"/>
    <n v="29413995"/>
    <n v="0.72"/>
    <n v="9.834345497256267E-3"/>
    <n v="0.36491717274862812"/>
  </r>
  <r>
    <x v="860"/>
    <x v="846"/>
    <x v="69"/>
    <x v="0"/>
    <x v="68"/>
    <n v="1565"/>
    <n v="2999"/>
    <x v="0"/>
    <n v="0.48"/>
    <x v="1"/>
    <n v="4"/>
    <x v="1"/>
    <x v="683"/>
    <n v="11113"/>
    <x v="0"/>
    <n v="33327887"/>
    <n v="0.8"/>
    <n v="2.6027406885212882E-2"/>
    <n v="0.41301370344260646"/>
  </r>
  <r>
    <x v="861"/>
    <x v="847"/>
    <x v="57"/>
    <x v="1"/>
    <x v="56"/>
    <n v="326"/>
    <n v="799"/>
    <x v="0"/>
    <n v="0.59"/>
    <x v="0"/>
    <n v="4.4000000000000004"/>
    <x v="5"/>
    <x v="684"/>
    <n v="10773"/>
    <x v="0"/>
    <n v="8607627"/>
    <n v="0.88000000000000012"/>
    <n v="2.5231103606082821E-2"/>
    <n v="0.45261555180304147"/>
  </r>
  <r>
    <x v="862"/>
    <x v="848"/>
    <x v="55"/>
    <x v="0"/>
    <x v="54"/>
    <n v="657"/>
    <n v="999"/>
    <x v="0"/>
    <n v="0.34"/>
    <x v="1"/>
    <n v="4.3"/>
    <x v="4"/>
    <x v="685"/>
    <n v="13944"/>
    <x v="0"/>
    <n v="13930056"/>
    <n v="0.86"/>
    <n v="3.2657802718204662E-2"/>
    <n v="0.4463289013591023"/>
  </r>
  <r>
    <x v="863"/>
    <x v="849"/>
    <x v="63"/>
    <x v="0"/>
    <x v="62"/>
    <n v="1995"/>
    <n v="2895"/>
    <x v="0"/>
    <n v="0.31"/>
    <x v="1"/>
    <n v="4.5999999999999996"/>
    <x v="13"/>
    <x v="686"/>
    <n v="10760"/>
    <x v="0"/>
    <n v="31150200"/>
    <n v="0.91999999999999993"/>
    <n v="2.5200656715998436E-2"/>
    <n v="0.4726003283579992"/>
  </r>
  <r>
    <x v="864"/>
    <x v="850"/>
    <x v="72"/>
    <x v="1"/>
    <x v="71"/>
    <n v="1500"/>
    <n v="1500"/>
    <x v="0"/>
    <n v="0"/>
    <x v="1"/>
    <n v="4.4000000000000004"/>
    <x v="5"/>
    <x v="687"/>
    <n v="25996"/>
    <x v="0"/>
    <n v="38994000"/>
    <n v="0.88000000000000012"/>
    <n v="6.0884411894897336E-2"/>
    <n v="0.47044220594744873"/>
  </r>
  <r>
    <x v="865"/>
    <x v="851"/>
    <x v="49"/>
    <x v="0"/>
    <x v="48"/>
    <n v="2640"/>
    <n v="3195"/>
    <x v="0"/>
    <n v="0.17"/>
    <x v="1"/>
    <n v="4.5"/>
    <x v="6"/>
    <x v="688"/>
    <n v="16146"/>
    <x v="0"/>
    <n v="51586470"/>
    <n v="0.9"/>
    <n v="3.781503748480583E-2"/>
    <n v="0.46890751874240294"/>
  </r>
  <r>
    <x v="866"/>
    <x v="852"/>
    <x v="117"/>
    <x v="0"/>
    <x v="113"/>
    <n v="5299"/>
    <n v="6355"/>
    <x v="0"/>
    <n v="0.17"/>
    <x v="1"/>
    <n v="3.9"/>
    <x v="2"/>
    <x v="689"/>
    <n v="8280"/>
    <x v="0"/>
    <n v="52619400"/>
    <n v="0.78"/>
    <n v="1.939232691528504E-2"/>
    <n v="0.39969616345764253"/>
  </r>
  <r>
    <x v="867"/>
    <x v="853"/>
    <x v="126"/>
    <x v="0"/>
    <x v="122"/>
    <n v="1990"/>
    <n v="2999"/>
    <x v="0"/>
    <n v="0.34"/>
    <x v="1"/>
    <n v="4.3"/>
    <x v="4"/>
    <x v="690"/>
    <n v="14237"/>
    <x v="0"/>
    <n v="42696763"/>
    <n v="0.86"/>
    <n v="3.3344028779337335E-2"/>
    <n v="0.44667201438966864"/>
  </r>
  <r>
    <x v="868"/>
    <x v="854"/>
    <x v="133"/>
    <x v="1"/>
    <x v="129"/>
    <n v="1289"/>
    <n v="1499"/>
    <x v="0"/>
    <n v="0.14000000000000001"/>
    <x v="1"/>
    <n v="4.5"/>
    <x v="6"/>
    <x v="691"/>
    <n v="20668"/>
    <x v="0"/>
    <n v="30981332"/>
    <n v="0.9"/>
    <n v="4.8405871097235653E-2"/>
    <n v="0.47420293554861781"/>
  </r>
  <r>
    <x v="869"/>
    <x v="855"/>
    <x v="93"/>
    <x v="3"/>
    <x v="91"/>
    <n v="165"/>
    <n v="165"/>
    <x v="2"/>
    <n v="0"/>
    <x v="1"/>
    <n v="4.5"/>
    <x v="6"/>
    <x v="692"/>
    <n v="1674"/>
    <x v="0"/>
    <n v="276210"/>
    <n v="0.9"/>
    <n v="3.9206226154815411E-3"/>
    <n v="0.45196031130774078"/>
  </r>
  <r>
    <x v="870"/>
    <x v="856"/>
    <x v="110"/>
    <x v="0"/>
    <x v="107"/>
    <n v="1699"/>
    <n v="3499"/>
    <x v="0"/>
    <n v="0.51"/>
    <x v="0"/>
    <n v="3.6"/>
    <x v="9"/>
    <x v="693"/>
    <n v="7689"/>
    <x v="0"/>
    <n v="26903811"/>
    <n v="0.72"/>
    <n v="1.8008164450679553E-2"/>
    <n v="0.36900408222533976"/>
  </r>
  <r>
    <x v="871"/>
    <x v="857"/>
    <x v="83"/>
    <x v="1"/>
    <x v="82"/>
    <n v="2299"/>
    <n v="7500"/>
    <x v="0"/>
    <n v="0.69"/>
    <x v="0"/>
    <n v="4.0999999999999996"/>
    <x v="3"/>
    <x v="694"/>
    <n v="5554"/>
    <x v="0"/>
    <n v="41655000"/>
    <n v="0.82"/>
    <n v="1.3007848271436367E-2"/>
    <n v="0.41650392413571818"/>
  </r>
  <r>
    <x v="872"/>
    <x v="858"/>
    <x v="81"/>
    <x v="0"/>
    <x v="80"/>
    <n v="39"/>
    <n v="39"/>
    <x v="2"/>
    <n v="0"/>
    <x v="1"/>
    <n v="3.8"/>
    <x v="11"/>
    <x v="695"/>
    <n v="3344"/>
    <x v="0"/>
    <n v="130416"/>
    <n v="0.76"/>
    <n v="7.8318769570909635E-3"/>
    <n v="0.38391593847854549"/>
  </r>
  <r>
    <x v="873"/>
    <x v="859"/>
    <x v="134"/>
    <x v="0"/>
    <x v="130"/>
    <n v="26999"/>
    <n v="37999"/>
    <x v="0"/>
    <n v="0.28999999999999998"/>
    <x v="1"/>
    <n v="4.5999999999999996"/>
    <x v="13"/>
    <x v="696"/>
    <n v="2886"/>
    <x v="0"/>
    <n v="109665114"/>
    <n v="0.91999999999999993"/>
    <n v="6.7592095987334096E-3"/>
    <n v="0.46337960479936668"/>
  </r>
  <r>
    <x v="874"/>
    <x v="860"/>
    <x v="24"/>
    <x v="1"/>
    <x v="24"/>
    <n v="1490"/>
    <n v="1990"/>
    <x v="0"/>
    <n v="0.25"/>
    <x v="1"/>
    <n v="4.0999999999999996"/>
    <x v="3"/>
    <x v="697"/>
    <n v="98250"/>
    <x v="0"/>
    <n v="195517500"/>
    <n v="0.82"/>
    <n v="0.23010822698390765"/>
    <n v="0.52505411349195374"/>
  </r>
  <r>
    <x v="875"/>
    <x v="861"/>
    <x v="47"/>
    <x v="0"/>
    <x v="46"/>
    <n v="398"/>
    <n v="1949"/>
    <x v="0"/>
    <n v="0.8"/>
    <x v="0"/>
    <n v="4"/>
    <x v="1"/>
    <x v="698"/>
    <n v="75"/>
    <x v="1"/>
    <n v="146175"/>
    <n v="0.8"/>
    <n v="1.7565513510221957E-4"/>
    <n v="0.40008782756755112"/>
  </r>
  <r>
    <x v="876"/>
    <x v="862"/>
    <x v="110"/>
    <x v="0"/>
    <x v="107"/>
    <n v="770"/>
    <n v="1547"/>
    <x v="0"/>
    <n v="0.5"/>
    <x v="0"/>
    <n v="4.3"/>
    <x v="4"/>
    <x v="699"/>
    <n v="2585"/>
    <x v="0"/>
    <n v="3998995"/>
    <n v="0.86"/>
    <n v="6.0542469898565016E-3"/>
    <n v="0.43302712349492822"/>
  </r>
  <r>
    <x v="877"/>
    <x v="863"/>
    <x v="31"/>
    <x v="1"/>
    <x v="31"/>
    <n v="279"/>
    <n v="1299"/>
    <x v="0"/>
    <n v="0.79"/>
    <x v="0"/>
    <n v="4"/>
    <x v="1"/>
    <x v="700"/>
    <n v="5072"/>
    <x v="0"/>
    <n v="6588528"/>
    <n v="0.8"/>
    <n v="1.1878971269846102E-2"/>
    <n v="0.40593948563492305"/>
  </r>
  <r>
    <x v="878"/>
    <x v="864"/>
    <x v="135"/>
    <x v="5"/>
    <x v="131"/>
    <n v="249"/>
    <n v="599"/>
    <x v="0"/>
    <n v="0.57999999999999996"/>
    <x v="0"/>
    <n v="4.5"/>
    <x v="6"/>
    <x v="701"/>
    <n v="5985"/>
    <x v="0"/>
    <n v="3585015"/>
    <n v="0.9"/>
    <n v="1.4017279781157122E-2"/>
    <n v="0.45700863989057855"/>
  </r>
  <r>
    <x v="879"/>
    <x v="865"/>
    <x v="136"/>
    <x v="4"/>
    <x v="132"/>
    <n v="230"/>
    <n v="230"/>
    <x v="1"/>
    <n v="0"/>
    <x v="1"/>
    <n v="4.5"/>
    <x v="6"/>
    <x v="702"/>
    <n v="9427"/>
    <x v="0"/>
    <n v="2168210"/>
    <n v="0.9"/>
    <n v="2.2078679448114986E-2"/>
    <n v="0.46103933972405753"/>
  </r>
  <r>
    <x v="880"/>
    <x v="866"/>
    <x v="63"/>
    <x v="0"/>
    <x v="62"/>
    <n v="599"/>
    <n v="700"/>
    <x v="0"/>
    <n v="0.14000000000000001"/>
    <x v="1"/>
    <n v="4.3"/>
    <x v="4"/>
    <x v="703"/>
    <n v="2301"/>
    <x v="0"/>
    <n v="1610700"/>
    <n v="0.86"/>
    <n v="5.3890995449360967E-3"/>
    <n v="0.43269454977246802"/>
  </r>
  <r>
    <x v="881"/>
    <x v="867"/>
    <x v="137"/>
    <x v="0"/>
    <x v="133"/>
    <n v="598"/>
    <n v="1150"/>
    <x v="0"/>
    <n v="0.48"/>
    <x v="1"/>
    <n v="4.0999999999999996"/>
    <x v="3"/>
    <x v="704"/>
    <n v="2535"/>
    <x v="0"/>
    <n v="2915250"/>
    <n v="0.82"/>
    <n v="5.9371435664550215E-3"/>
    <n v="0.41296857178322749"/>
  </r>
  <r>
    <x v="882"/>
    <x v="868"/>
    <x v="84"/>
    <x v="0"/>
    <x v="34"/>
    <n v="399"/>
    <n v="1499"/>
    <x v="0"/>
    <n v="0.73"/>
    <x v="0"/>
    <n v="4"/>
    <x v="1"/>
    <x v="705"/>
    <n v="691"/>
    <x v="1"/>
    <n v="1035809"/>
    <n v="0.8"/>
    <n v="1.6183693114084497E-3"/>
    <n v="0.40080918465570425"/>
  </r>
  <r>
    <x v="883"/>
    <x v="869"/>
    <x v="47"/>
    <x v="0"/>
    <x v="46"/>
    <n v="499"/>
    <n v="1299"/>
    <x v="0"/>
    <n v="0.62"/>
    <x v="0"/>
    <n v="4.0999999999999996"/>
    <x v="3"/>
    <x v="706"/>
    <n v="2740"/>
    <x v="0"/>
    <n v="3559260"/>
    <n v="0.82"/>
    <n v="6.417267602401089E-3"/>
    <n v="0.41320863380120054"/>
  </r>
  <r>
    <x v="884"/>
    <x v="870"/>
    <x v="45"/>
    <x v="0"/>
    <x v="44"/>
    <n v="579"/>
    <n v="1090"/>
    <x v="0"/>
    <n v="0.47"/>
    <x v="1"/>
    <n v="4.4000000000000004"/>
    <x v="5"/>
    <x v="707"/>
    <n v="3482"/>
    <x v="0"/>
    <n v="3795380"/>
    <n v="0.88000000000000012"/>
    <n v="8.1550824056790469E-3"/>
    <n v="0.4440775412028396"/>
  </r>
  <r>
    <x v="885"/>
    <x v="871"/>
    <x v="138"/>
    <x v="3"/>
    <x v="134"/>
    <n v="90"/>
    <n v="100"/>
    <x v="2"/>
    <n v="0.1"/>
    <x v="1"/>
    <n v="4.0999999999999996"/>
    <x v="3"/>
    <x v="708"/>
    <n v="6199"/>
    <x v="0"/>
    <n v="619900"/>
    <n v="0.82"/>
    <n v="1.4518482433315456E-2"/>
    <n v="0.41725924121665769"/>
  </r>
  <r>
    <x v="886"/>
    <x v="872"/>
    <x v="47"/>
    <x v="0"/>
    <x v="46"/>
    <n v="899"/>
    <n v="1999"/>
    <x v="0"/>
    <n v="0.55000000000000004"/>
    <x v="0"/>
    <n v="4.4000000000000004"/>
    <x v="5"/>
    <x v="709"/>
    <n v="1667"/>
    <x v="0"/>
    <n v="3332333"/>
    <n v="0.88000000000000012"/>
    <n v="3.9042281362053339E-3"/>
    <n v="0.4419521140681027"/>
  </r>
  <r>
    <x v="887"/>
    <x v="873"/>
    <x v="121"/>
    <x v="0"/>
    <x v="117"/>
    <n v="1149"/>
    <n v="1800"/>
    <x v="0"/>
    <n v="0.36"/>
    <x v="1"/>
    <n v="4.3"/>
    <x v="4"/>
    <x v="710"/>
    <n v="4723"/>
    <x v="0"/>
    <n v="8501400"/>
    <n v="0.86"/>
    <n v="1.1061589374503774E-2"/>
    <n v="0.43553079468725187"/>
  </r>
  <r>
    <x v="888"/>
    <x v="874"/>
    <x v="90"/>
    <x v="0"/>
    <x v="88"/>
    <n v="249"/>
    <n v="499"/>
    <x v="1"/>
    <n v="0.5"/>
    <x v="0"/>
    <n v="4.2"/>
    <x v="0"/>
    <x v="711"/>
    <n v="22860"/>
    <x v="0"/>
    <n v="11407140"/>
    <n v="0.84000000000000008"/>
    <n v="5.3539685179156526E-2"/>
    <n v="0.4467698425895783"/>
  </r>
  <r>
    <x v="889"/>
    <x v="875"/>
    <x v="81"/>
    <x v="0"/>
    <x v="80"/>
    <n v="39"/>
    <n v="39"/>
    <x v="2"/>
    <n v="0"/>
    <x v="1"/>
    <n v="3.6"/>
    <x v="9"/>
    <x v="712"/>
    <n v="13572"/>
    <x v="0"/>
    <n v="529308"/>
    <n v="0.72"/>
    <n v="3.1786553248097656E-2"/>
    <n v="0.37589327662404881"/>
  </r>
  <r>
    <x v="890"/>
    <x v="876"/>
    <x v="59"/>
    <x v="0"/>
    <x v="58"/>
    <n v="1599"/>
    <n v="3599"/>
    <x v="0"/>
    <n v="0.56000000000000005"/>
    <x v="0"/>
    <n v="4.2"/>
    <x v="0"/>
    <x v="713"/>
    <n v="16182"/>
    <x v="0"/>
    <n v="58239018"/>
    <n v="0.84000000000000008"/>
    <n v="3.7899351949654894E-2"/>
    <n v="0.43894967597482748"/>
  </r>
  <r>
    <x v="891"/>
    <x v="877"/>
    <x v="71"/>
    <x v="1"/>
    <x v="70"/>
    <n v="1199"/>
    <n v="3990"/>
    <x v="0"/>
    <n v="0.7"/>
    <x v="0"/>
    <n v="4.2"/>
    <x v="0"/>
    <x v="714"/>
    <n v="2908"/>
    <x v="0"/>
    <n v="11602920"/>
    <n v="0.84000000000000008"/>
    <n v="6.8107351050300602E-3"/>
    <n v="0.42340536755251507"/>
  </r>
  <r>
    <x v="892"/>
    <x v="878"/>
    <x v="45"/>
    <x v="0"/>
    <x v="44"/>
    <n v="1099"/>
    <n v="1499"/>
    <x v="0"/>
    <n v="0.27"/>
    <x v="1"/>
    <n v="4.2"/>
    <x v="0"/>
    <x v="715"/>
    <n v="2375"/>
    <x v="0"/>
    <n v="3560125"/>
    <n v="0.84000000000000008"/>
    <n v="5.5624126115702867E-3"/>
    <n v="0.4227812063057852"/>
  </r>
  <r>
    <x v="893"/>
    <x v="879"/>
    <x v="93"/>
    <x v="3"/>
    <x v="91"/>
    <n v="120"/>
    <n v="120"/>
    <x v="2"/>
    <n v="0"/>
    <x v="1"/>
    <n v="4.5"/>
    <x v="6"/>
    <x v="716"/>
    <n v="4951"/>
    <x v="0"/>
    <n v="594120"/>
    <n v="0.9"/>
    <n v="1.1595580985214522E-2"/>
    <n v="0.45579779049260727"/>
  </r>
  <r>
    <x v="894"/>
    <x v="880"/>
    <x v="121"/>
    <x v="0"/>
    <x v="117"/>
    <n v="1519"/>
    <n v="3499"/>
    <x v="0"/>
    <n v="0.56999999999999995"/>
    <x v="0"/>
    <n v="4.3"/>
    <x v="4"/>
    <x v="717"/>
    <n v="408"/>
    <x v="1"/>
    <n v="1427592"/>
    <n v="0.86"/>
    <n v="9.5556393495607446E-4"/>
    <n v="0.43047778196747805"/>
  </r>
  <r>
    <x v="895"/>
    <x v="881"/>
    <x v="138"/>
    <x v="3"/>
    <x v="134"/>
    <n v="420"/>
    <n v="420"/>
    <x v="1"/>
    <n v="0"/>
    <x v="1"/>
    <n v="4.2"/>
    <x v="0"/>
    <x v="718"/>
    <n v="1926"/>
    <x v="0"/>
    <n v="808920"/>
    <n v="0.84000000000000008"/>
    <n v="4.5108238694249988E-3"/>
    <n v="0.42225541193471255"/>
  </r>
  <r>
    <x v="896"/>
    <x v="882"/>
    <x v="139"/>
    <x v="3"/>
    <x v="135"/>
    <n v="225"/>
    <n v="225"/>
    <x v="1"/>
    <n v="0"/>
    <x v="1"/>
    <n v="4.0999999999999996"/>
    <x v="3"/>
    <x v="719"/>
    <n v="4798"/>
    <x v="0"/>
    <n v="1079550"/>
    <n v="0.82"/>
    <n v="1.1237244509605993E-2"/>
    <n v="0.41561862225480295"/>
  </r>
  <r>
    <x v="897"/>
    <x v="883"/>
    <x v="140"/>
    <x v="0"/>
    <x v="136"/>
    <n v="199"/>
    <n v="799"/>
    <x v="0"/>
    <n v="0.75"/>
    <x v="0"/>
    <n v="4.0999999999999996"/>
    <x v="3"/>
    <x v="720"/>
    <n v="7333"/>
    <x v="0"/>
    <n v="5859067"/>
    <n v="0.82"/>
    <n v="1.7174388076061014E-2"/>
    <n v="0.41858719403803046"/>
  </r>
  <r>
    <x v="898"/>
    <x v="884"/>
    <x v="124"/>
    <x v="0"/>
    <x v="120"/>
    <n v="8349"/>
    <n v="9625"/>
    <x v="0"/>
    <n v="0.13"/>
    <x v="1"/>
    <n v="3.8"/>
    <x v="11"/>
    <x v="721"/>
    <n v="3652"/>
    <x v="0"/>
    <n v="35150500"/>
    <n v="0.76"/>
    <n v="8.5532340452440792E-3"/>
    <n v="0.38427661702262206"/>
  </r>
  <r>
    <x v="899"/>
    <x v="885"/>
    <x v="107"/>
    <x v="0"/>
    <x v="104"/>
    <n v="3307"/>
    <n v="6100"/>
    <x v="0"/>
    <n v="0.46"/>
    <x v="1"/>
    <n v="4.3"/>
    <x v="4"/>
    <x v="722"/>
    <n v="2515"/>
    <x v="0"/>
    <n v="15341500"/>
    <n v="0.86"/>
    <n v="5.8903021970944302E-3"/>
    <n v="0.4329451510985472"/>
  </r>
  <r>
    <x v="900"/>
    <x v="886"/>
    <x v="44"/>
    <x v="0"/>
    <x v="43"/>
    <n v="449"/>
    <n v="1300"/>
    <x v="0"/>
    <n v="0.65"/>
    <x v="0"/>
    <n v="4.2"/>
    <x v="0"/>
    <x v="723"/>
    <n v="4959"/>
    <x v="0"/>
    <n v="6446700"/>
    <n v="0.84000000000000008"/>
    <n v="1.1614317532958758E-2"/>
    <n v="0.4258071587664794"/>
  </r>
  <r>
    <x v="901"/>
    <x v="887"/>
    <x v="51"/>
    <x v="1"/>
    <x v="50"/>
    <n v="380"/>
    <n v="400"/>
    <x v="1"/>
    <n v="0.05"/>
    <x v="1"/>
    <n v="4.4000000000000004"/>
    <x v="5"/>
    <x v="724"/>
    <n v="2111"/>
    <x v="0"/>
    <n v="844400"/>
    <n v="0.88000000000000012"/>
    <n v="4.944106536010474E-3"/>
    <n v="0.44247205326800532"/>
  </r>
  <r>
    <x v="902"/>
    <x v="888"/>
    <x v="46"/>
    <x v="0"/>
    <x v="45"/>
    <n v="499"/>
    <n v="1399"/>
    <x v="0"/>
    <n v="0.64"/>
    <x v="0"/>
    <n v="3.9"/>
    <x v="2"/>
    <x v="725"/>
    <n v="1462"/>
    <x v="0"/>
    <n v="2045338"/>
    <n v="0.78"/>
    <n v="3.4241041002592669E-3"/>
    <n v="0.39171205205012966"/>
  </r>
  <r>
    <x v="903"/>
    <x v="889"/>
    <x v="141"/>
    <x v="0"/>
    <x v="137"/>
    <n v="37247"/>
    <n v="59890"/>
    <x v="0"/>
    <n v="0.38"/>
    <x v="1"/>
    <n v="4"/>
    <x v="1"/>
    <x v="188"/>
    <n v="323"/>
    <x v="1"/>
    <n v="19344470"/>
    <n v="0.8"/>
    <n v="7.5648811517355899E-4"/>
    <n v="0.40037824405758682"/>
  </r>
  <r>
    <x v="904"/>
    <x v="890"/>
    <x v="39"/>
    <x v="1"/>
    <x v="39"/>
    <n v="849"/>
    <n v="2490"/>
    <x v="0"/>
    <n v="0.66"/>
    <x v="0"/>
    <n v="4.2"/>
    <x v="0"/>
    <x v="726"/>
    <n v="91188"/>
    <x v="0"/>
    <n v="227058120"/>
    <n v="0.84000000000000008"/>
    <n v="0.21356853946268264"/>
    <n v="0.5267842697313414"/>
  </r>
  <r>
    <x v="905"/>
    <x v="891"/>
    <x v="89"/>
    <x v="1"/>
    <x v="87"/>
    <n v="799"/>
    <n v="1999"/>
    <x v="0"/>
    <n v="0.6"/>
    <x v="0"/>
    <n v="3.7"/>
    <x v="7"/>
    <x v="727"/>
    <n v="418"/>
    <x v="1"/>
    <n v="835582"/>
    <n v="0.74"/>
    <n v="9.7898461963637044E-4"/>
    <n v="0.3704894923098182"/>
  </r>
  <r>
    <x v="906"/>
    <x v="892"/>
    <x v="81"/>
    <x v="0"/>
    <x v="80"/>
    <n v="298"/>
    <n v="999"/>
    <x v="0"/>
    <n v="0.7"/>
    <x v="0"/>
    <n v="4.3"/>
    <x v="4"/>
    <x v="728"/>
    <n v="1552"/>
    <x v="0"/>
    <n v="1550448"/>
    <n v="0.86"/>
    <n v="3.6348902623819304E-3"/>
    <n v="0.43181744513119097"/>
  </r>
  <r>
    <x v="907"/>
    <x v="893"/>
    <x v="89"/>
    <x v="1"/>
    <x v="87"/>
    <n v="1499"/>
    <n v="2999"/>
    <x v="0"/>
    <n v="0.5"/>
    <x v="0"/>
    <n v="4.0999999999999996"/>
    <x v="3"/>
    <x v="729"/>
    <n v="25262"/>
    <x v="0"/>
    <n v="75760738"/>
    <n v="0.82"/>
    <n v="5.9165333639363611E-2"/>
    <n v="0.43958266681968178"/>
  </r>
  <r>
    <x v="908"/>
    <x v="894"/>
    <x v="142"/>
    <x v="4"/>
    <x v="138"/>
    <n v="649"/>
    <n v="1245"/>
    <x v="0"/>
    <n v="0.48"/>
    <x v="1"/>
    <n v="3.9"/>
    <x v="2"/>
    <x v="730"/>
    <n v="123365"/>
    <x v="0"/>
    <n v="153589425"/>
    <n v="0.78"/>
    <n v="0.28892927655847089"/>
    <n v="0.53446463827923552"/>
  </r>
  <r>
    <x v="909"/>
    <x v="895"/>
    <x v="143"/>
    <x v="4"/>
    <x v="139"/>
    <n v="1199"/>
    <n v="1695"/>
    <x v="0"/>
    <n v="0.28999999999999998"/>
    <x v="1"/>
    <n v="3.6"/>
    <x v="9"/>
    <x v="731"/>
    <n v="13300"/>
    <x v="0"/>
    <n v="22543500"/>
    <n v="0.72"/>
    <n v="3.1149510624793604E-2"/>
    <n v="0.37557475531239681"/>
  </r>
  <r>
    <x v="910"/>
    <x v="896"/>
    <x v="144"/>
    <x v="4"/>
    <x v="140"/>
    <n v="1199"/>
    <n v="2000"/>
    <x v="0"/>
    <n v="0.4"/>
    <x v="1"/>
    <n v="4"/>
    <x v="1"/>
    <x v="732"/>
    <n v="18543"/>
    <x v="0"/>
    <n v="37086000"/>
    <n v="0.8"/>
    <n v="4.3428975602672767E-2"/>
    <n v="0.42171448780133641"/>
  </r>
  <r>
    <x v="911"/>
    <x v="897"/>
    <x v="145"/>
    <x v="4"/>
    <x v="141"/>
    <n v="455"/>
    <n v="999"/>
    <x v="0"/>
    <n v="0.54"/>
    <x v="0"/>
    <n v="4.0999999999999996"/>
    <x v="3"/>
    <x v="733"/>
    <n v="3578"/>
    <x v="0"/>
    <n v="3574422"/>
    <n v="0.82"/>
    <n v="8.3799209786098883E-3"/>
    <n v="0.4141899604893049"/>
  </r>
  <r>
    <x v="912"/>
    <x v="898"/>
    <x v="146"/>
    <x v="4"/>
    <x v="142"/>
    <n v="199"/>
    <n v="1999"/>
    <x v="0"/>
    <n v="0.9"/>
    <x v="0"/>
    <n v="3.7"/>
    <x v="7"/>
    <x v="734"/>
    <n v="2031"/>
    <x v="0"/>
    <n v="4059969"/>
    <n v="0.74"/>
    <n v="4.7567410585681062E-3"/>
    <n v="0.37237837052928408"/>
  </r>
  <r>
    <x v="913"/>
    <x v="899"/>
    <x v="146"/>
    <x v="4"/>
    <x v="142"/>
    <n v="293"/>
    <n v="499"/>
    <x v="1"/>
    <n v="0.41"/>
    <x v="1"/>
    <n v="3.9"/>
    <x v="2"/>
    <x v="735"/>
    <n v="44994"/>
    <x v="0"/>
    <n v="22452006"/>
    <n v="0.78"/>
    <n v="0.10537902865052357"/>
    <n v="0.44268951432526182"/>
  </r>
  <r>
    <x v="914"/>
    <x v="900"/>
    <x v="147"/>
    <x v="4"/>
    <x v="143"/>
    <n v="199"/>
    <n v="495"/>
    <x v="1"/>
    <n v="0.6"/>
    <x v="0"/>
    <n v="4.0999999999999996"/>
    <x v="3"/>
    <x v="736"/>
    <n v="270563"/>
    <x v="0"/>
    <n v="133928685"/>
    <n v="0.82"/>
    <n v="0.63367707091549119"/>
    <n v="0.72683853545774557"/>
  </r>
  <r>
    <x v="915"/>
    <x v="901"/>
    <x v="142"/>
    <x v="4"/>
    <x v="138"/>
    <n v="749"/>
    <n v="1245"/>
    <x v="0"/>
    <n v="0.4"/>
    <x v="1"/>
    <n v="3.9"/>
    <x v="2"/>
    <x v="737"/>
    <n v="31783"/>
    <x v="0"/>
    <n v="39569835"/>
    <n v="0.78"/>
    <n v="7.4437962119384596E-2"/>
    <n v="0.4272189810596923"/>
  </r>
  <r>
    <x v="916"/>
    <x v="902"/>
    <x v="143"/>
    <x v="4"/>
    <x v="139"/>
    <n v="1399"/>
    <n v="1549"/>
    <x v="0"/>
    <n v="0.1"/>
    <x v="1"/>
    <n v="3.9"/>
    <x v="2"/>
    <x v="738"/>
    <n v="2602"/>
    <x v="0"/>
    <n v="4030498"/>
    <n v="0.78"/>
    <n v="6.0940621538130048E-3"/>
    <n v="0.39304703107690653"/>
  </r>
  <r>
    <x v="917"/>
    <x v="903"/>
    <x v="142"/>
    <x v="4"/>
    <x v="138"/>
    <n v="749"/>
    <n v="1445"/>
    <x v="0"/>
    <n v="0.48"/>
    <x v="1"/>
    <n v="3.9"/>
    <x v="2"/>
    <x v="739"/>
    <n v="63350"/>
    <x v="0"/>
    <n v="91540750"/>
    <n v="0.78"/>
    <n v="0.14837003744967481"/>
    <n v="0.46418501872483742"/>
  </r>
  <r>
    <x v="918"/>
    <x v="904"/>
    <x v="148"/>
    <x v="4"/>
    <x v="144"/>
    <n v="1699"/>
    <n v="3193"/>
    <x v="0"/>
    <n v="0.47"/>
    <x v="1"/>
    <n v="3.8"/>
    <x v="11"/>
    <x v="740"/>
    <n v="54032"/>
    <x v="0"/>
    <n v="172524176"/>
    <n v="0.76"/>
    <n v="0.12654664346457503"/>
    <n v="0.44327332173228751"/>
  </r>
  <r>
    <x v="919"/>
    <x v="905"/>
    <x v="142"/>
    <x v="4"/>
    <x v="138"/>
    <n v="1043"/>
    <n v="1345"/>
    <x v="0"/>
    <n v="0.22"/>
    <x v="1"/>
    <n v="3.8"/>
    <x v="11"/>
    <x v="741"/>
    <n v="15592"/>
    <x v="0"/>
    <n v="20971240"/>
    <n v="0.76"/>
    <n v="3.6517531553517432E-2"/>
    <n v="0.39825876577675873"/>
  </r>
  <r>
    <x v="920"/>
    <x v="906"/>
    <x v="145"/>
    <x v="4"/>
    <x v="141"/>
    <n v="499"/>
    <n v="999"/>
    <x v="0"/>
    <n v="0.5"/>
    <x v="0"/>
    <n v="4.0999999999999996"/>
    <x v="3"/>
    <x v="742"/>
    <n v="4859"/>
    <x v="0"/>
    <n v="4854141"/>
    <n v="0.82"/>
    <n v="1.1380110686155799E-2"/>
    <n v="0.4156900553430779"/>
  </r>
  <r>
    <x v="921"/>
    <x v="907"/>
    <x v="144"/>
    <x v="4"/>
    <x v="140"/>
    <n v="1464"/>
    <n v="1650"/>
    <x v="0"/>
    <n v="0.11"/>
    <x v="1"/>
    <n v="4.0999999999999996"/>
    <x v="3"/>
    <x v="743"/>
    <n v="14120"/>
    <x v="0"/>
    <n v="23298000"/>
    <n v="0.82"/>
    <n v="3.3070006768577874E-2"/>
    <n v="0.4265350033842889"/>
  </r>
  <r>
    <x v="922"/>
    <x v="908"/>
    <x v="149"/>
    <x v="4"/>
    <x v="145"/>
    <n v="249"/>
    <n v="499"/>
    <x v="1"/>
    <n v="0.5"/>
    <x v="0"/>
    <n v="3.3"/>
    <x v="8"/>
    <x v="744"/>
    <n v="8427"/>
    <x v="0"/>
    <n v="4205073"/>
    <n v="0.65999999999999992"/>
    <n v="1.9736610980085393E-2"/>
    <n v="0.33986830549004265"/>
  </r>
  <r>
    <x v="923"/>
    <x v="909"/>
    <x v="150"/>
    <x v="4"/>
    <x v="146"/>
    <n v="625"/>
    <n v="1400"/>
    <x v="0"/>
    <n v="0.55000000000000004"/>
    <x v="0"/>
    <n v="4.2"/>
    <x v="0"/>
    <x v="745"/>
    <n v="23316"/>
    <x v="0"/>
    <n v="32642400"/>
    <n v="0.84000000000000008"/>
    <n v="5.460766840057802E-2"/>
    <n v="0.44730383420028907"/>
  </r>
  <r>
    <x v="924"/>
    <x v="910"/>
    <x v="151"/>
    <x v="4"/>
    <x v="147"/>
    <n v="1290"/>
    <n v="2500"/>
    <x v="0"/>
    <n v="0.48"/>
    <x v="1"/>
    <n v="4"/>
    <x v="1"/>
    <x v="746"/>
    <n v="6530"/>
    <x v="0"/>
    <n v="16325000"/>
    <n v="0.8"/>
    <n v="1.5293707096233251E-2"/>
    <n v="0.40764685354811664"/>
  </r>
  <r>
    <x v="925"/>
    <x v="911"/>
    <x v="152"/>
    <x v="4"/>
    <x v="148"/>
    <n v="3600"/>
    <n v="6190"/>
    <x v="0"/>
    <n v="0.42"/>
    <x v="1"/>
    <n v="4.3"/>
    <x v="4"/>
    <x v="747"/>
    <n v="11924"/>
    <x v="0"/>
    <n v="73809560"/>
    <n v="0.86"/>
    <n v="2.7926824412784882E-2"/>
    <n v="0.44396341220639246"/>
  </r>
  <r>
    <x v="926"/>
    <x v="912"/>
    <x v="153"/>
    <x v="4"/>
    <x v="149"/>
    <n v="6549"/>
    <n v="13999"/>
    <x v="0"/>
    <n v="0.53"/>
    <x v="0"/>
    <n v="4"/>
    <x v="1"/>
    <x v="748"/>
    <n v="2961"/>
    <x v="0"/>
    <n v="41451039"/>
    <n v="0.8"/>
    <n v="6.9348647338356292E-3"/>
    <n v="0.40346743236691784"/>
  </r>
  <r>
    <x v="927"/>
    <x v="913"/>
    <x v="142"/>
    <x v="4"/>
    <x v="138"/>
    <n v="1625"/>
    <n v="2995"/>
    <x v="0"/>
    <n v="0.46"/>
    <x v="1"/>
    <n v="4.5"/>
    <x v="6"/>
    <x v="749"/>
    <n v="23484"/>
    <x v="0"/>
    <n v="70334580"/>
    <n v="0.9"/>
    <n v="5.5001135903206995E-2"/>
    <n v="0.47750056795160351"/>
  </r>
  <r>
    <x v="928"/>
    <x v="914"/>
    <x v="152"/>
    <x v="4"/>
    <x v="148"/>
    <n v="2599"/>
    <n v="5890"/>
    <x v="0"/>
    <n v="0.56000000000000005"/>
    <x v="0"/>
    <n v="4.0999999999999996"/>
    <x v="3"/>
    <x v="750"/>
    <n v="21783"/>
    <x v="0"/>
    <n v="128301870"/>
    <n v="0.82"/>
    <n v="5.1017277439088654E-2"/>
    <n v="0.43550863871954432"/>
  </r>
  <r>
    <x v="929"/>
    <x v="915"/>
    <x v="154"/>
    <x v="4"/>
    <x v="150"/>
    <n v="1199"/>
    <n v="2000"/>
    <x v="0"/>
    <n v="0.4"/>
    <x v="1"/>
    <n v="4"/>
    <x v="1"/>
    <x v="751"/>
    <n v="14030"/>
    <x v="0"/>
    <n v="28060000"/>
    <n v="0.8"/>
    <n v="3.2859220606455207E-2"/>
    <n v="0.41642961030322762"/>
  </r>
  <r>
    <x v="930"/>
    <x v="916"/>
    <x v="155"/>
    <x v="4"/>
    <x v="151"/>
    <n v="5499"/>
    <n v="13150"/>
    <x v="0"/>
    <n v="0.57999999999999996"/>
    <x v="0"/>
    <n v="4.2"/>
    <x v="0"/>
    <x v="752"/>
    <n v="6398"/>
    <x v="0"/>
    <n v="84133700"/>
    <n v="0.84000000000000008"/>
    <n v="1.4984554058453345E-2"/>
    <n v="0.42749227702922671"/>
  </r>
  <r>
    <x v="931"/>
    <x v="917"/>
    <x v="151"/>
    <x v="4"/>
    <x v="147"/>
    <n v="1299"/>
    <n v="3500"/>
    <x v="0"/>
    <n v="0.63"/>
    <x v="0"/>
    <n v="3.8"/>
    <x v="11"/>
    <x v="753"/>
    <n v="44050"/>
    <x v="0"/>
    <n v="154175000"/>
    <n v="0.76"/>
    <n v="0.10316811601670363"/>
    <n v="0.43158405800835181"/>
  </r>
  <r>
    <x v="932"/>
    <x v="918"/>
    <x v="150"/>
    <x v="4"/>
    <x v="146"/>
    <n v="599"/>
    <n v="785"/>
    <x v="0"/>
    <n v="0.24"/>
    <x v="1"/>
    <n v="4.2"/>
    <x v="0"/>
    <x v="754"/>
    <n v="24247"/>
    <x v="0"/>
    <n v="19033895"/>
    <n v="0.84000000000000008"/>
    <n v="5.6788134144313572E-2"/>
    <n v="0.44839406707215684"/>
  </r>
  <r>
    <x v="933"/>
    <x v="919"/>
    <x v="151"/>
    <x v="4"/>
    <x v="147"/>
    <n v="1999"/>
    <n v="3210"/>
    <x v="0"/>
    <n v="0.38"/>
    <x v="1"/>
    <n v="4.2"/>
    <x v="0"/>
    <x v="755"/>
    <n v="41349"/>
    <x v="0"/>
    <n v="132730290"/>
    <n v="0.84000000000000008"/>
    <n v="9.6842189084555691E-2"/>
    <n v="0.46842109454227787"/>
  </r>
  <r>
    <x v="934"/>
    <x v="920"/>
    <x v="154"/>
    <x v="4"/>
    <x v="150"/>
    <n v="549"/>
    <n v="1000"/>
    <x v="0"/>
    <n v="0.45"/>
    <x v="1"/>
    <n v="3.6"/>
    <x v="9"/>
    <x v="756"/>
    <n v="1074"/>
    <x v="0"/>
    <n v="1074000"/>
    <n v="0.72"/>
    <n v="2.5153815346637843E-3"/>
    <n v="0.36125769076733188"/>
  </r>
  <r>
    <x v="935"/>
    <x v="921"/>
    <x v="143"/>
    <x v="4"/>
    <x v="139"/>
    <n v="999"/>
    <n v="2000"/>
    <x v="0"/>
    <n v="0.5"/>
    <x v="0"/>
    <n v="3.8"/>
    <x v="11"/>
    <x v="757"/>
    <n v="1163"/>
    <x v="0"/>
    <n v="2326000"/>
    <n v="0.76"/>
    <n v="2.7238256283184182E-3"/>
    <n v="0.38136191281415921"/>
  </r>
  <r>
    <x v="936"/>
    <x v="922"/>
    <x v="145"/>
    <x v="4"/>
    <x v="141"/>
    <n v="398"/>
    <n v="1999"/>
    <x v="0"/>
    <n v="0.8"/>
    <x v="0"/>
    <n v="4.0999999999999996"/>
    <x v="3"/>
    <x v="758"/>
    <n v="257"/>
    <x v="1"/>
    <n v="513743"/>
    <n v="0.82"/>
    <n v="6.0191159628360572E-4"/>
    <n v="0.4103009557981418"/>
  </r>
  <r>
    <x v="937"/>
    <x v="923"/>
    <x v="156"/>
    <x v="4"/>
    <x v="152"/>
    <n v="539"/>
    <n v="720"/>
    <x v="0"/>
    <n v="0.25"/>
    <x v="1"/>
    <n v="4.0999999999999996"/>
    <x v="3"/>
    <x v="759"/>
    <n v="36017"/>
    <x v="0"/>
    <n v="25932240"/>
    <n v="0.82"/>
    <n v="8.4354280013021907E-2"/>
    <n v="0.45217714000651094"/>
  </r>
  <r>
    <x v="938"/>
    <x v="924"/>
    <x v="142"/>
    <x v="4"/>
    <x v="138"/>
    <n v="699"/>
    <n v="1595"/>
    <x v="0"/>
    <n v="0.56000000000000005"/>
    <x v="0"/>
    <n v="4.0999999999999996"/>
    <x v="3"/>
    <x v="760"/>
    <n v="8090"/>
    <x v="0"/>
    <n v="12903550"/>
    <n v="0.82"/>
    <n v="1.8947333906359418E-2"/>
    <n v="0.41947366695317967"/>
  </r>
  <r>
    <x v="939"/>
    <x v="925"/>
    <x v="148"/>
    <x v="4"/>
    <x v="144"/>
    <n v="2148"/>
    <n v="3645"/>
    <x v="0"/>
    <n v="0.41"/>
    <x v="1"/>
    <n v="4.0999999999999996"/>
    <x v="3"/>
    <x v="761"/>
    <n v="31388"/>
    <x v="0"/>
    <n v="114409260"/>
    <n v="0.82"/>
    <n v="7.3512845074512903E-2"/>
    <n v="0.44675642253725645"/>
  </r>
  <r>
    <x v="940"/>
    <x v="926"/>
    <x v="157"/>
    <x v="4"/>
    <x v="153"/>
    <n v="3599"/>
    <n v="7950"/>
    <x v="0"/>
    <n v="0.55000000000000004"/>
    <x v="0"/>
    <n v="4.2"/>
    <x v="0"/>
    <x v="246"/>
    <n v="136"/>
    <x v="1"/>
    <n v="1081200"/>
    <n v="0.84000000000000008"/>
    <n v="3.1852131165202482E-4"/>
    <n v="0.42015926065582604"/>
  </r>
  <r>
    <x v="941"/>
    <x v="927"/>
    <x v="158"/>
    <x v="4"/>
    <x v="154"/>
    <n v="351"/>
    <n v="999"/>
    <x v="0"/>
    <n v="0.65"/>
    <x v="0"/>
    <n v="4"/>
    <x v="1"/>
    <x v="762"/>
    <n v="5380"/>
    <x v="0"/>
    <n v="5374620"/>
    <n v="0.8"/>
    <n v="1.2600328357999218E-2"/>
    <n v="0.40630016417899961"/>
  </r>
  <r>
    <x v="942"/>
    <x v="928"/>
    <x v="159"/>
    <x v="4"/>
    <x v="155"/>
    <n v="1614"/>
    <n v="1745"/>
    <x v="0"/>
    <n v="0.08"/>
    <x v="1"/>
    <n v="4.3"/>
    <x v="4"/>
    <x v="763"/>
    <n v="37974"/>
    <x v="0"/>
    <n v="66264630"/>
    <n v="0.86"/>
    <n v="8.8937708004955818E-2"/>
    <n v="0.4744688540024779"/>
  </r>
  <r>
    <x v="943"/>
    <x v="929"/>
    <x v="156"/>
    <x v="4"/>
    <x v="152"/>
    <n v="719"/>
    <n v="1295"/>
    <x v="0"/>
    <n v="0.44"/>
    <x v="1"/>
    <n v="4.2"/>
    <x v="0"/>
    <x v="764"/>
    <n v="17218"/>
    <x v="0"/>
    <n v="22297310"/>
    <n v="0.84000000000000008"/>
    <n v="4.0325734882533555E-2"/>
    <n v="0.44016286744126681"/>
  </r>
  <r>
    <x v="944"/>
    <x v="930"/>
    <x v="145"/>
    <x v="4"/>
    <x v="141"/>
    <n v="678"/>
    <n v="1499"/>
    <x v="0"/>
    <n v="0.55000000000000004"/>
    <x v="0"/>
    <n v="4.2"/>
    <x v="0"/>
    <x v="765"/>
    <n v="900"/>
    <x v="1"/>
    <n v="1349100"/>
    <n v="0.84000000000000008"/>
    <n v="2.1078616212266347E-3"/>
    <n v="0.42105393081061337"/>
  </r>
  <r>
    <x v="945"/>
    <x v="931"/>
    <x v="154"/>
    <x v="4"/>
    <x v="150"/>
    <n v="809"/>
    <n v="1545"/>
    <x v="0"/>
    <n v="0.48"/>
    <x v="1"/>
    <n v="3.7"/>
    <x v="7"/>
    <x v="766"/>
    <n v="976"/>
    <x v="1"/>
    <n v="1507920"/>
    <n v="0.74"/>
    <n v="2.285858824796884E-3"/>
    <n v="0.37114292941239846"/>
  </r>
  <r>
    <x v="946"/>
    <x v="932"/>
    <x v="160"/>
    <x v="4"/>
    <x v="156"/>
    <n v="1969"/>
    <n v="5000"/>
    <x v="0"/>
    <n v="0.61"/>
    <x v="0"/>
    <n v="4.0999999999999996"/>
    <x v="3"/>
    <x v="767"/>
    <n v="4927"/>
    <x v="0"/>
    <n v="24635000"/>
    <n v="0.82"/>
    <n v="1.1539371341981812E-2"/>
    <n v="0.41576968567099087"/>
  </r>
  <r>
    <x v="947"/>
    <x v="933"/>
    <x v="145"/>
    <x v="4"/>
    <x v="141"/>
    <n v="1490"/>
    <n v="1695"/>
    <x v="0"/>
    <n v="0.12"/>
    <x v="1"/>
    <n v="4.4000000000000004"/>
    <x v="5"/>
    <x v="768"/>
    <n v="3543"/>
    <x v="0"/>
    <n v="6005385"/>
    <n v="0.88000000000000012"/>
    <n v="8.2979485822288531E-3"/>
    <n v="0.4441489742911145"/>
  </r>
  <r>
    <x v="948"/>
    <x v="934"/>
    <x v="143"/>
    <x v="4"/>
    <x v="139"/>
    <n v="2499"/>
    <n v="3945"/>
    <x v="0"/>
    <n v="0.37"/>
    <x v="1"/>
    <n v="3.8"/>
    <x v="11"/>
    <x v="769"/>
    <n v="2732"/>
    <x v="0"/>
    <n v="10777740"/>
    <n v="0.76"/>
    <n v="6.3985310546568518E-3"/>
    <n v="0.38319926552732841"/>
  </r>
  <r>
    <x v="949"/>
    <x v="935"/>
    <x v="161"/>
    <x v="4"/>
    <x v="157"/>
    <n v="1665"/>
    <n v="2099"/>
    <x v="0"/>
    <n v="0.21"/>
    <x v="1"/>
    <n v="4"/>
    <x v="1"/>
    <x v="770"/>
    <n v="14368"/>
    <x v="0"/>
    <n v="30158432"/>
    <n v="0.8"/>
    <n v="3.3650839748649214E-2"/>
    <n v="0.41682541987432464"/>
  </r>
  <r>
    <x v="950"/>
    <x v="936"/>
    <x v="148"/>
    <x v="4"/>
    <x v="144"/>
    <n v="3229"/>
    <n v="5295"/>
    <x v="0"/>
    <n v="0.39"/>
    <x v="1"/>
    <n v="4.2"/>
    <x v="0"/>
    <x v="771"/>
    <n v="39724"/>
    <x v="0"/>
    <n v="210338580"/>
    <n v="0.84000000000000008"/>
    <n v="9.30363278240076E-2"/>
    <n v="0.46651816391200385"/>
  </r>
  <r>
    <x v="951"/>
    <x v="937"/>
    <x v="148"/>
    <x v="4"/>
    <x v="144"/>
    <n v="1799"/>
    <n v="3595"/>
    <x v="0"/>
    <n v="0.5"/>
    <x v="0"/>
    <n v="3.8"/>
    <x v="11"/>
    <x v="772"/>
    <n v="9791"/>
    <x v="0"/>
    <n v="35198645"/>
    <n v="0.76"/>
    <n v="2.2931192370477759E-2"/>
    <n v="0.39146559618523891"/>
  </r>
  <r>
    <x v="952"/>
    <x v="938"/>
    <x v="142"/>
    <x v="4"/>
    <x v="138"/>
    <n v="1260"/>
    <n v="1699"/>
    <x v="0"/>
    <n v="0.26"/>
    <x v="1"/>
    <n v="4.2"/>
    <x v="0"/>
    <x v="773"/>
    <n v="2891"/>
    <x v="0"/>
    <n v="4911809"/>
    <n v="0.84000000000000008"/>
    <n v="6.770919941073557E-3"/>
    <n v="0.42338545997053684"/>
  </r>
  <r>
    <x v="953"/>
    <x v="939"/>
    <x v="143"/>
    <x v="4"/>
    <x v="139"/>
    <n v="749"/>
    <n v="1129"/>
    <x v="0"/>
    <n v="0.34"/>
    <x v="1"/>
    <n v="4"/>
    <x v="1"/>
    <x v="774"/>
    <n v="2446"/>
    <x v="0"/>
    <n v="2761534"/>
    <n v="0.8"/>
    <n v="5.7286994728003877E-3"/>
    <n v="0.40286434973640023"/>
  </r>
  <r>
    <x v="954"/>
    <x v="940"/>
    <x v="151"/>
    <x v="4"/>
    <x v="147"/>
    <n v="3499"/>
    <n v="5795"/>
    <x v="0"/>
    <n v="0.4"/>
    <x v="1"/>
    <n v="3.9"/>
    <x v="2"/>
    <x v="775"/>
    <n v="25340"/>
    <x v="0"/>
    <n v="146845300"/>
    <n v="0.78"/>
    <n v="5.9348014979869919E-2"/>
    <n v="0.419674007489935"/>
  </r>
  <r>
    <x v="955"/>
    <x v="941"/>
    <x v="162"/>
    <x v="4"/>
    <x v="158"/>
    <n v="379"/>
    <n v="999"/>
    <x v="0"/>
    <n v="0.62"/>
    <x v="0"/>
    <n v="4.3"/>
    <x v="4"/>
    <x v="776"/>
    <n v="3096"/>
    <x v="0"/>
    <n v="3092904"/>
    <n v="0.86"/>
    <n v="7.2510439770196245E-3"/>
    <n v="0.43362552198850979"/>
  </r>
  <r>
    <x v="956"/>
    <x v="942"/>
    <x v="143"/>
    <x v="4"/>
    <x v="139"/>
    <n v="1099"/>
    <n v="2400"/>
    <x v="0"/>
    <n v="0.54"/>
    <x v="0"/>
    <n v="3.8"/>
    <x v="11"/>
    <x v="777"/>
    <n v="4"/>
    <x v="1"/>
    <n v="9600"/>
    <n v="0.76"/>
    <n v="9.3682738721183778E-6"/>
    <n v="0.38000468413693606"/>
  </r>
  <r>
    <x v="957"/>
    <x v="943"/>
    <x v="154"/>
    <x v="4"/>
    <x v="150"/>
    <n v="749"/>
    <n v="1299"/>
    <x v="0"/>
    <n v="0.42"/>
    <x v="1"/>
    <n v="4"/>
    <x v="1"/>
    <x v="365"/>
    <n v="119"/>
    <x v="1"/>
    <n v="154581"/>
    <n v="0.8"/>
    <n v="2.787061476955217E-4"/>
    <n v="0.40013935307384779"/>
  </r>
  <r>
    <x v="958"/>
    <x v="944"/>
    <x v="163"/>
    <x v="4"/>
    <x v="159"/>
    <n v="1299"/>
    <n v="1299"/>
    <x v="0"/>
    <n v="0"/>
    <x v="1"/>
    <n v="4.2"/>
    <x v="0"/>
    <x v="778"/>
    <n v="40106"/>
    <x v="0"/>
    <n v="52097694"/>
    <n v="0.84000000000000008"/>
    <n v="9.3930997978794908E-2"/>
    <n v="0.46696549898939749"/>
  </r>
  <r>
    <x v="959"/>
    <x v="945"/>
    <x v="150"/>
    <x v="4"/>
    <x v="146"/>
    <n v="549"/>
    <n v="1090"/>
    <x v="0"/>
    <n v="0.5"/>
    <x v="0"/>
    <n v="4.2"/>
    <x v="0"/>
    <x v="779"/>
    <n v="13029"/>
    <x v="0"/>
    <n v="14201610"/>
    <n v="0.84000000000000008"/>
    <n v="3.0514810069957585E-2"/>
    <n v="0.43525740503497884"/>
  </r>
  <r>
    <x v="960"/>
    <x v="946"/>
    <x v="144"/>
    <x v="4"/>
    <x v="140"/>
    <n v="899"/>
    <n v="2000"/>
    <x v="0"/>
    <n v="0.55000000000000004"/>
    <x v="0"/>
    <n v="3.6"/>
    <x v="9"/>
    <x v="780"/>
    <n v="291"/>
    <x v="1"/>
    <n v="582000"/>
    <n v="0.72"/>
    <n v="6.8154192419661195E-4"/>
    <n v="0.36034077096209827"/>
  </r>
  <r>
    <x v="961"/>
    <x v="947"/>
    <x v="150"/>
    <x v="4"/>
    <x v="146"/>
    <n v="1321"/>
    <n v="1545"/>
    <x v="0"/>
    <n v="0.14000000000000001"/>
    <x v="1"/>
    <n v="4.3"/>
    <x v="4"/>
    <x v="781"/>
    <n v="15453"/>
    <x v="0"/>
    <n v="23874885"/>
    <n v="0.86"/>
    <n v="3.6191984036461324E-2"/>
    <n v="0.44809599201823064"/>
  </r>
  <r>
    <x v="962"/>
    <x v="948"/>
    <x v="145"/>
    <x v="4"/>
    <x v="141"/>
    <n v="1099"/>
    <n v="1999"/>
    <x v="0"/>
    <n v="0.45"/>
    <x v="1"/>
    <n v="4"/>
    <x v="1"/>
    <x v="782"/>
    <n v="604"/>
    <x v="1"/>
    <n v="1207396"/>
    <n v="0.8"/>
    <n v="1.414609354689875E-3"/>
    <n v="0.40070730467734494"/>
  </r>
  <r>
    <x v="963"/>
    <x v="949"/>
    <x v="150"/>
    <x v="4"/>
    <x v="146"/>
    <n v="775"/>
    <n v="875"/>
    <x v="0"/>
    <n v="0.11"/>
    <x v="1"/>
    <n v="4.2"/>
    <x v="0"/>
    <x v="783"/>
    <n v="46647"/>
    <x v="0"/>
    <n v="40816125"/>
    <n v="0.84000000000000008"/>
    <n v="0.10925046782817649"/>
    <n v="0.47462523391408828"/>
  </r>
  <r>
    <x v="964"/>
    <x v="950"/>
    <x v="155"/>
    <x v="4"/>
    <x v="151"/>
    <n v="6299"/>
    <n v="15270"/>
    <x v="0"/>
    <n v="0.59"/>
    <x v="0"/>
    <n v="4.0999999999999996"/>
    <x v="3"/>
    <x v="784"/>
    <n v="3233"/>
    <x v="0"/>
    <n v="49367910"/>
    <n v="0.82"/>
    <n v="7.5719073571396782E-3"/>
    <n v="0.4137859536785698"/>
  </r>
  <r>
    <x v="965"/>
    <x v="951"/>
    <x v="159"/>
    <x v="4"/>
    <x v="155"/>
    <n v="3190"/>
    <n v="4195"/>
    <x v="0"/>
    <n v="0.24"/>
    <x v="1"/>
    <n v="4"/>
    <x v="1"/>
    <x v="785"/>
    <n v="1282"/>
    <x v="0"/>
    <n v="5377990"/>
    <n v="0.8"/>
    <n v="3.0025317760139399E-3"/>
    <n v="0.401501265888007"/>
  </r>
  <r>
    <x v="966"/>
    <x v="952"/>
    <x v="143"/>
    <x v="4"/>
    <x v="139"/>
    <n v="799"/>
    <n v="1989"/>
    <x v="0"/>
    <n v="0.6"/>
    <x v="0"/>
    <n v="4.3"/>
    <x v="4"/>
    <x v="786"/>
    <n v="70"/>
    <x v="1"/>
    <n v="139230"/>
    <n v="0.86"/>
    <n v="1.6394479276207161E-4"/>
    <n v="0.43008197239638102"/>
  </r>
  <r>
    <x v="967"/>
    <x v="953"/>
    <x v="160"/>
    <x v="4"/>
    <x v="156"/>
    <n v="2699"/>
    <n v="5000"/>
    <x v="0"/>
    <n v="0.46"/>
    <x v="1"/>
    <n v="4"/>
    <x v="1"/>
    <x v="787"/>
    <n v="26164"/>
    <x v="0"/>
    <n v="130820000"/>
    <n v="0.8"/>
    <n v="6.1277879397526304E-2"/>
    <n v="0.43063893969876316"/>
  </r>
  <r>
    <x v="968"/>
    <x v="954"/>
    <x v="150"/>
    <x v="4"/>
    <x v="146"/>
    <n v="599"/>
    <n v="990"/>
    <x v="0"/>
    <n v="0.39"/>
    <x v="1"/>
    <n v="3.9"/>
    <x v="2"/>
    <x v="788"/>
    <n v="16166"/>
    <x v="0"/>
    <n v="16004340"/>
    <n v="0.78"/>
    <n v="3.786187885416642E-2"/>
    <n v="0.40893093942708325"/>
  </r>
  <r>
    <x v="969"/>
    <x v="955"/>
    <x v="154"/>
    <x v="4"/>
    <x v="150"/>
    <n v="749"/>
    <n v="1111"/>
    <x v="0"/>
    <n v="0.33"/>
    <x v="1"/>
    <n v="4.2"/>
    <x v="0"/>
    <x v="789"/>
    <n v="35693"/>
    <x v="0"/>
    <n v="39654923"/>
    <n v="0.84000000000000008"/>
    <n v="8.3595449829380317E-2"/>
    <n v="0.46179772491469018"/>
  </r>
  <r>
    <x v="970"/>
    <x v="956"/>
    <x v="155"/>
    <x v="4"/>
    <x v="151"/>
    <n v="6199"/>
    <n v="10400"/>
    <x v="0"/>
    <n v="0.4"/>
    <x v="1"/>
    <n v="4.0999999999999996"/>
    <x v="3"/>
    <x v="790"/>
    <n v="14391"/>
    <x v="0"/>
    <n v="149666400"/>
    <n v="0.82"/>
    <n v="3.3704707323413893E-2"/>
    <n v="0.42685235366170693"/>
  </r>
  <r>
    <x v="971"/>
    <x v="957"/>
    <x v="164"/>
    <x v="4"/>
    <x v="160"/>
    <n v="1819"/>
    <n v="2490"/>
    <x v="0"/>
    <n v="0.27"/>
    <x v="1"/>
    <n v="4.4000000000000004"/>
    <x v="5"/>
    <x v="791"/>
    <n v="7946"/>
    <x v="0"/>
    <n v="19785540"/>
    <n v="0.88000000000000012"/>
    <n v="1.8610076046963155E-2"/>
    <n v="0.44930503802348165"/>
  </r>
  <r>
    <x v="972"/>
    <x v="958"/>
    <x v="154"/>
    <x v="4"/>
    <x v="150"/>
    <n v="1199"/>
    <n v="1900"/>
    <x v="0"/>
    <n v="0.37"/>
    <x v="1"/>
    <n v="4"/>
    <x v="1"/>
    <x v="792"/>
    <n v="1765"/>
    <x v="0"/>
    <n v="3353500"/>
    <n v="0.8"/>
    <n v="4.1337508460722342E-3"/>
    <n v="0.40206687542303615"/>
  </r>
  <r>
    <x v="973"/>
    <x v="959"/>
    <x v="151"/>
    <x v="4"/>
    <x v="147"/>
    <n v="3249"/>
    <n v="6295"/>
    <x v="0"/>
    <n v="0.48"/>
    <x v="1"/>
    <n v="3.8"/>
    <x v="11"/>
    <x v="793"/>
    <n v="14062"/>
    <x v="0"/>
    <n v="88520290"/>
    <n v="0.76"/>
    <n v="3.2934166797432156E-2"/>
    <n v="0.39646708339871606"/>
  </r>
  <r>
    <x v="974"/>
    <x v="960"/>
    <x v="162"/>
    <x v="4"/>
    <x v="158"/>
    <n v="349"/>
    <n v="999"/>
    <x v="0"/>
    <n v="0.65"/>
    <x v="0"/>
    <n v="4"/>
    <x v="1"/>
    <x v="794"/>
    <n v="15646"/>
    <x v="0"/>
    <n v="15630354"/>
    <n v="0.8"/>
    <n v="3.6644003250791035E-2"/>
    <n v="0.41832200162539557"/>
  </r>
  <r>
    <x v="975"/>
    <x v="961"/>
    <x v="144"/>
    <x v="4"/>
    <x v="140"/>
    <n v="1049"/>
    <n v="1699"/>
    <x v="0"/>
    <n v="0.38"/>
    <x v="1"/>
    <n v="3.1"/>
    <x v="19"/>
    <x v="795"/>
    <n v="111"/>
    <x v="1"/>
    <n v="188589"/>
    <n v="0.62"/>
    <n v="2.5996959995128497E-4"/>
    <n v="0.31012998479997567"/>
  </r>
  <r>
    <x v="976"/>
    <x v="962"/>
    <x v="165"/>
    <x v="4"/>
    <x v="161"/>
    <n v="799"/>
    <n v="1500"/>
    <x v="0"/>
    <n v="0.47"/>
    <x v="1"/>
    <n v="4.3"/>
    <x v="4"/>
    <x v="796"/>
    <n v="9695"/>
    <x v="0"/>
    <n v="14542500"/>
    <n v="0.86"/>
    <n v="2.2706353797546916E-2"/>
    <n v="0.44135317689877346"/>
  </r>
  <r>
    <x v="977"/>
    <x v="963"/>
    <x v="155"/>
    <x v="4"/>
    <x v="151"/>
    <n v="4999"/>
    <n v="9650"/>
    <x v="0"/>
    <n v="0.48"/>
    <x v="1"/>
    <n v="4.2"/>
    <x v="0"/>
    <x v="797"/>
    <n v="1772"/>
    <x v="0"/>
    <n v="17099800"/>
    <n v="0.84000000000000008"/>
    <n v="4.1501453253484409E-3"/>
    <n v="0.42207507266267424"/>
  </r>
  <r>
    <x v="978"/>
    <x v="964"/>
    <x v="151"/>
    <x v="4"/>
    <x v="147"/>
    <n v="6999"/>
    <n v="10590"/>
    <x v="0"/>
    <n v="0.34"/>
    <x v="1"/>
    <n v="4.4000000000000004"/>
    <x v="5"/>
    <x v="798"/>
    <n v="11499"/>
    <x v="0"/>
    <n v="121774410"/>
    <n v="0.88000000000000012"/>
    <n v="2.6931445313872305E-2"/>
    <n v="0.45346572265693619"/>
  </r>
  <r>
    <x v="979"/>
    <x v="965"/>
    <x v="146"/>
    <x v="4"/>
    <x v="142"/>
    <n v="799"/>
    <n v="1999"/>
    <x v="0"/>
    <n v="0.6"/>
    <x v="0"/>
    <n v="4.0999999999999996"/>
    <x v="3"/>
    <x v="799"/>
    <n v="2162"/>
    <x v="0"/>
    <n v="4321838"/>
    <n v="0.82"/>
    <n v="5.0635520278799829E-3"/>
    <n v="0.41253177601393998"/>
  </r>
  <r>
    <x v="980"/>
    <x v="966"/>
    <x v="166"/>
    <x v="4"/>
    <x v="162"/>
    <n v="89"/>
    <n v="89"/>
    <x v="2"/>
    <n v="0"/>
    <x v="1"/>
    <n v="4.2"/>
    <x v="0"/>
    <x v="800"/>
    <n v="19621"/>
    <x v="0"/>
    <n v="1746269"/>
    <n v="0.84000000000000008"/>
    <n v="4.5953725411208672E-2"/>
    <n v="0.44297686270560438"/>
  </r>
  <r>
    <x v="981"/>
    <x v="967"/>
    <x v="167"/>
    <x v="4"/>
    <x v="163"/>
    <n v="1400"/>
    <n v="2485"/>
    <x v="0"/>
    <n v="0.44"/>
    <x v="1"/>
    <n v="4.0999999999999996"/>
    <x v="3"/>
    <x v="801"/>
    <n v="19998"/>
    <x v="0"/>
    <n v="49695030"/>
    <n v="0.82"/>
    <n v="4.6836685223655826E-2"/>
    <n v="0.43341834261182788"/>
  </r>
  <r>
    <x v="982"/>
    <x v="968"/>
    <x v="158"/>
    <x v="4"/>
    <x v="154"/>
    <n v="355"/>
    <n v="899"/>
    <x v="0"/>
    <n v="0.61"/>
    <x v="0"/>
    <n v="4.0999999999999996"/>
    <x v="3"/>
    <x v="802"/>
    <n v="1051"/>
    <x v="0"/>
    <n v="944849"/>
    <n v="0.82"/>
    <n v="2.4615139598991036E-3"/>
    <n v="0.41123075697994954"/>
  </r>
  <r>
    <x v="983"/>
    <x v="969"/>
    <x v="143"/>
    <x v="4"/>
    <x v="139"/>
    <n v="2169"/>
    <n v="3279"/>
    <x v="0"/>
    <n v="0.34"/>
    <x v="1"/>
    <n v="4.0999999999999996"/>
    <x v="3"/>
    <x v="803"/>
    <n v="1716"/>
    <x v="0"/>
    <n v="5626764"/>
    <n v="0.82"/>
    <n v="4.0189894911387839E-3"/>
    <n v="0.41200949474556936"/>
  </r>
  <r>
    <x v="984"/>
    <x v="970"/>
    <x v="168"/>
    <x v="4"/>
    <x v="164"/>
    <n v="2799"/>
    <n v="3799"/>
    <x v="0"/>
    <n v="0.26"/>
    <x v="1"/>
    <n v="3.9"/>
    <x v="2"/>
    <x v="804"/>
    <n v="32931"/>
    <x v="0"/>
    <n v="125104869"/>
    <n v="0.78"/>
    <n v="7.7126656720682571E-2"/>
    <n v="0.42856332836034128"/>
  </r>
  <r>
    <x v="985"/>
    <x v="971"/>
    <x v="142"/>
    <x v="4"/>
    <x v="138"/>
    <n v="899"/>
    <n v="1249"/>
    <x v="0"/>
    <n v="0.28000000000000003"/>
    <x v="1"/>
    <n v="3.9"/>
    <x v="2"/>
    <x v="805"/>
    <n v="17424"/>
    <x v="0"/>
    <n v="21762576"/>
    <n v="0.78"/>
    <n v="4.0808200986947651E-2"/>
    <n v="0.41040410049347387"/>
  </r>
  <r>
    <x v="986"/>
    <x v="972"/>
    <x v="153"/>
    <x v="4"/>
    <x v="149"/>
    <n v="2499"/>
    <n v="5000"/>
    <x v="0"/>
    <n v="0.5"/>
    <x v="0"/>
    <n v="3.8"/>
    <x v="11"/>
    <x v="806"/>
    <n v="1889"/>
    <x v="0"/>
    <n v="9445000"/>
    <n v="0.76"/>
    <n v="4.4241673361079033E-3"/>
    <n v="0.38221208366805398"/>
  </r>
  <r>
    <x v="987"/>
    <x v="973"/>
    <x v="152"/>
    <x v="4"/>
    <x v="148"/>
    <n v="3599"/>
    <n v="7299"/>
    <x v="0"/>
    <n v="0.51"/>
    <x v="0"/>
    <n v="4"/>
    <x v="1"/>
    <x v="807"/>
    <n v="10324"/>
    <x v="0"/>
    <n v="75354876"/>
    <n v="0.8"/>
    <n v="2.4179514863937532E-2"/>
    <n v="0.4120897574319688"/>
  </r>
  <r>
    <x v="988"/>
    <x v="974"/>
    <x v="150"/>
    <x v="4"/>
    <x v="146"/>
    <n v="499"/>
    <n v="625"/>
    <x v="0"/>
    <n v="0.2"/>
    <x v="1"/>
    <n v="4.2"/>
    <x v="0"/>
    <x v="808"/>
    <n v="5355"/>
    <x v="0"/>
    <n v="3346875"/>
    <n v="0.84000000000000008"/>
    <n v="1.2541776646298478E-2"/>
    <n v="0.4262708883231493"/>
  </r>
  <r>
    <x v="989"/>
    <x v="975"/>
    <x v="156"/>
    <x v="4"/>
    <x v="152"/>
    <n v="653"/>
    <n v="1020"/>
    <x v="0"/>
    <n v="0.36"/>
    <x v="1"/>
    <n v="4.0999999999999996"/>
    <x v="3"/>
    <x v="809"/>
    <n v="3366"/>
    <x v="0"/>
    <n v="3433320"/>
    <n v="0.82"/>
    <n v="7.8834024633876142E-3"/>
    <n v="0.41394170123169377"/>
  </r>
  <r>
    <x v="990"/>
    <x v="976"/>
    <x v="169"/>
    <x v="4"/>
    <x v="165"/>
    <n v="4789"/>
    <n v="8990"/>
    <x v="0"/>
    <n v="0.47"/>
    <x v="1"/>
    <n v="4.3"/>
    <x v="4"/>
    <x v="810"/>
    <n v="1017"/>
    <x v="0"/>
    <n v="9142830"/>
    <n v="0.86"/>
    <n v="2.3818836319860976E-3"/>
    <n v="0.43119094181599305"/>
  </r>
  <r>
    <x v="991"/>
    <x v="977"/>
    <x v="170"/>
    <x v="4"/>
    <x v="166"/>
    <n v="1409"/>
    <n v="1639"/>
    <x v="0"/>
    <n v="0.14000000000000001"/>
    <x v="1"/>
    <n v="3.7"/>
    <x v="7"/>
    <x v="811"/>
    <n v="787"/>
    <x v="1"/>
    <n v="1289893"/>
    <n v="0.74"/>
    <n v="1.8432078843392907E-3"/>
    <n v="0.37092160394216966"/>
  </r>
  <r>
    <x v="992"/>
    <x v="978"/>
    <x v="149"/>
    <x v="4"/>
    <x v="145"/>
    <n v="753"/>
    <n v="899"/>
    <x v="0"/>
    <n v="0.16"/>
    <x v="1"/>
    <n v="4.2"/>
    <x v="0"/>
    <x v="812"/>
    <n v="18462"/>
    <x v="0"/>
    <n v="16597338"/>
    <n v="0.84000000000000008"/>
    <n v="4.323926805676237E-2"/>
    <n v="0.44161963402838122"/>
  </r>
  <r>
    <x v="993"/>
    <x v="979"/>
    <x v="162"/>
    <x v="4"/>
    <x v="158"/>
    <n v="353"/>
    <n v="1199"/>
    <x v="0"/>
    <n v="0.71"/>
    <x v="0"/>
    <n v="4.3"/>
    <x v="4"/>
    <x v="813"/>
    <n v="629"/>
    <x v="1"/>
    <n v="754171"/>
    <n v="0.86"/>
    <n v="1.473161066390615E-3"/>
    <n v="0.4307365805331953"/>
  </r>
  <r>
    <x v="994"/>
    <x v="980"/>
    <x v="146"/>
    <x v="4"/>
    <x v="142"/>
    <n v="1099"/>
    <n v="1899"/>
    <x v="0"/>
    <n v="0.42"/>
    <x v="1"/>
    <n v="4.3"/>
    <x v="4"/>
    <x v="814"/>
    <n v="15276"/>
    <x v="0"/>
    <n v="29009124"/>
    <n v="0.86"/>
    <n v="3.5777437917620086E-2"/>
    <n v="0.44788871895881005"/>
  </r>
  <r>
    <x v="995"/>
    <x v="981"/>
    <x v="157"/>
    <x v="4"/>
    <x v="153"/>
    <n v="8799"/>
    <n v="11595"/>
    <x v="0"/>
    <n v="0.24"/>
    <x v="1"/>
    <n v="4.4000000000000004"/>
    <x v="5"/>
    <x v="815"/>
    <n v="2981"/>
    <x v="0"/>
    <n v="34564695"/>
    <n v="0.88000000000000012"/>
    <n v="6.9817061031962205E-3"/>
    <n v="0.44349085305159819"/>
  </r>
  <r>
    <x v="996"/>
    <x v="982"/>
    <x v="142"/>
    <x v="4"/>
    <x v="138"/>
    <n v="1345"/>
    <n v="1750"/>
    <x v="0"/>
    <n v="0.23"/>
    <x v="1"/>
    <n v="3.8"/>
    <x v="11"/>
    <x v="816"/>
    <n v="2466"/>
    <x v="0"/>
    <n v="4315500"/>
    <n v="0.76"/>
    <n v="5.7755408421609799E-3"/>
    <n v="0.38288777042108052"/>
  </r>
  <r>
    <x v="997"/>
    <x v="983"/>
    <x v="171"/>
    <x v="4"/>
    <x v="167"/>
    <n v="2095"/>
    <n v="2095"/>
    <x v="0"/>
    <n v="0"/>
    <x v="1"/>
    <n v="4.5"/>
    <x v="6"/>
    <x v="817"/>
    <n v="7949"/>
    <x v="0"/>
    <n v="16653155"/>
    <n v="0.9"/>
    <n v="1.8617102252367245E-2"/>
    <n v="0.45930855112618363"/>
  </r>
  <r>
    <x v="998"/>
    <x v="984"/>
    <x v="143"/>
    <x v="4"/>
    <x v="139"/>
    <n v="1498"/>
    <n v="2300"/>
    <x v="0"/>
    <n v="0.35"/>
    <x v="1"/>
    <n v="3.8"/>
    <x v="11"/>
    <x v="818"/>
    <n v="95"/>
    <x v="1"/>
    <n v="218500"/>
    <n v="0.76"/>
    <n v="2.2249650446281145E-4"/>
    <n v="0.38011124825223142"/>
  </r>
  <r>
    <x v="999"/>
    <x v="985"/>
    <x v="172"/>
    <x v="4"/>
    <x v="168"/>
    <n v="2199"/>
    <n v="2990"/>
    <x v="0"/>
    <n v="0.26"/>
    <x v="1"/>
    <n v="3.8"/>
    <x v="11"/>
    <x v="819"/>
    <n v="1558"/>
    <x v="0"/>
    <n v="4658420"/>
    <n v="0.76"/>
    <n v="3.6489426731901079E-3"/>
    <n v="0.38182447133659508"/>
  </r>
  <r>
    <x v="1000"/>
    <x v="986"/>
    <x v="151"/>
    <x v="4"/>
    <x v="147"/>
    <n v="3699"/>
    <n v="4295"/>
    <x v="0"/>
    <n v="0.14000000000000001"/>
    <x v="1"/>
    <n v="4.0999999999999996"/>
    <x v="3"/>
    <x v="820"/>
    <n v="26543"/>
    <x v="0"/>
    <n v="114002185"/>
    <n v="0.82"/>
    <n v="6.2165523346909522E-2"/>
    <n v="0.44108276167345473"/>
  </r>
  <r>
    <x v="1001"/>
    <x v="987"/>
    <x v="158"/>
    <x v="4"/>
    <x v="154"/>
    <n v="177"/>
    <n v="199"/>
    <x v="2"/>
    <n v="0.11"/>
    <x v="1"/>
    <n v="4.0999999999999996"/>
    <x v="3"/>
    <x v="821"/>
    <n v="3688"/>
    <x v="0"/>
    <n v="733912"/>
    <n v="0.82"/>
    <n v="8.6375485100931449E-3"/>
    <n v="0.41431877425504654"/>
  </r>
  <r>
    <x v="1002"/>
    <x v="988"/>
    <x v="151"/>
    <x v="4"/>
    <x v="147"/>
    <n v="1149"/>
    <n v="2499"/>
    <x v="0"/>
    <n v="0.54"/>
    <x v="0"/>
    <n v="3.8"/>
    <x v="11"/>
    <x v="822"/>
    <n v="4383"/>
    <x v="0"/>
    <n v="10953117"/>
    <n v="0.76"/>
    <n v="1.0265286095373713E-2"/>
    <n v="0.38513264304768685"/>
  </r>
  <r>
    <x v="1003"/>
    <x v="989"/>
    <x v="173"/>
    <x v="4"/>
    <x v="169"/>
    <n v="244"/>
    <n v="499"/>
    <x v="1"/>
    <n v="0.51"/>
    <x v="0"/>
    <n v="3.3"/>
    <x v="8"/>
    <x v="823"/>
    <n v="478"/>
    <x v="1"/>
    <n v="238522"/>
    <n v="0.65999999999999992"/>
    <n v="1.1195087277181461E-3"/>
    <n v="0.33055975436385904"/>
  </r>
  <r>
    <x v="1004"/>
    <x v="990"/>
    <x v="143"/>
    <x v="4"/>
    <x v="139"/>
    <n v="1959"/>
    <n v="2400"/>
    <x v="0"/>
    <n v="0.18"/>
    <x v="1"/>
    <n v="4"/>
    <x v="1"/>
    <x v="824"/>
    <n v="237"/>
    <x v="1"/>
    <n v="568800"/>
    <n v="0.8"/>
    <n v="5.5507022692301386E-4"/>
    <n v="0.40027753511346154"/>
  </r>
  <r>
    <x v="1005"/>
    <x v="991"/>
    <x v="145"/>
    <x v="4"/>
    <x v="141"/>
    <n v="319"/>
    <n v="749"/>
    <x v="0"/>
    <n v="0.56999999999999995"/>
    <x v="0"/>
    <n v="4.5999999999999996"/>
    <x v="13"/>
    <x v="825"/>
    <n v="124"/>
    <x v="1"/>
    <n v="92876"/>
    <n v="0.91999999999999993"/>
    <n v="2.904164900356697E-4"/>
    <n v="0.46014520824501781"/>
  </r>
  <r>
    <x v="1006"/>
    <x v="992"/>
    <x v="142"/>
    <x v="4"/>
    <x v="138"/>
    <n v="1499"/>
    <n v="1775"/>
    <x v="0"/>
    <n v="0.16"/>
    <x v="1"/>
    <n v="3.9"/>
    <x v="2"/>
    <x v="826"/>
    <n v="14667"/>
    <x v="0"/>
    <n v="26033925"/>
    <n v="0.78"/>
    <n v="3.435111822059006E-2"/>
    <n v="0.40717555911029502"/>
  </r>
  <r>
    <x v="1007"/>
    <x v="993"/>
    <x v="145"/>
    <x v="4"/>
    <x v="141"/>
    <n v="469"/>
    <n v="1599"/>
    <x v="0"/>
    <n v="0.71"/>
    <x v="0"/>
    <n v="3.7"/>
    <x v="7"/>
    <x v="827"/>
    <n v="6"/>
    <x v="1"/>
    <n v="9594"/>
    <n v="0.74"/>
    <n v="1.4052410808177566E-5"/>
    <n v="0.3700070262054041"/>
  </r>
  <r>
    <x v="1008"/>
    <x v="994"/>
    <x v="171"/>
    <x v="4"/>
    <x v="167"/>
    <n v="1099"/>
    <n v="1795"/>
    <x v="0"/>
    <n v="0.39"/>
    <x v="1"/>
    <n v="4.2"/>
    <x v="0"/>
    <x v="828"/>
    <n v="4244"/>
    <x v="0"/>
    <n v="7617980"/>
    <n v="0.84000000000000008"/>
    <n v="9.9397385783175987E-3"/>
    <n v="0.42496986928915886"/>
  </r>
  <r>
    <x v="1009"/>
    <x v="995"/>
    <x v="144"/>
    <x v="4"/>
    <x v="140"/>
    <n v="9590"/>
    <n v="15999"/>
    <x v="0"/>
    <n v="0.4"/>
    <x v="1"/>
    <n v="4.0999999999999996"/>
    <x v="3"/>
    <x v="810"/>
    <n v="1017"/>
    <x v="0"/>
    <n v="16270983"/>
    <n v="0.82"/>
    <n v="2.3818836319860976E-3"/>
    <n v="0.41119094181599303"/>
  </r>
  <r>
    <x v="1010"/>
    <x v="996"/>
    <x v="174"/>
    <x v="4"/>
    <x v="170"/>
    <n v="999"/>
    <n v="1490"/>
    <x v="0"/>
    <n v="0.33"/>
    <x v="1"/>
    <n v="4.0999999999999996"/>
    <x v="3"/>
    <x v="829"/>
    <n v="12999"/>
    <x v="0"/>
    <n v="19368510"/>
    <n v="0.82"/>
    <n v="3.0444548015916697E-2"/>
    <n v="0.42522227400795831"/>
  </r>
  <r>
    <x v="1011"/>
    <x v="997"/>
    <x v="154"/>
    <x v="4"/>
    <x v="150"/>
    <n v="1299"/>
    <n v="1999"/>
    <x v="0"/>
    <n v="0.35"/>
    <x v="1"/>
    <n v="3.8"/>
    <x v="11"/>
    <x v="830"/>
    <n v="311"/>
    <x v="1"/>
    <n v="621689"/>
    <n v="0.76"/>
    <n v="7.2838329355720381E-4"/>
    <n v="0.38036419164677859"/>
  </r>
  <r>
    <x v="1012"/>
    <x v="998"/>
    <x v="175"/>
    <x v="4"/>
    <x v="171"/>
    <n v="292"/>
    <n v="499"/>
    <x v="1"/>
    <n v="0.41"/>
    <x v="1"/>
    <n v="4.0999999999999996"/>
    <x v="3"/>
    <x v="831"/>
    <n v="4238"/>
    <x v="0"/>
    <n v="2114762"/>
    <n v="0.82"/>
    <n v="9.9256861675094208E-3"/>
    <n v="0.4149628430837547"/>
  </r>
  <r>
    <x v="1013"/>
    <x v="999"/>
    <x v="166"/>
    <x v="4"/>
    <x v="162"/>
    <n v="160"/>
    <n v="299"/>
    <x v="1"/>
    <n v="0.46"/>
    <x v="1"/>
    <n v="4.5999999999999996"/>
    <x v="13"/>
    <x v="832"/>
    <n v="2781"/>
    <x v="0"/>
    <n v="831519"/>
    <n v="0.91999999999999993"/>
    <n v="6.5132924095903022E-3"/>
    <n v="0.46325664620479512"/>
  </r>
  <r>
    <x v="1014"/>
    <x v="1000"/>
    <x v="176"/>
    <x v="4"/>
    <x v="172"/>
    <n v="600"/>
    <n v="600"/>
    <x v="0"/>
    <n v="0"/>
    <x v="1"/>
    <n v="4.0999999999999996"/>
    <x v="3"/>
    <x v="833"/>
    <n v="10907"/>
    <x v="0"/>
    <n v="6544200"/>
    <n v="0.82"/>
    <n v="2.5544940780798785E-2"/>
    <n v="0.42277247039039939"/>
  </r>
  <r>
    <x v="1015"/>
    <x v="1001"/>
    <x v="177"/>
    <x v="4"/>
    <x v="173"/>
    <n v="1130"/>
    <n v="1130"/>
    <x v="0"/>
    <n v="0"/>
    <x v="1"/>
    <n v="4.2"/>
    <x v="0"/>
    <x v="834"/>
    <n v="13250"/>
    <x v="0"/>
    <n v="14972500"/>
    <n v="0.84000000000000008"/>
    <n v="3.1032407201392127E-2"/>
    <n v="0.43551620360069609"/>
  </r>
  <r>
    <x v="1016"/>
    <x v="1002"/>
    <x v="151"/>
    <x v="4"/>
    <x v="147"/>
    <n v="3249"/>
    <n v="6295"/>
    <x v="0"/>
    <n v="0.48"/>
    <x v="1"/>
    <n v="3.9"/>
    <x v="2"/>
    <x v="835"/>
    <n v="43070"/>
    <x v="0"/>
    <n v="271125650"/>
    <n v="0.78"/>
    <n v="0.10087288891803463"/>
    <n v="0.44043644445901731"/>
  </r>
  <r>
    <x v="1017"/>
    <x v="1003"/>
    <x v="151"/>
    <x v="4"/>
    <x v="147"/>
    <n v="3599"/>
    <n v="9455"/>
    <x v="0"/>
    <n v="0.62"/>
    <x v="0"/>
    <n v="4.0999999999999996"/>
    <x v="3"/>
    <x v="836"/>
    <n v="11828"/>
    <x v="0"/>
    <n v="111833740"/>
    <n v="0.82"/>
    <n v="2.7701985839854042E-2"/>
    <n v="0.42385099291992701"/>
  </r>
  <r>
    <x v="1018"/>
    <x v="1004"/>
    <x v="162"/>
    <x v="4"/>
    <x v="158"/>
    <n v="368"/>
    <n v="699"/>
    <x v="0"/>
    <n v="0.47"/>
    <x v="1"/>
    <n v="4.0999999999999996"/>
    <x v="3"/>
    <x v="837"/>
    <n v="1240"/>
    <x v="0"/>
    <n v="866760"/>
    <n v="0.82"/>
    <n v="2.9041649003566971E-3"/>
    <n v="0.41145208245017834"/>
  </r>
  <r>
    <x v="1019"/>
    <x v="1005"/>
    <x v="151"/>
    <x v="4"/>
    <x v="147"/>
    <n v="3199"/>
    <n v="4999"/>
    <x v="0"/>
    <n v="0.36"/>
    <x v="1"/>
    <n v="4"/>
    <x v="1"/>
    <x v="838"/>
    <n v="20869"/>
    <x v="0"/>
    <n v="104324131"/>
    <n v="0.8"/>
    <n v="4.8876626859309602E-2"/>
    <n v="0.42443831342965482"/>
  </r>
  <r>
    <x v="1020"/>
    <x v="1006"/>
    <x v="178"/>
    <x v="4"/>
    <x v="174"/>
    <n v="1599"/>
    <n v="2900"/>
    <x v="0"/>
    <n v="0.45"/>
    <x v="1"/>
    <n v="3.7"/>
    <x v="7"/>
    <x v="839"/>
    <n v="441"/>
    <x v="1"/>
    <n v="1278900"/>
    <n v="0.74"/>
    <n v="1.0328521944010511E-3"/>
    <n v="0.37051642609720054"/>
  </r>
  <r>
    <x v="1021"/>
    <x v="1007"/>
    <x v="149"/>
    <x v="4"/>
    <x v="145"/>
    <n v="1999"/>
    <n v="2499"/>
    <x v="0"/>
    <n v="0.2"/>
    <x v="1"/>
    <n v="4.0999999999999996"/>
    <x v="3"/>
    <x v="840"/>
    <n v="1034"/>
    <x v="0"/>
    <n v="2583966"/>
    <n v="0.82"/>
    <n v="2.4216987959426008E-3"/>
    <n v="0.41121084939797126"/>
  </r>
  <r>
    <x v="1022"/>
    <x v="1008"/>
    <x v="150"/>
    <x v="4"/>
    <x v="146"/>
    <n v="616"/>
    <n v="1190"/>
    <x v="0"/>
    <n v="0.48"/>
    <x v="1"/>
    <n v="4.0999999999999996"/>
    <x v="3"/>
    <x v="841"/>
    <n v="37126"/>
    <x v="0"/>
    <n v="44179940"/>
    <n v="0.82"/>
    <n v="8.6951633944066714E-2"/>
    <n v="0.45347581697203332"/>
  </r>
  <r>
    <x v="1023"/>
    <x v="1009"/>
    <x v="149"/>
    <x v="4"/>
    <x v="145"/>
    <n v="1499"/>
    <n v="2100"/>
    <x v="0"/>
    <n v="0.28999999999999998"/>
    <x v="1"/>
    <n v="4.0999999999999996"/>
    <x v="3"/>
    <x v="842"/>
    <n v="6355"/>
    <x v="0"/>
    <n v="13345500"/>
    <n v="0.82"/>
    <n v="1.4883845114328073E-2"/>
    <n v="0.417441922557164"/>
  </r>
  <r>
    <x v="1024"/>
    <x v="1010"/>
    <x v="166"/>
    <x v="4"/>
    <x v="162"/>
    <n v="199"/>
    <n v="499"/>
    <x v="1"/>
    <n v="0.6"/>
    <x v="0"/>
    <n v="3.3"/>
    <x v="8"/>
    <x v="119"/>
    <n v="12"/>
    <x v="1"/>
    <n v="5988"/>
    <n v="0.65999999999999992"/>
    <n v="2.8104821616355132E-5"/>
    <n v="0.33001405241080811"/>
  </r>
  <r>
    <x v="1025"/>
    <x v="1011"/>
    <x v="156"/>
    <x v="4"/>
    <x v="152"/>
    <n v="610"/>
    <n v="825"/>
    <x v="0"/>
    <n v="0.26"/>
    <x v="1"/>
    <n v="4.0999999999999996"/>
    <x v="3"/>
    <x v="843"/>
    <n v="13165"/>
    <x v="0"/>
    <n v="10861125"/>
    <n v="0.82"/>
    <n v="3.0833331381609611E-2"/>
    <n v="0.42541666569080477"/>
  </r>
  <r>
    <x v="1026"/>
    <x v="1012"/>
    <x v="164"/>
    <x v="4"/>
    <x v="160"/>
    <n v="999"/>
    <n v="1499"/>
    <x v="0"/>
    <n v="0.33"/>
    <x v="1"/>
    <n v="4.0999999999999996"/>
    <x v="3"/>
    <x v="844"/>
    <n v="1646"/>
    <x v="0"/>
    <n v="2467354"/>
    <n v="0.82"/>
    <n v="3.8550446983767125E-3"/>
    <n v="0.41192752234918834"/>
  </r>
  <r>
    <x v="1027"/>
    <x v="1013"/>
    <x v="168"/>
    <x v="4"/>
    <x v="164"/>
    <n v="8999"/>
    <n v="9995"/>
    <x v="0"/>
    <n v="0.1"/>
    <x v="1"/>
    <n v="4.4000000000000004"/>
    <x v="5"/>
    <x v="845"/>
    <n v="17994"/>
    <x v="0"/>
    <n v="179850030"/>
    <n v="0.88000000000000012"/>
    <n v="4.2143180013724524E-2"/>
    <n v="0.46107159000686232"/>
  </r>
  <r>
    <x v="1028"/>
    <x v="1014"/>
    <x v="145"/>
    <x v="4"/>
    <x v="141"/>
    <n v="453"/>
    <n v="999"/>
    <x v="0"/>
    <n v="0.55000000000000004"/>
    <x v="0"/>
    <n v="4.3"/>
    <x v="4"/>
    <x v="846"/>
    <n v="610"/>
    <x v="1"/>
    <n v="609390"/>
    <n v="0.86"/>
    <n v="1.4286617654980527E-3"/>
    <n v="0.43071433088274902"/>
  </r>
  <r>
    <x v="1029"/>
    <x v="1015"/>
    <x v="151"/>
    <x v="4"/>
    <x v="147"/>
    <n v="2464"/>
    <n v="6000"/>
    <x v="0"/>
    <n v="0.59"/>
    <x v="0"/>
    <n v="4.0999999999999996"/>
    <x v="3"/>
    <x v="369"/>
    <n v="8866"/>
    <x v="0"/>
    <n v="53196000"/>
    <n v="0.82"/>
    <n v="2.0764779037550384E-2"/>
    <n v="0.42038238951877516"/>
  </r>
  <r>
    <x v="1030"/>
    <x v="1016"/>
    <x v="178"/>
    <x v="4"/>
    <x v="174"/>
    <n v="2719"/>
    <n v="3945"/>
    <x v="0"/>
    <n v="0.31"/>
    <x v="1"/>
    <n v="3.7"/>
    <x v="7"/>
    <x v="847"/>
    <n v="13406"/>
    <x v="0"/>
    <n v="52886670"/>
    <n v="0.74"/>
    <n v="3.1397769882404745E-2"/>
    <n v="0.38569888494120236"/>
  </r>
  <r>
    <x v="1031"/>
    <x v="1017"/>
    <x v="152"/>
    <x v="4"/>
    <x v="148"/>
    <n v="1439"/>
    <n v="1999"/>
    <x v="0"/>
    <n v="0.28000000000000003"/>
    <x v="1"/>
    <n v="4.8"/>
    <x v="20"/>
    <x v="848"/>
    <n v="53803"/>
    <x v="0"/>
    <n v="107552197"/>
    <n v="0.96"/>
    <n v="0.12601030978539626"/>
    <n v="0.54300515489269807"/>
  </r>
  <r>
    <x v="1032"/>
    <x v="1018"/>
    <x v="149"/>
    <x v="4"/>
    <x v="145"/>
    <n v="2799"/>
    <n v="3499"/>
    <x v="0"/>
    <n v="0.2"/>
    <x v="1"/>
    <n v="4.5"/>
    <x v="6"/>
    <x v="849"/>
    <n v="546"/>
    <x v="1"/>
    <n v="1910454"/>
    <n v="0.9"/>
    <n v="1.2787693835441586E-3"/>
    <n v="0.45063938469177212"/>
  </r>
  <r>
    <x v="1033"/>
    <x v="1019"/>
    <x v="152"/>
    <x v="4"/>
    <x v="148"/>
    <n v="2088"/>
    <n v="5550"/>
    <x v="0"/>
    <n v="0.62"/>
    <x v="0"/>
    <n v="4"/>
    <x v="1"/>
    <x v="850"/>
    <n v="5292"/>
    <x v="0"/>
    <n v="29370600"/>
    <n v="0.8"/>
    <n v="1.2394226332812614E-2"/>
    <n v="0.40619711316640633"/>
  </r>
  <r>
    <x v="1034"/>
    <x v="1020"/>
    <x v="152"/>
    <x v="4"/>
    <x v="148"/>
    <n v="2399"/>
    <n v="4590"/>
    <x v="0"/>
    <n v="0.48"/>
    <x v="1"/>
    <n v="4.0999999999999996"/>
    <x v="3"/>
    <x v="851"/>
    <n v="444"/>
    <x v="1"/>
    <n v="2037960"/>
    <n v="0.82"/>
    <n v="1.0398783998051399E-3"/>
    <n v="0.41051993919990254"/>
  </r>
  <r>
    <x v="1035"/>
    <x v="1021"/>
    <x v="146"/>
    <x v="4"/>
    <x v="142"/>
    <n v="308"/>
    <n v="499"/>
    <x v="1"/>
    <n v="0.38"/>
    <x v="1"/>
    <n v="3.9"/>
    <x v="2"/>
    <x v="852"/>
    <n v="4584"/>
    <x v="0"/>
    <n v="2287416"/>
    <n v="0.78"/>
    <n v="1.0736041857447661E-2"/>
    <n v="0.39536802092872386"/>
  </r>
  <r>
    <x v="1036"/>
    <x v="1022"/>
    <x v="152"/>
    <x v="4"/>
    <x v="148"/>
    <n v="2599"/>
    <n v="4400"/>
    <x v="0"/>
    <n v="0.41"/>
    <x v="1"/>
    <n v="4.0999999999999996"/>
    <x v="3"/>
    <x v="853"/>
    <n v="14947"/>
    <x v="0"/>
    <n v="65766800"/>
    <n v="0.82"/>
    <n v="3.5006897391638349E-2"/>
    <n v="0.42750344869581913"/>
  </r>
  <r>
    <x v="1037"/>
    <x v="1023"/>
    <x v="150"/>
    <x v="4"/>
    <x v="146"/>
    <n v="479"/>
    <n v="1000"/>
    <x v="0"/>
    <n v="0.52"/>
    <x v="0"/>
    <n v="4.2"/>
    <x v="0"/>
    <x v="854"/>
    <n v="1559"/>
    <x v="0"/>
    <n v="1559000"/>
    <n v="0.84000000000000008"/>
    <n v="3.6512847416581375E-3"/>
    <n v="0.42182564237082909"/>
  </r>
  <r>
    <x v="1038"/>
    <x v="1024"/>
    <x v="145"/>
    <x v="4"/>
    <x v="141"/>
    <n v="245"/>
    <n v="299"/>
    <x v="1"/>
    <n v="0.18"/>
    <x v="1"/>
    <n v="4.0999999999999996"/>
    <x v="3"/>
    <x v="855"/>
    <n v="1660"/>
    <x v="0"/>
    <n v="496340"/>
    <n v="0.82"/>
    <n v="3.8878336569291268E-3"/>
    <n v="0.41194391682846454"/>
  </r>
  <r>
    <x v="1039"/>
    <x v="1025"/>
    <x v="145"/>
    <x v="4"/>
    <x v="141"/>
    <n v="179"/>
    <n v="799"/>
    <x v="0"/>
    <n v="0.78"/>
    <x v="0"/>
    <n v="3.5"/>
    <x v="12"/>
    <x v="93"/>
    <n v="132"/>
    <x v="1"/>
    <n v="105468"/>
    <n v="0.7"/>
    <n v="3.0915303777990648E-4"/>
    <n v="0.35015457651888993"/>
  </r>
  <r>
    <x v="1040"/>
    <x v="1026"/>
    <x v="167"/>
    <x v="4"/>
    <x v="163"/>
    <n v="3569"/>
    <n v="5190"/>
    <x v="0"/>
    <n v="0.31"/>
    <x v="1"/>
    <n v="4.3"/>
    <x v="4"/>
    <x v="856"/>
    <n v="28629"/>
    <x v="0"/>
    <n v="148584510"/>
    <n v="0.86"/>
    <n v="6.7051078171219261E-2"/>
    <n v="0.46352553908560962"/>
  </r>
  <r>
    <x v="1041"/>
    <x v="1027"/>
    <x v="142"/>
    <x v="4"/>
    <x v="138"/>
    <n v="699"/>
    <n v="1345"/>
    <x v="0"/>
    <n v="0.48"/>
    <x v="1"/>
    <n v="3.9"/>
    <x v="2"/>
    <x v="857"/>
    <n v="8446"/>
    <x v="0"/>
    <n v="11359870"/>
    <n v="0.78"/>
    <n v="1.9781110280977954E-2"/>
    <n v="0.39989055514048899"/>
  </r>
  <r>
    <x v="1042"/>
    <x v="1028"/>
    <x v="148"/>
    <x v="4"/>
    <x v="144"/>
    <n v="2089"/>
    <n v="4000"/>
    <x v="0"/>
    <n v="0.48"/>
    <x v="1"/>
    <n v="4.2"/>
    <x v="0"/>
    <x v="858"/>
    <n v="11199"/>
    <x v="0"/>
    <n v="44796000"/>
    <n v="0.84000000000000008"/>
    <n v="2.6228824773463427E-2"/>
    <n v="0.43311441238673176"/>
  </r>
  <r>
    <x v="1043"/>
    <x v="1029"/>
    <x v="179"/>
    <x v="7"/>
    <x v="175"/>
    <n v="2339"/>
    <n v="4000"/>
    <x v="0"/>
    <n v="0.42"/>
    <x v="1"/>
    <n v="3.8"/>
    <x v="11"/>
    <x v="859"/>
    <n v="1118"/>
    <x v="0"/>
    <n v="4472000"/>
    <n v="0.76"/>
    <n v="2.6184325472570864E-3"/>
    <n v="0.38130921627362857"/>
  </r>
  <r>
    <x v="1044"/>
    <x v="1030"/>
    <x v="144"/>
    <x v="4"/>
    <x v="140"/>
    <n v="784"/>
    <n v="1599"/>
    <x v="0"/>
    <n v="0.51"/>
    <x v="0"/>
    <n v="4.5"/>
    <x v="6"/>
    <x v="860"/>
    <n v="11"/>
    <x v="1"/>
    <n v="17589"/>
    <n v="0.9"/>
    <n v="2.5762753148325537E-5"/>
    <n v="0.45001288137657419"/>
  </r>
  <r>
    <x v="1045"/>
    <x v="1031"/>
    <x v="180"/>
    <x v="4"/>
    <x v="176"/>
    <n v="5499"/>
    <n v="9999"/>
    <x v="0"/>
    <n v="0.45"/>
    <x v="1"/>
    <n v="3.8"/>
    <x v="11"/>
    <x v="861"/>
    <n v="4353"/>
    <x v="0"/>
    <n v="43525647"/>
    <n v="0.76"/>
    <n v="1.0195024041332825E-2"/>
    <n v="0.38509751202066644"/>
  </r>
  <r>
    <x v="1046"/>
    <x v="1032"/>
    <x v="144"/>
    <x v="4"/>
    <x v="140"/>
    <n v="899"/>
    <n v="1990"/>
    <x v="0"/>
    <n v="0.55000000000000004"/>
    <x v="0"/>
    <n v="4.0999999999999996"/>
    <x v="3"/>
    <x v="189"/>
    <n v="185"/>
    <x v="1"/>
    <n v="368150"/>
    <n v="0.82"/>
    <n v="4.3328266658547497E-4"/>
    <n v="0.41021664133329272"/>
  </r>
  <r>
    <x v="1047"/>
    <x v="1033"/>
    <x v="149"/>
    <x v="4"/>
    <x v="145"/>
    <n v="1695"/>
    <n v="1695"/>
    <x v="0"/>
    <n v="0"/>
    <x v="1"/>
    <n v="4.2"/>
    <x v="0"/>
    <x v="862"/>
    <n v="14290"/>
    <x v="0"/>
    <n v="24221550"/>
    <n v="0.84000000000000008"/>
    <n v="3.3468158408142906E-2"/>
    <n v="0.43673407920407148"/>
  </r>
  <r>
    <x v="1048"/>
    <x v="1034"/>
    <x v="150"/>
    <x v="4"/>
    <x v="146"/>
    <n v="499"/>
    <n v="940"/>
    <x v="0"/>
    <n v="0.47"/>
    <x v="1"/>
    <n v="4.0999999999999996"/>
    <x v="3"/>
    <x v="863"/>
    <n v="3036"/>
    <x v="0"/>
    <n v="2853840"/>
    <n v="0.82"/>
    <n v="7.1105198689378488E-3"/>
    <n v="0.4135552599344689"/>
  </r>
  <r>
    <x v="1049"/>
    <x v="1035"/>
    <x v="152"/>
    <x v="4"/>
    <x v="148"/>
    <n v="2699"/>
    <n v="4700"/>
    <x v="0"/>
    <n v="0.43"/>
    <x v="1"/>
    <n v="4.2"/>
    <x v="0"/>
    <x v="864"/>
    <n v="1296"/>
    <x v="0"/>
    <n v="6091200"/>
    <n v="0.84000000000000008"/>
    <n v="3.0353207345663541E-3"/>
    <n v="0.42151766036728322"/>
  </r>
  <r>
    <x v="1050"/>
    <x v="1036"/>
    <x v="152"/>
    <x v="4"/>
    <x v="148"/>
    <n v="1448"/>
    <n v="2999"/>
    <x v="0"/>
    <n v="0.52"/>
    <x v="0"/>
    <n v="4.5"/>
    <x v="6"/>
    <x v="865"/>
    <n v="19"/>
    <x v="1"/>
    <n v="56981"/>
    <n v="0.9"/>
    <n v="4.4499300892562292E-5"/>
    <n v="0.45002224965044629"/>
  </r>
  <r>
    <x v="1051"/>
    <x v="1037"/>
    <x v="166"/>
    <x v="4"/>
    <x v="162"/>
    <n v="79"/>
    <n v="79"/>
    <x v="2"/>
    <n v="0"/>
    <x v="1"/>
    <n v="4"/>
    <x v="1"/>
    <x v="866"/>
    <n v="97"/>
    <x v="1"/>
    <n v="7663"/>
    <n v="0.8"/>
    <n v="2.2718064139887065E-4"/>
    <n v="0.40011359032069943"/>
  </r>
  <r>
    <x v="1052"/>
    <x v="1038"/>
    <x v="155"/>
    <x v="4"/>
    <x v="151"/>
    <n v="6990"/>
    <n v="14290"/>
    <x v="0"/>
    <n v="0.51"/>
    <x v="0"/>
    <n v="4.4000000000000004"/>
    <x v="5"/>
    <x v="867"/>
    <n v="1771"/>
    <x v="0"/>
    <n v="25307590"/>
    <n v="0.88000000000000012"/>
    <n v="4.1478032568804113E-3"/>
    <n v="0.44207390162844029"/>
  </r>
  <r>
    <x v="1053"/>
    <x v="1039"/>
    <x v="148"/>
    <x v="4"/>
    <x v="144"/>
    <n v="2698"/>
    <n v="3945"/>
    <x v="0"/>
    <n v="0.32"/>
    <x v="1"/>
    <n v="4"/>
    <x v="1"/>
    <x v="868"/>
    <n v="15034"/>
    <x v="0"/>
    <n v="59309130"/>
    <n v="0.8"/>
    <n v="3.5210657348356919E-2"/>
    <n v="0.41760532867417849"/>
  </r>
  <r>
    <x v="1054"/>
    <x v="1040"/>
    <x v="180"/>
    <x v="4"/>
    <x v="176"/>
    <n v="3199"/>
    <n v="5999"/>
    <x v="0"/>
    <n v="0.47"/>
    <x v="1"/>
    <n v="4"/>
    <x v="1"/>
    <x v="869"/>
    <n v="3242"/>
    <x v="0"/>
    <n v="19448758"/>
    <n v="0.8"/>
    <n v="7.5929859733519451E-3"/>
    <n v="0.40379649298667597"/>
  </r>
  <r>
    <x v="1055"/>
    <x v="1041"/>
    <x v="154"/>
    <x v="4"/>
    <x v="150"/>
    <n v="1199"/>
    <n v="1950"/>
    <x v="0"/>
    <n v="0.39"/>
    <x v="1"/>
    <n v="3.9"/>
    <x v="2"/>
    <x v="870"/>
    <n v="2832"/>
    <x v="0"/>
    <n v="5522400"/>
    <n v="0.78"/>
    <n v="6.632737901459811E-3"/>
    <n v="0.39331636895072991"/>
  </r>
  <r>
    <x v="1056"/>
    <x v="1042"/>
    <x v="164"/>
    <x v="4"/>
    <x v="160"/>
    <n v="1414"/>
    <n v="2799"/>
    <x v="0"/>
    <n v="0.49"/>
    <x v="1"/>
    <n v="4"/>
    <x v="1"/>
    <x v="871"/>
    <n v="1498"/>
    <x v="0"/>
    <n v="4192902"/>
    <n v="0.8"/>
    <n v="3.5084185651083322E-3"/>
    <n v="0.40175420928255418"/>
  </r>
  <r>
    <x v="1057"/>
    <x v="1043"/>
    <x v="142"/>
    <x v="4"/>
    <x v="138"/>
    <n v="999"/>
    <n v="1950"/>
    <x v="0"/>
    <n v="0.49"/>
    <x v="1"/>
    <n v="3.8"/>
    <x v="11"/>
    <x v="380"/>
    <n v="305"/>
    <x v="1"/>
    <n v="594750"/>
    <n v="0.76"/>
    <n v="7.1433088274902633E-4"/>
    <n v="0.38035716544137455"/>
  </r>
  <r>
    <x v="1058"/>
    <x v="1044"/>
    <x v="168"/>
    <x v="4"/>
    <x v="164"/>
    <n v="5999"/>
    <n v="9999"/>
    <x v="0"/>
    <n v="0.4"/>
    <x v="1"/>
    <n v="4.2"/>
    <x v="0"/>
    <x v="872"/>
    <n v="1191"/>
    <x v="0"/>
    <n v="11908809"/>
    <n v="0.84000000000000008"/>
    <n v="2.7894035454232467E-3"/>
    <n v="0.42139470177271166"/>
  </r>
  <r>
    <x v="1059"/>
    <x v="1045"/>
    <x v="181"/>
    <x v="4"/>
    <x v="177"/>
    <n v="9970"/>
    <n v="12999"/>
    <x v="0"/>
    <n v="0.23"/>
    <x v="1"/>
    <n v="4.3"/>
    <x v="4"/>
    <x v="873"/>
    <n v="4049"/>
    <x v="0"/>
    <n v="52632951"/>
    <n v="0.86"/>
    <n v="9.4830352270518278E-3"/>
    <n v="0.43474151761352592"/>
  </r>
  <r>
    <x v="1060"/>
    <x v="1046"/>
    <x v="182"/>
    <x v="4"/>
    <x v="178"/>
    <n v="698"/>
    <n v="699"/>
    <x v="0"/>
    <n v="0"/>
    <x v="1"/>
    <n v="4.2"/>
    <x v="0"/>
    <x v="874"/>
    <n v="3160"/>
    <x v="0"/>
    <n v="2208840"/>
    <n v="0.84000000000000008"/>
    <n v="7.4009363589735179E-3"/>
    <n v="0.42370046817948681"/>
  </r>
  <r>
    <x v="1061"/>
    <x v="1047"/>
    <x v="167"/>
    <x v="4"/>
    <x v="163"/>
    <n v="2199"/>
    <n v="3190"/>
    <x v="0"/>
    <n v="0.31"/>
    <x v="1"/>
    <n v="4.3"/>
    <x v="4"/>
    <x v="875"/>
    <n v="9650"/>
    <x v="0"/>
    <n v="30783500"/>
    <n v="0.86"/>
    <n v="2.2600960716485586E-2"/>
    <n v="0.44130048035824276"/>
  </r>
  <r>
    <x v="1062"/>
    <x v="1048"/>
    <x v="183"/>
    <x v="4"/>
    <x v="179"/>
    <n v="320"/>
    <n v="799"/>
    <x v="0"/>
    <n v="0.6"/>
    <x v="0"/>
    <n v="4.2"/>
    <x v="0"/>
    <x v="876"/>
    <n v="3846"/>
    <x v="0"/>
    <n v="3072954"/>
    <n v="0.84000000000000008"/>
    <n v="9.0075953280418196E-3"/>
    <n v="0.42450379766402097"/>
  </r>
  <r>
    <x v="1063"/>
    <x v="1049"/>
    <x v="145"/>
    <x v="4"/>
    <x v="141"/>
    <n v="298"/>
    <n v="499"/>
    <x v="1"/>
    <n v="0.4"/>
    <x v="1"/>
    <n v="4.4000000000000004"/>
    <x v="5"/>
    <x v="877"/>
    <n v="290"/>
    <x v="1"/>
    <n v="144710"/>
    <n v="0.88000000000000012"/>
    <n v="6.7919985572858241E-4"/>
    <n v="0.44033959992786437"/>
  </r>
  <r>
    <x v="1064"/>
    <x v="1050"/>
    <x v="160"/>
    <x v="4"/>
    <x v="156"/>
    <n v="1199"/>
    <n v="1499"/>
    <x v="0"/>
    <n v="0.2"/>
    <x v="1"/>
    <n v="3.8"/>
    <x v="11"/>
    <x v="878"/>
    <n v="2206"/>
    <x v="0"/>
    <n v="3306794"/>
    <n v="0.76"/>
    <n v="5.166603040473285E-3"/>
    <n v="0.38258330152023667"/>
  </r>
  <r>
    <x v="1065"/>
    <x v="1051"/>
    <x v="167"/>
    <x v="4"/>
    <x v="163"/>
    <n v="1399"/>
    <n v="2660"/>
    <x v="0"/>
    <n v="0.47"/>
    <x v="1"/>
    <n v="4.0999999999999996"/>
    <x v="3"/>
    <x v="879"/>
    <n v="9349"/>
    <x v="0"/>
    <n v="24868340"/>
    <n v="0.82"/>
    <n v="2.1895998107608679E-2"/>
    <n v="0.42094799905380431"/>
  </r>
  <r>
    <x v="1066"/>
    <x v="1052"/>
    <x v="146"/>
    <x v="4"/>
    <x v="142"/>
    <n v="599"/>
    <n v="2799"/>
    <x v="0"/>
    <n v="0.79"/>
    <x v="0"/>
    <n v="3.9"/>
    <x v="2"/>
    <x v="880"/>
    <n v="578"/>
    <x v="1"/>
    <n v="1617822"/>
    <n v="0.78"/>
    <n v="1.3537155745211055E-3"/>
    <n v="0.39067685778726058"/>
  </r>
  <r>
    <x v="1067"/>
    <x v="1053"/>
    <x v="171"/>
    <x v="4"/>
    <x v="167"/>
    <n v="1499"/>
    <n v="1499"/>
    <x v="0"/>
    <n v="0"/>
    <x v="1"/>
    <n v="4.3"/>
    <x v="4"/>
    <x v="881"/>
    <n v="9331"/>
    <x v="0"/>
    <n v="13987169"/>
    <n v="0.86"/>
    <n v="2.1853840875184147E-2"/>
    <n v="0.44092692043759207"/>
  </r>
  <r>
    <x v="1068"/>
    <x v="1054"/>
    <x v="181"/>
    <x v="4"/>
    <x v="177"/>
    <n v="14400"/>
    <n v="59900"/>
    <x v="0"/>
    <n v="0.76"/>
    <x v="0"/>
    <n v="4.4000000000000004"/>
    <x v="5"/>
    <x v="882"/>
    <n v="3837"/>
    <x v="0"/>
    <n v="229836300"/>
    <n v="0.88000000000000012"/>
    <n v="8.9865167118295536E-3"/>
    <n v="0.44449325835591486"/>
  </r>
  <r>
    <x v="1069"/>
    <x v="1055"/>
    <x v="182"/>
    <x v="4"/>
    <x v="178"/>
    <n v="1699"/>
    <n v="1900"/>
    <x v="0"/>
    <n v="0.11"/>
    <x v="1"/>
    <n v="3.6"/>
    <x v="9"/>
    <x v="883"/>
    <n v="11456"/>
    <x v="0"/>
    <n v="21766400"/>
    <n v="0.72"/>
    <n v="2.6830736369747032E-2"/>
    <n v="0.37341536818487353"/>
  </r>
  <r>
    <x v="1070"/>
    <x v="1056"/>
    <x v="143"/>
    <x v="4"/>
    <x v="139"/>
    <n v="649"/>
    <n v="999"/>
    <x v="0"/>
    <n v="0.35"/>
    <x v="1"/>
    <n v="3.8"/>
    <x v="11"/>
    <x v="884"/>
    <n v="49"/>
    <x v="1"/>
    <n v="48951"/>
    <n v="0.76"/>
    <n v="1.1476135493345012E-4"/>
    <n v="0.38005738067746675"/>
  </r>
  <r>
    <x v="1071"/>
    <x v="1057"/>
    <x v="151"/>
    <x v="4"/>
    <x v="147"/>
    <n v="3249"/>
    <n v="6375"/>
    <x v="0"/>
    <n v="0.49"/>
    <x v="1"/>
    <n v="4"/>
    <x v="1"/>
    <x v="885"/>
    <n v="4978"/>
    <x v="0"/>
    <n v="31734750"/>
    <n v="0.8"/>
    <n v="1.165881683385132E-2"/>
    <n v="0.40582940841692566"/>
  </r>
  <r>
    <x v="1072"/>
    <x v="1058"/>
    <x v="158"/>
    <x v="4"/>
    <x v="154"/>
    <n v="199"/>
    <n v="499"/>
    <x v="1"/>
    <n v="0.6"/>
    <x v="0"/>
    <n v="4.0999999999999996"/>
    <x v="3"/>
    <x v="886"/>
    <n v="1996"/>
    <x v="0"/>
    <n v="996004"/>
    <n v="0.82"/>
    <n v="4.6747686621870701E-3"/>
    <n v="0.41233738433109351"/>
  </r>
  <r>
    <x v="1073"/>
    <x v="1059"/>
    <x v="162"/>
    <x v="4"/>
    <x v="158"/>
    <n v="1099"/>
    <n v="1899"/>
    <x v="0"/>
    <n v="0.42"/>
    <x v="1"/>
    <n v="4.3"/>
    <x v="4"/>
    <x v="887"/>
    <n v="1811"/>
    <x v="0"/>
    <n v="3439089"/>
    <n v="0.86"/>
    <n v="4.2414859956015957E-3"/>
    <n v="0.43212074299780079"/>
  </r>
  <r>
    <x v="1074"/>
    <x v="1060"/>
    <x v="142"/>
    <x v="4"/>
    <x v="138"/>
    <n v="664"/>
    <n v="1490"/>
    <x v="0"/>
    <n v="0.55000000000000004"/>
    <x v="0"/>
    <n v="4"/>
    <x v="1"/>
    <x v="888"/>
    <n v="2198"/>
    <x v="0"/>
    <n v="3275020"/>
    <n v="0.8"/>
    <n v="5.1478664927290486E-3"/>
    <n v="0.40257393324636453"/>
  </r>
  <r>
    <x v="1075"/>
    <x v="1061"/>
    <x v="163"/>
    <x v="4"/>
    <x v="159"/>
    <n v="260"/>
    <n v="350"/>
    <x v="1"/>
    <n v="0.26"/>
    <x v="1"/>
    <n v="3.9"/>
    <x v="2"/>
    <x v="889"/>
    <n v="13127"/>
    <x v="0"/>
    <n v="4594450"/>
    <n v="0.78"/>
    <n v="3.0744332779824485E-2"/>
    <n v="0.40537216638991225"/>
  </r>
  <r>
    <x v="1076"/>
    <x v="1062"/>
    <x v="155"/>
    <x v="4"/>
    <x v="151"/>
    <n v="6499"/>
    <n v="8500"/>
    <x v="0"/>
    <n v="0.24"/>
    <x v="1"/>
    <n v="4.4000000000000004"/>
    <x v="5"/>
    <x v="890"/>
    <n v="5865"/>
    <x v="0"/>
    <n v="49852500"/>
    <n v="0.88000000000000012"/>
    <n v="1.3736231564993571E-2"/>
    <n v="0.44686811578249686"/>
  </r>
  <r>
    <x v="1077"/>
    <x v="1063"/>
    <x v="184"/>
    <x v="4"/>
    <x v="180"/>
    <n v="1484"/>
    <n v="2499"/>
    <x v="0"/>
    <n v="0.41"/>
    <x v="1"/>
    <n v="3.7"/>
    <x v="7"/>
    <x v="891"/>
    <n v="1067"/>
    <x v="0"/>
    <n v="2666433"/>
    <n v="0.74"/>
    <n v="2.4989870553875772E-3"/>
    <n v="0.37124949352769376"/>
  </r>
  <r>
    <x v="1078"/>
    <x v="1064"/>
    <x v="159"/>
    <x v="4"/>
    <x v="155"/>
    <n v="999"/>
    <n v="1560"/>
    <x v="0"/>
    <n v="0.36"/>
    <x v="1"/>
    <n v="3.6"/>
    <x v="9"/>
    <x v="892"/>
    <n v="4881"/>
    <x v="0"/>
    <n v="7614360"/>
    <n v="0.72"/>
    <n v="1.143163619245245E-2"/>
    <n v="0.36571581809622622"/>
  </r>
  <r>
    <x v="1079"/>
    <x v="1065"/>
    <x v="160"/>
    <x v="4"/>
    <x v="156"/>
    <n v="3299"/>
    <n v="6500"/>
    <x v="0"/>
    <n v="0.49"/>
    <x v="1"/>
    <n v="3.7"/>
    <x v="7"/>
    <x v="893"/>
    <n v="11217"/>
    <x v="0"/>
    <n v="72910500"/>
    <n v="0.74"/>
    <n v="2.6270982005887959E-2"/>
    <n v="0.38313549100294397"/>
  </r>
  <r>
    <x v="1080"/>
    <x v="1066"/>
    <x v="149"/>
    <x v="4"/>
    <x v="145"/>
    <n v="259"/>
    <n v="999"/>
    <x v="0"/>
    <n v="0.74"/>
    <x v="0"/>
    <n v="4"/>
    <x v="1"/>
    <x v="894"/>
    <n v="43"/>
    <x v="1"/>
    <n v="42957"/>
    <n v="0.8"/>
    <n v="1.0070894412527256E-4"/>
    <n v="0.40005035447206266"/>
  </r>
  <r>
    <x v="1081"/>
    <x v="1067"/>
    <x v="151"/>
    <x v="4"/>
    <x v="147"/>
    <n v="3249"/>
    <n v="7795"/>
    <x v="0"/>
    <n v="0.57999999999999996"/>
    <x v="0"/>
    <n v="4.2"/>
    <x v="0"/>
    <x v="895"/>
    <n v="4664"/>
    <x v="0"/>
    <n v="36355880"/>
    <n v="0.84000000000000008"/>
    <n v="1.0923407334890028E-2"/>
    <n v="0.42546170366744507"/>
  </r>
  <r>
    <x v="1082"/>
    <x v="1068"/>
    <x v="159"/>
    <x v="4"/>
    <x v="155"/>
    <n v="4280"/>
    <n v="5995"/>
    <x v="0"/>
    <n v="0.28999999999999998"/>
    <x v="1"/>
    <n v="3.8"/>
    <x v="11"/>
    <x v="896"/>
    <n v="2112"/>
    <x v="0"/>
    <n v="12661440"/>
    <n v="0.76"/>
    <n v="4.9464486044785037E-3"/>
    <n v="0.38247322430223923"/>
  </r>
  <r>
    <x v="1083"/>
    <x v="1069"/>
    <x v="185"/>
    <x v="4"/>
    <x v="181"/>
    <n v="189"/>
    <n v="299"/>
    <x v="1"/>
    <n v="0.37"/>
    <x v="1"/>
    <n v="4.2"/>
    <x v="0"/>
    <x v="897"/>
    <n v="2737"/>
    <x v="0"/>
    <n v="818363"/>
    <n v="0.84000000000000008"/>
    <n v="6.4102413969970001E-3"/>
    <n v="0.42320512069849853"/>
  </r>
  <r>
    <x v="1084"/>
    <x v="1070"/>
    <x v="167"/>
    <x v="4"/>
    <x v="163"/>
    <n v="1449"/>
    <n v="2349"/>
    <x v="0"/>
    <n v="0.38"/>
    <x v="1"/>
    <n v="3.9"/>
    <x v="2"/>
    <x v="898"/>
    <n v="9019"/>
    <x v="0"/>
    <n v="21185631"/>
    <n v="0.78"/>
    <n v="2.1123115513158913E-2"/>
    <n v="0.40056155775657948"/>
  </r>
  <r>
    <x v="1085"/>
    <x v="1071"/>
    <x v="158"/>
    <x v="4"/>
    <x v="154"/>
    <n v="199"/>
    <n v="499"/>
    <x v="1"/>
    <n v="0.6"/>
    <x v="0"/>
    <n v="4"/>
    <x v="1"/>
    <x v="899"/>
    <n v="10234"/>
    <x v="0"/>
    <n v="5106766"/>
    <n v="0.8"/>
    <n v="2.3968728701814868E-2"/>
    <n v="0.41198436435090746"/>
  </r>
  <r>
    <x v="1086"/>
    <x v="1072"/>
    <x v="186"/>
    <x v="4"/>
    <x v="182"/>
    <n v="474"/>
    <n v="1299"/>
    <x v="0"/>
    <n v="0.64"/>
    <x v="0"/>
    <n v="4.0999999999999996"/>
    <x v="3"/>
    <x v="900"/>
    <n v="550"/>
    <x v="1"/>
    <n v="714450"/>
    <n v="0.82"/>
    <n v="1.288137657416277E-3"/>
    <n v="0.41064406882870813"/>
  </r>
  <r>
    <x v="1087"/>
    <x v="1073"/>
    <x v="149"/>
    <x v="4"/>
    <x v="145"/>
    <n v="279"/>
    <n v="499"/>
    <x v="1"/>
    <n v="0.44"/>
    <x v="1"/>
    <n v="4.8"/>
    <x v="20"/>
    <x v="901"/>
    <n v="28"/>
    <x v="1"/>
    <n v="13972"/>
    <n v="0.96"/>
    <n v="6.5577917104828643E-5"/>
    <n v="0.48003278895855239"/>
  </r>
  <r>
    <x v="1088"/>
    <x v="1074"/>
    <x v="167"/>
    <x v="4"/>
    <x v="163"/>
    <n v="1999"/>
    <n v="4775"/>
    <x v="0"/>
    <n v="0.57999999999999996"/>
    <x v="0"/>
    <n v="4.2"/>
    <x v="0"/>
    <x v="902"/>
    <n v="1353"/>
    <x v="0"/>
    <n v="6460575"/>
    <n v="0.84000000000000008"/>
    <n v="3.1688186372440413E-3"/>
    <n v="0.42158440931862207"/>
  </r>
  <r>
    <x v="1089"/>
    <x v="1075"/>
    <x v="145"/>
    <x v="4"/>
    <x v="141"/>
    <n v="799"/>
    <n v="1230"/>
    <x v="0"/>
    <n v="0.35"/>
    <x v="1"/>
    <n v="4.0999999999999996"/>
    <x v="3"/>
    <x v="903"/>
    <n v="2138"/>
    <x v="0"/>
    <n v="2629740"/>
    <n v="0.82"/>
    <n v="5.0073423846472729E-3"/>
    <n v="0.41250367119232362"/>
  </r>
  <r>
    <x v="1090"/>
    <x v="1076"/>
    <x v="164"/>
    <x v="4"/>
    <x v="160"/>
    <n v="949"/>
    <n v="1999"/>
    <x v="0"/>
    <n v="0.53"/>
    <x v="0"/>
    <n v="4"/>
    <x v="1"/>
    <x v="904"/>
    <n v="1679"/>
    <x v="0"/>
    <n v="3356321"/>
    <n v="0.8"/>
    <n v="3.9323329578216893E-3"/>
    <n v="0.40196616647891087"/>
  </r>
  <r>
    <x v="1091"/>
    <x v="1077"/>
    <x v="187"/>
    <x v="4"/>
    <x v="183"/>
    <n v="3657.66"/>
    <n v="5156"/>
    <x v="0"/>
    <n v="0.28999999999999998"/>
    <x v="1"/>
    <n v="3.9"/>
    <x v="2"/>
    <x v="905"/>
    <n v="12837"/>
    <x v="0"/>
    <n v="66187572"/>
    <n v="0.78"/>
    <n v="3.0065132924095902E-2"/>
    <n v="0.40503256646204794"/>
  </r>
  <r>
    <x v="1092"/>
    <x v="1078"/>
    <x v="188"/>
    <x v="4"/>
    <x v="184"/>
    <n v="1699"/>
    <n v="1999"/>
    <x v="0"/>
    <n v="0.15"/>
    <x v="1"/>
    <n v="4.0999999999999996"/>
    <x v="3"/>
    <x v="906"/>
    <n v="8873"/>
    <x v="0"/>
    <n v="17737127"/>
    <n v="0.82"/>
    <n v="2.0781173516826592E-2"/>
    <n v="0.42039058675841329"/>
  </r>
  <r>
    <x v="1093"/>
    <x v="1079"/>
    <x v="159"/>
    <x v="4"/>
    <x v="155"/>
    <n v="1849"/>
    <n v="2095"/>
    <x v="0"/>
    <n v="0.12"/>
    <x v="1"/>
    <n v="4.3"/>
    <x v="4"/>
    <x v="907"/>
    <n v="7681"/>
    <x v="0"/>
    <n v="16091695"/>
    <n v="0.86"/>
    <n v="1.7989427902935316E-2"/>
    <n v="0.43899471395146766"/>
  </r>
  <r>
    <x v="1094"/>
    <x v="1080"/>
    <x v="144"/>
    <x v="4"/>
    <x v="140"/>
    <n v="12499"/>
    <n v="19825"/>
    <x v="0"/>
    <n v="0.37"/>
    <x v="1"/>
    <n v="4.0999999999999996"/>
    <x v="3"/>
    <x v="908"/>
    <n v="322"/>
    <x v="1"/>
    <n v="6383650"/>
    <n v="0.82"/>
    <n v="7.5414604670552934E-4"/>
    <n v="0.41037707302335275"/>
  </r>
  <r>
    <x v="1095"/>
    <x v="1081"/>
    <x v="150"/>
    <x v="4"/>
    <x v="146"/>
    <n v="1099"/>
    <n v="1920"/>
    <x v="0"/>
    <n v="0.43"/>
    <x v="1"/>
    <n v="4.2"/>
    <x v="0"/>
    <x v="909"/>
    <n v="9772"/>
    <x v="0"/>
    <n v="18762240"/>
    <n v="0.84000000000000008"/>
    <n v="2.2886693069585195E-2"/>
    <n v="0.43144334653479266"/>
  </r>
  <r>
    <x v="1096"/>
    <x v="1082"/>
    <x v="182"/>
    <x v="4"/>
    <x v="178"/>
    <n v="8199"/>
    <n v="16000"/>
    <x v="0"/>
    <n v="0.49"/>
    <x v="1"/>
    <n v="3.9"/>
    <x v="2"/>
    <x v="910"/>
    <n v="18497"/>
    <x v="0"/>
    <n v="295952000"/>
    <n v="0.78"/>
    <n v="4.3321240453143409E-2"/>
    <n v="0.41166062022657174"/>
  </r>
  <r>
    <x v="1097"/>
    <x v="1083"/>
    <x v="160"/>
    <x v="4"/>
    <x v="156"/>
    <n v="499"/>
    <n v="2199"/>
    <x v="0"/>
    <n v="0.77"/>
    <x v="0"/>
    <n v="3.7"/>
    <x v="7"/>
    <x v="911"/>
    <n v="53"/>
    <x v="1"/>
    <n v="116547"/>
    <n v="0.74"/>
    <n v="1.2412962880556849E-4"/>
    <n v="0.37006206481440279"/>
  </r>
  <r>
    <x v="1098"/>
    <x v="1084"/>
    <x v="161"/>
    <x v="4"/>
    <x v="157"/>
    <n v="6999"/>
    <n v="14999"/>
    <x v="0"/>
    <n v="0.53"/>
    <x v="0"/>
    <n v="4.0999999999999996"/>
    <x v="3"/>
    <x v="912"/>
    <n v="1728"/>
    <x v="0"/>
    <n v="25918272"/>
    <n v="0.82"/>
    <n v="4.0470943127551388E-3"/>
    <n v="0.41202354715637757"/>
  </r>
  <r>
    <x v="1099"/>
    <x v="1085"/>
    <x v="166"/>
    <x v="4"/>
    <x v="162"/>
    <n v="1595"/>
    <n v="1799"/>
    <x v="0"/>
    <n v="0.11"/>
    <x v="1"/>
    <n v="4"/>
    <x v="1"/>
    <x v="913"/>
    <n v="2877"/>
    <x v="0"/>
    <n v="5175723"/>
    <n v="0.8"/>
    <n v="6.7381309825211427E-3"/>
    <n v="0.40336906549126061"/>
  </r>
  <r>
    <x v="1100"/>
    <x v="1086"/>
    <x v="150"/>
    <x v="4"/>
    <x v="146"/>
    <n v="1049"/>
    <n v="1950"/>
    <x v="0"/>
    <n v="0.46"/>
    <x v="1"/>
    <n v="3.8"/>
    <x v="11"/>
    <x v="914"/>
    <n v="250"/>
    <x v="1"/>
    <n v="487500"/>
    <n v="0.76"/>
    <n v="5.8551711700739859E-4"/>
    <n v="0.3802927585585037"/>
  </r>
  <r>
    <x v="1101"/>
    <x v="1087"/>
    <x v="154"/>
    <x v="4"/>
    <x v="150"/>
    <n v="1182"/>
    <n v="2995"/>
    <x v="0"/>
    <n v="0.61"/>
    <x v="0"/>
    <n v="4.2"/>
    <x v="0"/>
    <x v="915"/>
    <n v="5178"/>
    <x v="0"/>
    <n v="15508110"/>
    <n v="0.84000000000000008"/>
    <n v="1.212723052745724E-2"/>
    <n v="0.42606361526372866"/>
  </r>
  <r>
    <x v="1102"/>
    <x v="1088"/>
    <x v="145"/>
    <x v="4"/>
    <x v="141"/>
    <n v="499"/>
    <n v="999"/>
    <x v="0"/>
    <n v="0.5"/>
    <x v="0"/>
    <n v="4.5999999999999996"/>
    <x v="13"/>
    <x v="916"/>
    <n v="79"/>
    <x v="1"/>
    <n v="78921"/>
    <n v="0.91999999999999993"/>
    <n v="1.8502340897433796E-4"/>
    <n v="0.46009251170448712"/>
  </r>
  <r>
    <x v="1103"/>
    <x v="1089"/>
    <x v="181"/>
    <x v="4"/>
    <x v="177"/>
    <n v="8799"/>
    <n v="11995"/>
    <x v="0"/>
    <n v="0.27"/>
    <x v="1"/>
    <n v="4.0999999999999996"/>
    <x v="3"/>
    <x v="917"/>
    <n v="4157"/>
    <x v="0"/>
    <n v="49863215"/>
    <n v="0.82"/>
    <n v="9.7359786215990233E-3"/>
    <n v="0.41486798931079949"/>
  </r>
  <r>
    <x v="1104"/>
    <x v="1090"/>
    <x v="143"/>
    <x v="4"/>
    <x v="139"/>
    <n v="1529"/>
    <n v="2999"/>
    <x v="0"/>
    <n v="0.49"/>
    <x v="1"/>
    <n v="3.3"/>
    <x v="8"/>
    <x v="918"/>
    <n v="29"/>
    <x v="1"/>
    <n v="86971"/>
    <n v="0.65999999999999992"/>
    <n v="6.7919985572858241E-5"/>
    <n v="0.3300339599927864"/>
  </r>
  <r>
    <x v="1105"/>
    <x v="1091"/>
    <x v="150"/>
    <x v="4"/>
    <x v="146"/>
    <n v="1199"/>
    <n v="1690"/>
    <x v="0"/>
    <n v="0.28999999999999998"/>
    <x v="1"/>
    <n v="4.2"/>
    <x v="0"/>
    <x v="919"/>
    <n v="4580"/>
    <x v="0"/>
    <n v="7740200"/>
    <n v="0.84000000000000008"/>
    <n v="1.0726673583575543E-2"/>
    <n v="0.42536333679178784"/>
  </r>
  <r>
    <x v="1106"/>
    <x v="1092"/>
    <x v="162"/>
    <x v="4"/>
    <x v="158"/>
    <n v="1052"/>
    <n v="1790"/>
    <x v="0"/>
    <n v="0.41"/>
    <x v="1"/>
    <n v="4.3"/>
    <x v="4"/>
    <x v="920"/>
    <n v="1404"/>
    <x v="0"/>
    <n v="2513160"/>
    <n v="0.86"/>
    <n v="3.2882641291135505E-3"/>
    <n v="0.43164413206455676"/>
  </r>
  <r>
    <x v="1107"/>
    <x v="1093"/>
    <x v="189"/>
    <x v="4"/>
    <x v="185"/>
    <n v="6499"/>
    <n v="8995"/>
    <x v="0"/>
    <n v="0.28000000000000003"/>
    <x v="1"/>
    <n v="4.3"/>
    <x v="4"/>
    <x v="921"/>
    <n v="2810"/>
    <x v="0"/>
    <n v="25275950"/>
    <n v="0.86"/>
    <n v="6.5812123951631604E-3"/>
    <n v="0.43329060619758158"/>
  </r>
  <r>
    <x v="1108"/>
    <x v="1094"/>
    <x v="165"/>
    <x v="4"/>
    <x v="161"/>
    <n v="239"/>
    <n v="239"/>
    <x v="1"/>
    <n v="0"/>
    <x v="1"/>
    <n v="4.3"/>
    <x v="4"/>
    <x v="222"/>
    <n v="7"/>
    <x v="1"/>
    <n v="1673"/>
    <n v="0.86"/>
    <n v="1.6394479276207161E-5"/>
    <n v="0.43000819723963812"/>
  </r>
  <r>
    <x v="1109"/>
    <x v="1095"/>
    <x v="149"/>
    <x v="4"/>
    <x v="145"/>
    <n v="699"/>
    <n v="1599"/>
    <x v="0"/>
    <n v="0.56000000000000005"/>
    <x v="0"/>
    <n v="4.7"/>
    <x v="16"/>
    <x v="922"/>
    <n v="1729"/>
    <x v="0"/>
    <n v="2764671"/>
    <n v="0.94000000000000006"/>
    <n v="4.0494363812231685E-3"/>
    <n v="0.47202471819061159"/>
  </r>
  <r>
    <x v="1110"/>
    <x v="1096"/>
    <x v="190"/>
    <x v="4"/>
    <x v="186"/>
    <n v="2599"/>
    <n v="4290"/>
    <x v="0"/>
    <n v="0.39"/>
    <x v="1"/>
    <n v="4.4000000000000004"/>
    <x v="5"/>
    <x v="923"/>
    <n v="2116"/>
    <x v="0"/>
    <n v="9077640"/>
    <n v="0.88000000000000012"/>
    <n v="4.9558168783506214E-3"/>
    <n v="0.44247790843917539"/>
  </r>
  <r>
    <x v="1111"/>
    <x v="1097"/>
    <x v="161"/>
    <x v="4"/>
    <x v="157"/>
    <n v="1547"/>
    <n v="2890"/>
    <x v="0"/>
    <n v="0.46"/>
    <x v="1"/>
    <n v="3.9"/>
    <x v="2"/>
    <x v="924"/>
    <n v="463"/>
    <x v="1"/>
    <n v="1338070"/>
    <n v="0.78"/>
    <n v="1.0843777006977022E-3"/>
    <n v="0.39054218885034886"/>
  </r>
  <r>
    <x v="1112"/>
    <x v="1098"/>
    <x v="149"/>
    <x v="4"/>
    <x v="145"/>
    <n v="499"/>
    <n v="1299"/>
    <x v="0"/>
    <n v="0.62"/>
    <x v="0"/>
    <n v="4.7"/>
    <x v="16"/>
    <x v="925"/>
    <n v="54"/>
    <x v="1"/>
    <n v="70146"/>
    <n v="0.94000000000000006"/>
    <n v="1.2647169727359809E-4"/>
    <n v="0.47006323584863685"/>
  </r>
  <r>
    <x v="1113"/>
    <x v="1099"/>
    <x v="156"/>
    <x v="4"/>
    <x v="152"/>
    <n v="510"/>
    <n v="640"/>
    <x v="0"/>
    <n v="0.2"/>
    <x v="1"/>
    <n v="4.0999999999999996"/>
    <x v="3"/>
    <x v="926"/>
    <n v="7229"/>
    <x v="0"/>
    <n v="4626560"/>
    <n v="0.82"/>
    <n v="1.6930812955385937E-2"/>
    <n v="0.41846540647769292"/>
  </r>
  <r>
    <x v="1114"/>
    <x v="1100"/>
    <x v="152"/>
    <x v="4"/>
    <x v="148"/>
    <n v="1899"/>
    <n v="3790"/>
    <x v="0"/>
    <n v="0.5"/>
    <x v="0"/>
    <n v="3.8"/>
    <x v="11"/>
    <x v="927"/>
    <n v="3842"/>
    <x v="0"/>
    <n v="14561180"/>
    <n v="0.76"/>
    <n v="8.998227054169701E-3"/>
    <n v="0.38449911352708488"/>
  </r>
  <r>
    <x v="1115"/>
    <x v="1101"/>
    <x v="152"/>
    <x v="4"/>
    <x v="148"/>
    <n v="2599"/>
    <n v="4560"/>
    <x v="0"/>
    <n v="0.43"/>
    <x v="1"/>
    <n v="4.4000000000000004"/>
    <x v="5"/>
    <x v="928"/>
    <n v="646"/>
    <x v="1"/>
    <n v="2945760"/>
    <n v="0.88000000000000012"/>
    <n v="1.512976230347118E-3"/>
    <n v="0.44075648811517359"/>
  </r>
  <r>
    <x v="1116"/>
    <x v="1102"/>
    <x v="162"/>
    <x v="4"/>
    <x v="158"/>
    <n v="1199"/>
    <n v="3500"/>
    <x v="0"/>
    <n v="0.66"/>
    <x v="0"/>
    <n v="4.3"/>
    <x v="4"/>
    <x v="929"/>
    <n v="1802"/>
    <x v="0"/>
    <n v="6307000"/>
    <n v="0.86"/>
    <n v="4.2204073793893288E-3"/>
    <n v="0.43211020368969466"/>
  </r>
  <r>
    <x v="1117"/>
    <x v="1103"/>
    <x v="152"/>
    <x v="4"/>
    <x v="148"/>
    <n v="999"/>
    <n v="2600"/>
    <x v="0"/>
    <n v="0.62"/>
    <x v="0"/>
    <n v="3.4"/>
    <x v="10"/>
    <x v="930"/>
    <n v="252"/>
    <x v="1"/>
    <n v="655200"/>
    <n v="0.67999999999999994"/>
    <n v="5.9020125394345778E-4"/>
    <n v="0.34029510062697171"/>
  </r>
  <r>
    <x v="1118"/>
    <x v="1104"/>
    <x v="148"/>
    <x v="4"/>
    <x v="144"/>
    <n v="1999"/>
    <n v="3300"/>
    <x v="0"/>
    <n v="0.39"/>
    <x v="1"/>
    <n v="4.2"/>
    <x v="0"/>
    <x v="931"/>
    <n v="780"/>
    <x v="1"/>
    <n v="2574000"/>
    <n v="0.84000000000000008"/>
    <n v="1.8268134050630836E-3"/>
    <n v="0.42091340670253158"/>
  </r>
  <r>
    <x v="1119"/>
    <x v="1105"/>
    <x v="149"/>
    <x v="4"/>
    <x v="145"/>
    <n v="210"/>
    <n v="699"/>
    <x v="0"/>
    <n v="0.7"/>
    <x v="0"/>
    <n v="3.7"/>
    <x v="7"/>
    <x v="665"/>
    <n v="74"/>
    <x v="1"/>
    <n v="51726"/>
    <n v="0.74"/>
    <n v="1.7331306663418997E-4"/>
    <n v="0.37008665653331707"/>
  </r>
  <r>
    <x v="1120"/>
    <x v="1106"/>
    <x v="181"/>
    <x v="4"/>
    <x v="177"/>
    <n v="14499"/>
    <n v="23559"/>
    <x v="0"/>
    <n v="0.38"/>
    <x v="1"/>
    <n v="4.3"/>
    <x v="4"/>
    <x v="932"/>
    <n v="2026"/>
    <x v="0"/>
    <n v="47730534"/>
    <n v="0.86"/>
    <n v="4.7450307162279579E-3"/>
    <n v="0.432372515358114"/>
  </r>
  <r>
    <x v="1121"/>
    <x v="1107"/>
    <x v="158"/>
    <x v="4"/>
    <x v="154"/>
    <n v="950"/>
    <n v="1599"/>
    <x v="0"/>
    <n v="0.41"/>
    <x v="1"/>
    <n v="4.3"/>
    <x v="4"/>
    <x v="933"/>
    <n v="5911"/>
    <x v="0"/>
    <n v="9451689"/>
    <n v="0.86"/>
    <n v="1.3843966714522933E-2"/>
    <n v="0.43692198335726146"/>
  </r>
  <r>
    <x v="1122"/>
    <x v="1108"/>
    <x v="157"/>
    <x v="4"/>
    <x v="153"/>
    <n v="7199"/>
    <n v="9995"/>
    <x v="0"/>
    <n v="0.28000000000000003"/>
    <x v="1"/>
    <n v="4.4000000000000004"/>
    <x v="5"/>
    <x v="934"/>
    <n v="1964"/>
    <x v="0"/>
    <n v="19630180"/>
    <n v="0.88000000000000012"/>
    <n v="4.5998224712101229E-3"/>
    <n v="0.44229991123560514"/>
  </r>
  <r>
    <x v="1123"/>
    <x v="1109"/>
    <x v="143"/>
    <x v="4"/>
    <x v="139"/>
    <n v="2439"/>
    <n v="2545"/>
    <x v="0"/>
    <n v="0.04"/>
    <x v="1"/>
    <n v="4.0999999999999996"/>
    <x v="3"/>
    <x v="224"/>
    <n v="25"/>
    <x v="1"/>
    <n v="63625"/>
    <n v="0.82"/>
    <n v="5.8551711700739861E-5"/>
    <n v="0.41002927585585036"/>
  </r>
  <r>
    <x v="1124"/>
    <x v="1110"/>
    <x v="159"/>
    <x v="4"/>
    <x v="155"/>
    <n v="7799"/>
    <n v="8995"/>
    <x v="0"/>
    <n v="0.13"/>
    <x v="1"/>
    <n v="4"/>
    <x v="1"/>
    <x v="874"/>
    <n v="3160"/>
    <x v="0"/>
    <n v="28424200"/>
    <n v="0.8"/>
    <n v="7.4009363589735179E-3"/>
    <n v="0.40370046817948679"/>
  </r>
  <r>
    <x v="1125"/>
    <x v="1111"/>
    <x v="164"/>
    <x v="4"/>
    <x v="160"/>
    <n v="1599"/>
    <n v="1999"/>
    <x v="0"/>
    <n v="0.2"/>
    <x v="1"/>
    <n v="4.4000000000000004"/>
    <x v="5"/>
    <x v="819"/>
    <n v="1558"/>
    <x v="0"/>
    <n v="3114442"/>
    <n v="0.88000000000000012"/>
    <n v="3.6489426731901079E-3"/>
    <n v="0.44182447133659514"/>
  </r>
  <r>
    <x v="1126"/>
    <x v="1112"/>
    <x v="151"/>
    <x v="4"/>
    <x v="147"/>
    <n v="2899"/>
    <n v="5500"/>
    <x v="0"/>
    <n v="0.47"/>
    <x v="1"/>
    <n v="3.8"/>
    <x v="11"/>
    <x v="935"/>
    <n v="8958"/>
    <x v="0"/>
    <n v="49269000"/>
    <n v="0.76"/>
    <n v="2.0980249336609108E-2"/>
    <n v="0.39049012466830457"/>
  </r>
  <r>
    <x v="1127"/>
    <x v="1113"/>
    <x v="184"/>
    <x v="4"/>
    <x v="180"/>
    <n v="9799"/>
    <n v="12150"/>
    <x v="0"/>
    <n v="0.19"/>
    <x v="1"/>
    <n v="4.3"/>
    <x v="4"/>
    <x v="936"/>
    <n v="13251"/>
    <x v="0"/>
    <n v="160999650"/>
    <n v="0.86"/>
    <n v="3.1034749269860155E-2"/>
    <n v="0.44551737463493007"/>
  </r>
  <r>
    <x v="1128"/>
    <x v="1114"/>
    <x v="159"/>
    <x v="4"/>
    <x v="155"/>
    <n v="3299"/>
    <n v="4995"/>
    <x v="0"/>
    <n v="0.34"/>
    <x v="1"/>
    <n v="3.8"/>
    <x v="11"/>
    <x v="937"/>
    <n v="1393"/>
    <x v="0"/>
    <n v="6958035"/>
    <n v="0.76"/>
    <n v="3.2625013759652248E-3"/>
    <n v="0.38163125068798259"/>
  </r>
  <r>
    <x v="1129"/>
    <x v="1115"/>
    <x v="149"/>
    <x v="4"/>
    <x v="145"/>
    <n v="669"/>
    <n v="1499"/>
    <x v="0"/>
    <n v="0.55000000000000004"/>
    <x v="0"/>
    <n v="2.2999999999999998"/>
    <x v="21"/>
    <x v="938"/>
    <n v="13"/>
    <x v="1"/>
    <n v="19487"/>
    <n v="0.45999999999999996"/>
    <n v="3.0446890084384726E-5"/>
    <n v="0.23001522344504219"/>
  </r>
  <r>
    <x v="1130"/>
    <x v="1116"/>
    <x v="160"/>
    <x v="4"/>
    <x v="156"/>
    <n v="5890"/>
    <n v="7506"/>
    <x v="0"/>
    <n v="0.22"/>
    <x v="1"/>
    <n v="4.5"/>
    <x v="6"/>
    <x v="503"/>
    <n v="7241"/>
    <x v="0"/>
    <n v="54350946"/>
    <n v="0.9"/>
    <n v="1.6958917777002293E-2"/>
    <n v="0.45847945888850117"/>
  </r>
  <r>
    <x v="1131"/>
    <x v="1117"/>
    <x v="182"/>
    <x v="4"/>
    <x v="178"/>
    <n v="9199"/>
    <n v="18000"/>
    <x v="0"/>
    <n v="0.49"/>
    <x v="1"/>
    <n v="4"/>
    <x v="1"/>
    <x v="939"/>
    <n v="16020"/>
    <x v="0"/>
    <n v="288360000"/>
    <n v="0.8"/>
    <n v="3.7519936857834099E-2"/>
    <n v="0.41875996842891705"/>
  </r>
  <r>
    <x v="1132"/>
    <x v="1118"/>
    <x v="158"/>
    <x v="4"/>
    <x v="154"/>
    <n v="351"/>
    <n v="1099"/>
    <x v="0"/>
    <n v="0.68"/>
    <x v="0"/>
    <n v="3.7"/>
    <x v="7"/>
    <x v="940"/>
    <n v="1470"/>
    <x v="0"/>
    <n v="1615530"/>
    <n v="0.74"/>
    <n v="3.4428406480035037E-3"/>
    <n v="0.37172142032400174"/>
  </r>
  <r>
    <x v="1133"/>
    <x v="1119"/>
    <x v="191"/>
    <x v="8"/>
    <x v="187"/>
    <n v="899"/>
    <n v="1900"/>
    <x v="0"/>
    <n v="0.53"/>
    <x v="0"/>
    <n v="4"/>
    <x v="1"/>
    <x v="941"/>
    <n v="3663"/>
    <x v="0"/>
    <n v="6959700"/>
    <n v="0.8"/>
    <n v="8.5789967983924045E-3"/>
    <n v="0.4042894983991962"/>
  </r>
  <r>
    <x v="1134"/>
    <x v="1120"/>
    <x v="154"/>
    <x v="4"/>
    <x v="150"/>
    <n v="1349"/>
    <n v="1850"/>
    <x v="0"/>
    <n v="0.27"/>
    <x v="1"/>
    <n v="4.4000000000000004"/>
    <x v="5"/>
    <x v="942"/>
    <n v="638"/>
    <x v="1"/>
    <n v="1180300"/>
    <n v="0.88000000000000012"/>
    <n v="1.4942396826028812E-3"/>
    <n v="0.44074711984130149"/>
  </r>
  <r>
    <x v="1135"/>
    <x v="1121"/>
    <x v="180"/>
    <x v="4"/>
    <x v="176"/>
    <n v="6236"/>
    <n v="9999"/>
    <x v="0"/>
    <n v="0.38"/>
    <x v="1"/>
    <n v="4.0999999999999996"/>
    <x v="3"/>
    <x v="943"/>
    <n v="3552"/>
    <x v="0"/>
    <n v="35516448"/>
    <n v="0.82"/>
    <n v="8.3190271984411191E-3"/>
    <n v="0.41415951359922054"/>
  </r>
  <r>
    <x v="1136"/>
    <x v="1122"/>
    <x v="149"/>
    <x v="4"/>
    <x v="145"/>
    <n v="2742"/>
    <n v="3995"/>
    <x v="0"/>
    <n v="0.31"/>
    <x v="1"/>
    <n v="4.4000000000000004"/>
    <x v="5"/>
    <x v="944"/>
    <n v="11148"/>
    <x v="0"/>
    <n v="44536260"/>
    <n v="0.88000000000000012"/>
    <n v="2.6109379281593917E-2"/>
    <n v="0.45305468964079704"/>
  </r>
  <r>
    <x v="1137"/>
    <x v="1123"/>
    <x v="184"/>
    <x v="4"/>
    <x v="180"/>
    <n v="721"/>
    <n v="1499"/>
    <x v="0"/>
    <n v="0.52"/>
    <x v="0"/>
    <n v="3.1"/>
    <x v="19"/>
    <x v="945"/>
    <n v="2449"/>
    <x v="0"/>
    <n v="3671051"/>
    <n v="0.62"/>
    <n v="5.7357256782044766E-3"/>
    <n v="0.31286786283910223"/>
  </r>
  <r>
    <x v="1138"/>
    <x v="1124"/>
    <x v="159"/>
    <x v="4"/>
    <x v="155"/>
    <n v="2903"/>
    <n v="3295"/>
    <x v="0"/>
    <n v="0.12"/>
    <x v="1"/>
    <n v="4.3"/>
    <x v="4"/>
    <x v="946"/>
    <n v="2299"/>
    <x v="0"/>
    <n v="7575205"/>
    <n v="0.86"/>
    <n v="5.3844154080000374E-3"/>
    <n v="0.43269220770400002"/>
  </r>
  <r>
    <x v="1139"/>
    <x v="1125"/>
    <x v="164"/>
    <x v="4"/>
    <x v="160"/>
    <n v="1656"/>
    <n v="2695"/>
    <x v="0"/>
    <n v="0.39"/>
    <x v="1"/>
    <n v="4.4000000000000004"/>
    <x v="5"/>
    <x v="947"/>
    <n v="6027"/>
    <x v="0"/>
    <n v="16242765"/>
    <n v="0.88000000000000012"/>
    <n v="1.4115646656814366E-2"/>
    <n v="0.44705782332840727"/>
  </r>
  <r>
    <x v="1140"/>
    <x v="1126"/>
    <x v="162"/>
    <x v="4"/>
    <x v="158"/>
    <n v="1399"/>
    <n v="2290"/>
    <x v="0"/>
    <n v="0.39"/>
    <x v="1"/>
    <n v="4.4000000000000004"/>
    <x v="5"/>
    <x v="948"/>
    <n v="461"/>
    <x v="1"/>
    <n v="1055690"/>
    <n v="0.88000000000000012"/>
    <n v="1.0796935637616431E-3"/>
    <n v="0.44053984678188091"/>
  </r>
  <r>
    <x v="1141"/>
    <x v="1127"/>
    <x v="163"/>
    <x v="4"/>
    <x v="159"/>
    <n v="2079"/>
    <n v="3099"/>
    <x v="0"/>
    <n v="0.33"/>
    <x v="1"/>
    <n v="4.0999999999999996"/>
    <x v="3"/>
    <x v="201"/>
    <n v="282"/>
    <x v="1"/>
    <n v="873918"/>
    <n v="0.82"/>
    <n v="6.6046330798434562E-4"/>
    <n v="0.41033023165399213"/>
  </r>
  <r>
    <x v="1142"/>
    <x v="1128"/>
    <x v="156"/>
    <x v="4"/>
    <x v="152"/>
    <n v="999"/>
    <n v="1075"/>
    <x v="0"/>
    <n v="7.0000000000000007E-2"/>
    <x v="1"/>
    <n v="4.0999999999999996"/>
    <x v="3"/>
    <x v="437"/>
    <n v="9275"/>
    <x v="0"/>
    <n v="9970625"/>
    <n v="0.82"/>
    <n v="2.1722685040974486E-2"/>
    <n v="0.42086134252048724"/>
  </r>
  <r>
    <x v="1143"/>
    <x v="1129"/>
    <x v="161"/>
    <x v="4"/>
    <x v="157"/>
    <n v="3179"/>
    <n v="6999"/>
    <x v="0"/>
    <n v="0.55000000000000004"/>
    <x v="0"/>
    <n v="4"/>
    <x v="1"/>
    <x v="949"/>
    <n v="743"/>
    <x v="1"/>
    <n v="5200257"/>
    <n v="0.8"/>
    <n v="1.7401568717459886E-3"/>
    <n v="0.40087007843587302"/>
  </r>
  <r>
    <x v="1144"/>
    <x v="1130"/>
    <x v="152"/>
    <x v="4"/>
    <x v="148"/>
    <n v="1049"/>
    <n v="2499"/>
    <x v="0"/>
    <n v="0.57999999999999996"/>
    <x v="0"/>
    <n v="3.6"/>
    <x v="9"/>
    <x v="950"/>
    <n v="328"/>
    <x v="1"/>
    <n v="819672"/>
    <n v="0.72"/>
    <n v="7.6819845751370693E-4"/>
    <n v="0.36038409922875686"/>
  </r>
  <r>
    <x v="1145"/>
    <x v="1131"/>
    <x v="152"/>
    <x v="4"/>
    <x v="148"/>
    <n v="3599"/>
    <n v="7290"/>
    <x v="0"/>
    <n v="0.51"/>
    <x v="0"/>
    <n v="3.9"/>
    <x v="2"/>
    <x v="951"/>
    <n v="942"/>
    <x v="1"/>
    <n v="6867180"/>
    <n v="0.78"/>
    <n v="2.206228496883878E-3"/>
    <n v="0.39110311424844196"/>
  </r>
  <r>
    <x v="1146"/>
    <x v="1132"/>
    <x v="192"/>
    <x v="4"/>
    <x v="188"/>
    <n v="4799"/>
    <n v="5795"/>
    <x v="0"/>
    <n v="0.17"/>
    <x v="1"/>
    <n v="3.9"/>
    <x v="2"/>
    <x v="952"/>
    <n v="3815"/>
    <x v="0"/>
    <n v="22107925"/>
    <n v="0.78"/>
    <n v="8.934991205532903E-3"/>
    <n v="0.39446749560276645"/>
  </r>
  <r>
    <x v="1147"/>
    <x v="1133"/>
    <x v="151"/>
    <x v="4"/>
    <x v="147"/>
    <n v="1699"/>
    <n v="3398"/>
    <x v="0"/>
    <n v="0.5"/>
    <x v="0"/>
    <n v="3.8"/>
    <x v="11"/>
    <x v="953"/>
    <n v="7988"/>
    <x v="0"/>
    <n v="27143224"/>
    <n v="0.76"/>
    <n v="1.8708442922620399E-2"/>
    <n v="0.38935422146131021"/>
  </r>
  <r>
    <x v="1148"/>
    <x v="1134"/>
    <x v="154"/>
    <x v="4"/>
    <x v="150"/>
    <n v="664"/>
    <n v="1490"/>
    <x v="0"/>
    <n v="0.55000000000000004"/>
    <x v="0"/>
    <n v="4.0999999999999996"/>
    <x v="3"/>
    <x v="954"/>
    <n v="925"/>
    <x v="1"/>
    <n v="1378250"/>
    <n v="0.82"/>
    <n v="2.1664133329273748E-3"/>
    <n v="0.41108320666646364"/>
  </r>
  <r>
    <x v="1149"/>
    <x v="1135"/>
    <x v="193"/>
    <x v="4"/>
    <x v="189"/>
    <n v="948"/>
    <n v="1620"/>
    <x v="0"/>
    <n v="0.41"/>
    <x v="1"/>
    <n v="4.0999999999999996"/>
    <x v="3"/>
    <x v="955"/>
    <n v="4370"/>
    <x v="0"/>
    <n v="7079400"/>
    <n v="0.82"/>
    <n v="1.0234839205289328E-2"/>
    <n v="0.41511741960264464"/>
  </r>
  <r>
    <x v="1150"/>
    <x v="1136"/>
    <x v="150"/>
    <x v="4"/>
    <x v="146"/>
    <n v="850"/>
    <n v="1000"/>
    <x v="0"/>
    <n v="0.15"/>
    <x v="1"/>
    <n v="4.0999999999999996"/>
    <x v="3"/>
    <x v="956"/>
    <n v="7619"/>
    <x v="0"/>
    <n v="7619000"/>
    <n v="0.82"/>
    <n v="1.7844219657917479E-2"/>
    <n v="0.41892210982895872"/>
  </r>
  <r>
    <x v="1151"/>
    <x v="1137"/>
    <x v="177"/>
    <x v="4"/>
    <x v="173"/>
    <n v="600"/>
    <n v="640"/>
    <x v="0"/>
    <n v="0.06"/>
    <x v="1"/>
    <n v="3.8"/>
    <x v="11"/>
    <x v="957"/>
    <n v="2593"/>
    <x v="0"/>
    <n v="1659520"/>
    <n v="0.76"/>
    <n v="6.0729835376007379E-3"/>
    <n v="0.38303649176880039"/>
  </r>
  <r>
    <x v="1152"/>
    <x v="1138"/>
    <x v="143"/>
    <x v="4"/>
    <x v="139"/>
    <n v="3711"/>
    <n v="4495"/>
    <x v="0"/>
    <n v="0.17"/>
    <x v="1"/>
    <n v="4.3"/>
    <x v="4"/>
    <x v="166"/>
    <n v="356"/>
    <x v="1"/>
    <n v="1600220"/>
    <n v="0.86"/>
    <n v="8.3377637461853557E-4"/>
    <n v="0.43041688818730928"/>
  </r>
  <r>
    <x v="1153"/>
    <x v="1139"/>
    <x v="146"/>
    <x v="4"/>
    <x v="142"/>
    <n v="799"/>
    <n v="2999"/>
    <x v="0"/>
    <n v="0.73"/>
    <x v="0"/>
    <n v="4.5"/>
    <x v="6"/>
    <x v="958"/>
    <n v="63"/>
    <x v="1"/>
    <n v="188937"/>
    <n v="0.9"/>
    <n v="1.4755031348586445E-4"/>
    <n v="0.45007377515674296"/>
  </r>
  <r>
    <x v="1154"/>
    <x v="1140"/>
    <x v="176"/>
    <x v="4"/>
    <x v="172"/>
    <n v="980"/>
    <n v="980"/>
    <x v="0"/>
    <n v="0"/>
    <x v="1"/>
    <n v="4.2"/>
    <x v="0"/>
    <x v="368"/>
    <n v="4740"/>
    <x v="0"/>
    <n v="4645200"/>
    <n v="0.84000000000000008"/>
    <n v="1.1101404538460277E-2"/>
    <n v="0.4255507022692302"/>
  </r>
  <r>
    <x v="1155"/>
    <x v="1141"/>
    <x v="158"/>
    <x v="4"/>
    <x v="154"/>
    <n v="351"/>
    <n v="899"/>
    <x v="0"/>
    <n v="0.61"/>
    <x v="0"/>
    <n v="3.9"/>
    <x v="2"/>
    <x v="959"/>
    <n v="296"/>
    <x v="1"/>
    <n v="266104"/>
    <n v="0.78"/>
    <n v="6.9325226653675989E-4"/>
    <n v="0.39034662613326837"/>
  </r>
  <r>
    <x v="1156"/>
    <x v="1142"/>
    <x v="194"/>
    <x v="4"/>
    <x v="190"/>
    <n v="229"/>
    <n v="499"/>
    <x v="1"/>
    <n v="0.54"/>
    <x v="0"/>
    <n v="3.5"/>
    <x v="12"/>
    <x v="189"/>
    <n v="185"/>
    <x v="1"/>
    <n v="92315"/>
    <n v="0.7"/>
    <n v="4.3328266658547497E-4"/>
    <n v="0.35021664133329272"/>
  </r>
  <r>
    <x v="1157"/>
    <x v="1143"/>
    <x v="159"/>
    <x v="4"/>
    <x v="155"/>
    <n v="3349"/>
    <n v="3995"/>
    <x v="0"/>
    <n v="0.16"/>
    <x v="1"/>
    <n v="4.3"/>
    <x v="4"/>
    <x v="960"/>
    <n v="1954"/>
    <x v="0"/>
    <n v="7806230"/>
    <n v="0.86"/>
    <n v="4.5764017865298273E-3"/>
    <n v="0.43228820089326492"/>
  </r>
  <r>
    <x v="1158"/>
    <x v="1144"/>
    <x v="155"/>
    <x v="4"/>
    <x v="151"/>
    <n v="5499"/>
    <n v="11500"/>
    <x v="0"/>
    <n v="0.52"/>
    <x v="0"/>
    <n v="3.9"/>
    <x v="2"/>
    <x v="961"/>
    <n v="959"/>
    <x v="1"/>
    <n v="11028500"/>
    <n v="0.78"/>
    <n v="2.2460436608403812E-3"/>
    <n v="0.39112302183042019"/>
  </r>
  <r>
    <x v="1159"/>
    <x v="1145"/>
    <x v="145"/>
    <x v="4"/>
    <x v="141"/>
    <n v="299"/>
    <n v="499"/>
    <x v="1"/>
    <n v="0.4"/>
    <x v="1"/>
    <n v="3.9"/>
    <x v="2"/>
    <x v="962"/>
    <n v="1015"/>
    <x v="0"/>
    <n v="506485"/>
    <n v="0.78"/>
    <n v="2.3771994950500383E-3"/>
    <n v="0.39118859974752501"/>
  </r>
  <r>
    <x v="1160"/>
    <x v="1146"/>
    <x v="195"/>
    <x v="4"/>
    <x v="191"/>
    <n v="2249"/>
    <n v="3550"/>
    <x v="0"/>
    <n v="0.37"/>
    <x v="1"/>
    <n v="4"/>
    <x v="1"/>
    <x v="963"/>
    <n v="3973"/>
    <x v="0"/>
    <n v="14104150"/>
    <n v="0.8"/>
    <n v="9.3050380234815776E-3"/>
    <n v="0.40465251901174082"/>
  </r>
  <r>
    <x v="1161"/>
    <x v="1147"/>
    <x v="162"/>
    <x v="4"/>
    <x v="158"/>
    <n v="699"/>
    <n v="1599"/>
    <x v="0"/>
    <n v="0.56000000000000005"/>
    <x v="0"/>
    <n v="4.7"/>
    <x v="16"/>
    <x v="964"/>
    <n v="2300"/>
    <x v="0"/>
    <n v="3677700"/>
    <n v="0.94000000000000006"/>
    <n v="5.3867574764680671E-3"/>
    <n v="0.47269337873823408"/>
  </r>
  <r>
    <x v="1162"/>
    <x v="1148"/>
    <x v="143"/>
    <x v="4"/>
    <x v="139"/>
    <n v="1235"/>
    <n v="1499"/>
    <x v="0"/>
    <n v="0.18"/>
    <x v="1"/>
    <n v="4.0999999999999996"/>
    <x v="3"/>
    <x v="965"/>
    <n v="203"/>
    <x v="1"/>
    <n v="304297"/>
    <n v="0.82"/>
    <n v="4.7543989901000763E-4"/>
    <n v="0.41023771994950498"/>
  </r>
  <r>
    <x v="1163"/>
    <x v="1149"/>
    <x v="164"/>
    <x v="4"/>
    <x v="160"/>
    <n v="1349"/>
    <n v="2999"/>
    <x v="0"/>
    <n v="0.55000000000000004"/>
    <x v="0"/>
    <n v="3.8"/>
    <x v="11"/>
    <x v="839"/>
    <n v="441"/>
    <x v="1"/>
    <n v="1322559"/>
    <n v="0.76"/>
    <n v="1.0328521944010511E-3"/>
    <n v="0.38051642609720054"/>
  </r>
  <r>
    <x v="1164"/>
    <x v="1150"/>
    <x v="155"/>
    <x v="4"/>
    <x v="151"/>
    <n v="6800"/>
    <n v="11500"/>
    <x v="0"/>
    <n v="0.41"/>
    <x v="1"/>
    <n v="4.0999999999999996"/>
    <x v="3"/>
    <x v="966"/>
    <n v="10308"/>
    <x v="0"/>
    <n v="118542000"/>
    <n v="0.82"/>
    <n v="2.4142041768449057E-2"/>
    <n v="0.42207102088422449"/>
  </r>
  <r>
    <x v="1165"/>
    <x v="1151"/>
    <x v="161"/>
    <x v="4"/>
    <x v="157"/>
    <n v="2099"/>
    <n v="2499"/>
    <x v="0"/>
    <n v="0.16"/>
    <x v="1"/>
    <s v="|"/>
    <x v="22"/>
    <x v="967"/>
    <n v="992"/>
    <x v="1"/>
    <n v="2479008"/>
    <n v="0"/>
    <n v="2.3233319202853576E-3"/>
    <n v="1.1616659601426788E-3"/>
  </r>
  <r>
    <x v="1166"/>
    <x v="1152"/>
    <x v="163"/>
    <x v="4"/>
    <x v="159"/>
    <n v="1699"/>
    <n v="1975"/>
    <x v="0"/>
    <n v="0.14000000000000001"/>
    <x v="1"/>
    <n v="4.0999999999999996"/>
    <x v="3"/>
    <x v="968"/>
    <n v="4716"/>
    <x v="0"/>
    <n v="9314100"/>
    <n v="0.82"/>
    <n v="1.1045194895227567E-2"/>
    <n v="0.41552259744761377"/>
  </r>
  <r>
    <x v="1167"/>
    <x v="1153"/>
    <x v="144"/>
    <x v="4"/>
    <x v="140"/>
    <n v="1069"/>
    <n v="1699"/>
    <x v="0"/>
    <n v="0.37"/>
    <x v="1"/>
    <n v="3.9"/>
    <x v="2"/>
    <x v="135"/>
    <n v="313"/>
    <x v="1"/>
    <n v="531787"/>
    <n v="0.78"/>
    <n v="7.3306743049326301E-4"/>
    <n v="0.39036653371524666"/>
  </r>
  <r>
    <x v="1168"/>
    <x v="1154"/>
    <x v="144"/>
    <x v="4"/>
    <x v="140"/>
    <n v="1349"/>
    <n v="2495"/>
    <x v="0"/>
    <n v="0.46"/>
    <x v="1"/>
    <n v="3.8"/>
    <x v="11"/>
    <x v="969"/>
    <n v="166"/>
    <x v="1"/>
    <n v="414170"/>
    <n v="0.76"/>
    <n v="3.8878336569291266E-4"/>
    <n v="0.38019439168284647"/>
  </r>
  <r>
    <x v="1169"/>
    <x v="1155"/>
    <x v="156"/>
    <x v="4"/>
    <x v="152"/>
    <n v="1499"/>
    <n v="3500"/>
    <x v="0"/>
    <n v="0.56999999999999995"/>
    <x v="0"/>
    <n v="4.0999999999999996"/>
    <x v="3"/>
    <x v="970"/>
    <n v="303"/>
    <x v="1"/>
    <n v="1060500"/>
    <n v="0.82"/>
    <n v="7.0964674581296713E-4"/>
    <n v="0.41035482337290646"/>
  </r>
  <r>
    <x v="1170"/>
    <x v="1156"/>
    <x v="163"/>
    <x v="4"/>
    <x v="159"/>
    <n v="2092"/>
    <n v="4600"/>
    <x v="0"/>
    <n v="0.55000000000000004"/>
    <x v="0"/>
    <n v="4.3"/>
    <x v="4"/>
    <x v="971"/>
    <n v="562"/>
    <x v="1"/>
    <n v="2585200"/>
    <n v="0.86"/>
    <n v="1.3162424790326319E-3"/>
    <n v="0.4306581212395163"/>
  </r>
  <r>
    <x v="1171"/>
    <x v="1157"/>
    <x v="180"/>
    <x v="4"/>
    <x v="176"/>
    <n v="3859"/>
    <n v="10295"/>
    <x v="0"/>
    <n v="0.63"/>
    <x v="0"/>
    <n v="3.9"/>
    <x v="2"/>
    <x v="972"/>
    <n v="8095"/>
    <x v="0"/>
    <n v="83338025"/>
    <n v="0.78"/>
    <n v="1.8959044248699566E-2"/>
    <n v="0.39947952212434978"/>
  </r>
  <r>
    <x v="1172"/>
    <x v="1158"/>
    <x v="160"/>
    <x v="4"/>
    <x v="156"/>
    <n v="499"/>
    <n v="2199"/>
    <x v="0"/>
    <n v="0.77"/>
    <x v="0"/>
    <n v="2.8"/>
    <x v="18"/>
    <x v="973"/>
    <n v="109"/>
    <x v="1"/>
    <n v="239691"/>
    <n v="0.55999999999999994"/>
    <n v="2.5528546301522578E-4"/>
    <n v="0.28012764273150759"/>
  </r>
  <r>
    <x v="1173"/>
    <x v="1159"/>
    <x v="167"/>
    <x v="4"/>
    <x v="163"/>
    <n v="1804"/>
    <n v="2380"/>
    <x v="0"/>
    <n v="0.24"/>
    <x v="1"/>
    <n v="4"/>
    <x v="1"/>
    <x v="974"/>
    <n v="15382"/>
    <x v="0"/>
    <n v="36609160"/>
    <n v="0.8"/>
    <n v="3.6025697175231221E-2"/>
    <n v="0.41801284858761562"/>
  </r>
  <r>
    <x v="1174"/>
    <x v="1160"/>
    <x v="160"/>
    <x v="4"/>
    <x v="156"/>
    <n v="6525"/>
    <n v="8820"/>
    <x v="0"/>
    <n v="0.26"/>
    <x v="1"/>
    <n v="4.5"/>
    <x v="6"/>
    <x v="975"/>
    <n v="5137"/>
    <x v="0"/>
    <n v="45308340"/>
    <n v="0.9"/>
    <n v="1.2031205720268025E-2"/>
    <n v="0.45601560286013404"/>
  </r>
  <r>
    <x v="1175"/>
    <x v="1161"/>
    <x v="182"/>
    <x v="4"/>
    <x v="178"/>
    <n v="4999"/>
    <n v="24999"/>
    <x v="0"/>
    <n v="0.8"/>
    <x v="0"/>
    <n v="4.5999999999999996"/>
    <x v="13"/>
    <x v="825"/>
    <n v="124"/>
    <x v="1"/>
    <n v="3099876"/>
    <n v="0.91999999999999993"/>
    <n v="2.904164900356697E-4"/>
    <n v="0.46014520824501781"/>
  </r>
  <r>
    <x v="1176"/>
    <x v="1162"/>
    <x v="175"/>
    <x v="4"/>
    <x v="171"/>
    <n v="1189"/>
    <n v="2400"/>
    <x v="0"/>
    <n v="0.5"/>
    <x v="0"/>
    <n v="4.0999999999999996"/>
    <x v="3"/>
    <x v="976"/>
    <n v="618"/>
    <x v="1"/>
    <n v="1483200"/>
    <n v="0.82"/>
    <n v="1.4473983132422892E-3"/>
    <n v="0.4107236991566211"/>
  </r>
  <r>
    <x v="1177"/>
    <x v="1163"/>
    <x v="144"/>
    <x v="4"/>
    <x v="140"/>
    <n v="2590"/>
    <n v="4200"/>
    <x v="0"/>
    <n v="0.38"/>
    <x v="1"/>
    <n v="4.0999999999999996"/>
    <x v="3"/>
    <x v="958"/>
    <n v="63"/>
    <x v="1"/>
    <n v="264600"/>
    <n v="0.82"/>
    <n v="1.4755031348586445E-4"/>
    <n v="0.41007377515674293"/>
  </r>
  <r>
    <x v="1178"/>
    <x v="1164"/>
    <x v="144"/>
    <x v="4"/>
    <x v="140"/>
    <n v="899"/>
    <n v="1599"/>
    <x v="0"/>
    <n v="0.44"/>
    <x v="1"/>
    <n v="3.4"/>
    <x v="10"/>
    <x v="977"/>
    <n v="15"/>
    <x v="1"/>
    <n v="23985"/>
    <n v="0.67999999999999994"/>
    <n v="3.5131027020443913E-5"/>
    <n v="0.3400175655135102"/>
  </r>
  <r>
    <x v="1179"/>
    <x v="1165"/>
    <x v="144"/>
    <x v="4"/>
    <x v="140"/>
    <n v="998"/>
    <n v="2999"/>
    <x v="0"/>
    <n v="0.67"/>
    <x v="0"/>
    <n v="4.5999999999999996"/>
    <x v="13"/>
    <x v="978"/>
    <n v="9"/>
    <x v="1"/>
    <n v="26991"/>
    <n v="0.91999999999999993"/>
    <n v="2.107861621226635E-5"/>
    <n v="0.46001053930810609"/>
  </r>
  <r>
    <x v="1180"/>
    <x v="1166"/>
    <x v="158"/>
    <x v="4"/>
    <x v="154"/>
    <n v="998.06"/>
    <n v="1282"/>
    <x v="0"/>
    <n v="0.22"/>
    <x v="1"/>
    <n v="4.2"/>
    <x v="0"/>
    <x v="979"/>
    <n v="7274"/>
    <x v="0"/>
    <n v="9325268"/>
    <n v="0.84000000000000008"/>
    <n v="1.703620603644727E-2"/>
    <n v="0.42851810301822368"/>
  </r>
  <r>
    <x v="1181"/>
    <x v="1167"/>
    <x v="167"/>
    <x v="4"/>
    <x v="163"/>
    <n v="1099"/>
    <n v="1990"/>
    <x v="0"/>
    <n v="0.45"/>
    <x v="1"/>
    <n v="3.9"/>
    <x v="2"/>
    <x v="933"/>
    <n v="5911"/>
    <x v="0"/>
    <n v="11762890"/>
    <n v="0.78"/>
    <n v="1.3843966714522933E-2"/>
    <n v="0.39692198335726148"/>
  </r>
  <r>
    <x v="1182"/>
    <x v="1168"/>
    <x v="169"/>
    <x v="4"/>
    <x v="165"/>
    <n v="5999"/>
    <n v="9999"/>
    <x v="0"/>
    <n v="0.4"/>
    <x v="1"/>
    <n v="4.2"/>
    <x v="0"/>
    <x v="980"/>
    <n v="170"/>
    <x v="1"/>
    <n v="1699830"/>
    <n v="0.84000000000000008"/>
    <n v="3.9815163956503105E-4"/>
    <n v="0.42019907581978255"/>
  </r>
  <r>
    <x v="1183"/>
    <x v="1169"/>
    <x v="180"/>
    <x v="4"/>
    <x v="176"/>
    <n v="8886"/>
    <n v="11850"/>
    <x v="0"/>
    <n v="0.25"/>
    <x v="1"/>
    <n v="4.2"/>
    <x v="0"/>
    <x v="981"/>
    <n v="3065"/>
    <x v="0"/>
    <n v="36320250"/>
    <n v="0.84000000000000008"/>
    <n v="7.178439854510707E-3"/>
    <n v="0.4235892199272554"/>
  </r>
  <r>
    <x v="1184"/>
    <x v="1170"/>
    <x v="145"/>
    <x v="4"/>
    <x v="141"/>
    <n v="475"/>
    <n v="999"/>
    <x v="0"/>
    <n v="0.52"/>
    <x v="0"/>
    <n v="4.0999999999999996"/>
    <x v="3"/>
    <x v="982"/>
    <n v="1021"/>
    <x v="0"/>
    <n v="1019979"/>
    <n v="0.82"/>
    <n v="2.3912519058582157E-3"/>
    <n v="0.41119562595292908"/>
  </r>
  <r>
    <x v="1185"/>
    <x v="1171"/>
    <x v="157"/>
    <x v="4"/>
    <x v="153"/>
    <n v="4995"/>
    <n v="20049"/>
    <x v="0"/>
    <n v="0.75"/>
    <x v="0"/>
    <n v="4.8"/>
    <x v="20"/>
    <x v="983"/>
    <n v="3964"/>
    <x v="0"/>
    <n v="79474236"/>
    <n v="0.96"/>
    <n v="9.2839594072693116E-3"/>
    <n v="0.48464197970363465"/>
  </r>
  <r>
    <x v="1186"/>
    <x v="1172"/>
    <x v="182"/>
    <x v="4"/>
    <x v="178"/>
    <n v="13999"/>
    <n v="24850"/>
    <x v="0"/>
    <n v="0.44"/>
    <x v="1"/>
    <n v="4.4000000000000004"/>
    <x v="5"/>
    <x v="984"/>
    <n v="8948"/>
    <x v="0"/>
    <n v="222357800"/>
    <n v="0.88000000000000012"/>
    <n v="2.095682865192881E-2"/>
    <n v="0.45047841432596447"/>
  </r>
  <r>
    <x v="1187"/>
    <x v="1173"/>
    <x v="182"/>
    <x v="4"/>
    <x v="178"/>
    <n v="8499"/>
    <n v="16490"/>
    <x v="0"/>
    <n v="0.48"/>
    <x v="1"/>
    <n v="4.3"/>
    <x v="4"/>
    <x v="866"/>
    <n v="97"/>
    <x v="1"/>
    <n v="1599530"/>
    <n v="0.86"/>
    <n v="2.2718064139887065E-4"/>
    <n v="0.4301135903206994"/>
  </r>
  <r>
    <x v="1188"/>
    <x v="1174"/>
    <x v="150"/>
    <x v="4"/>
    <x v="146"/>
    <n v="949"/>
    <n v="975"/>
    <x v="0"/>
    <n v="0.03"/>
    <x v="1"/>
    <n v="4.3"/>
    <x v="4"/>
    <x v="985"/>
    <n v="7223"/>
    <x v="0"/>
    <n v="7042425"/>
    <n v="0.86"/>
    <n v="1.6916760544577761E-2"/>
    <n v="0.43845838027228889"/>
  </r>
  <r>
    <x v="1189"/>
    <x v="1175"/>
    <x v="158"/>
    <x v="4"/>
    <x v="154"/>
    <n v="395"/>
    <n v="499"/>
    <x v="1"/>
    <n v="0.21"/>
    <x v="1"/>
    <n v="4"/>
    <x v="1"/>
    <x v="986"/>
    <n v="330"/>
    <x v="1"/>
    <n v="164670"/>
    <n v="0.8"/>
    <n v="7.7288259444976612E-4"/>
    <n v="0.40038644129722489"/>
  </r>
  <r>
    <x v="1190"/>
    <x v="1176"/>
    <x v="196"/>
    <x v="4"/>
    <x v="192"/>
    <n v="635"/>
    <n v="635"/>
    <x v="0"/>
    <n v="0"/>
    <x v="1"/>
    <n v="4.3"/>
    <x v="4"/>
    <x v="987"/>
    <n v="4570"/>
    <x v="0"/>
    <n v="2901950"/>
    <n v="0.86"/>
    <n v="1.0703252898895246E-2"/>
    <n v="0.43535162644944764"/>
  </r>
  <r>
    <x v="1191"/>
    <x v="1177"/>
    <x v="150"/>
    <x v="4"/>
    <x v="146"/>
    <n v="717"/>
    <n v="1390"/>
    <x v="0"/>
    <n v="0.48"/>
    <x v="1"/>
    <n v="4"/>
    <x v="1"/>
    <x v="988"/>
    <n v="4867"/>
    <x v="0"/>
    <n v="6765130"/>
    <n v="0.8"/>
    <n v="1.1398847233900037E-2"/>
    <n v="0.40569942361695005"/>
  </r>
  <r>
    <x v="1192"/>
    <x v="1178"/>
    <x v="197"/>
    <x v="4"/>
    <x v="193"/>
    <n v="27900"/>
    <n v="59900"/>
    <x v="0"/>
    <n v="0.53"/>
    <x v="0"/>
    <n v="4.4000000000000004"/>
    <x v="5"/>
    <x v="989"/>
    <n v="5298"/>
    <x v="0"/>
    <n v="317350200"/>
    <n v="0.88000000000000012"/>
    <n v="1.2408278743620792E-2"/>
    <n v="0.44620413937181047"/>
  </r>
  <r>
    <x v="1193"/>
    <x v="1179"/>
    <x v="177"/>
    <x v="4"/>
    <x v="173"/>
    <n v="649"/>
    <n v="670"/>
    <x v="0"/>
    <n v="0.03"/>
    <x v="1"/>
    <n v="4.0999999999999996"/>
    <x v="3"/>
    <x v="990"/>
    <n v="7786"/>
    <x v="0"/>
    <n v="5216620"/>
    <n v="0.82"/>
    <n v="1.8235345092078421E-2"/>
    <n v="0.41911767254603921"/>
  </r>
  <r>
    <x v="1194"/>
    <x v="1180"/>
    <x v="176"/>
    <x v="4"/>
    <x v="172"/>
    <n v="193"/>
    <n v="399"/>
    <x v="1"/>
    <n v="0.52"/>
    <x v="0"/>
    <n v="3.6"/>
    <x v="9"/>
    <x v="95"/>
    <n v="37"/>
    <x v="1"/>
    <n v="14763"/>
    <n v="0.72"/>
    <n v="8.6656533317094986E-5"/>
    <n v="0.36004332826665852"/>
  </r>
  <r>
    <x v="1195"/>
    <x v="1181"/>
    <x v="144"/>
    <x v="4"/>
    <x v="140"/>
    <n v="1299"/>
    <n v="2495"/>
    <x v="0"/>
    <n v="0.48"/>
    <x v="1"/>
    <n v="2"/>
    <x v="23"/>
    <x v="991"/>
    <n v="2"/>
    <x v="1"/>
    <n v="4990"/>
    <n v="0.4"/>
    <n v="4.6841369360591889E-6"/>
    <n v="0.20000234206846804"/>
  </r>
  <r>
    <x v="1196"/>
    <x v="1182"/>
    <x v="151"/>
    <x v="4"/>
    <x v="147"/>
    <n v="2449"/>
    <n v="3390"/>
    <x v="0"/>
    <n v="0.28000000000000003"/>
    <x v="1"/>
    <n v="4"/>
    <x v="1"/>
    <x v="992"/>
    <n v="5206"/>
    <x v="0"/>
    <n v="17648340"/>
    <n v="0.8"/>
    <n v="1.2192808444562069E-2"/>
    <n v="0.40609640422228105"/>
  </r>
  <r>
    <x v="1197"/>
    <x v="1183"/>
    <x v="152"/>
    <x v="4"/>
    <x v="148"/>
    <n v="1049"/>
    <n v="2499"/>
    <x v="0"/>
    <n v="0.57999999999999996"/>
    <x v="0"/>
    <n v="3.7"/>
    <x v="7"/>
    <x v="942"/>
    <n v="638"/>
    <x v="1"/>
    <n v="1594362"/>
    <n v="0.74"/>
    <n v="1.4942396826028812E-3"/>
    <n v="0.37074711984130143"/>
  </r>
  <r>
    <x v="1198"/>
    <x v="1184"/>
    <x v="193"/>
    <x v="4"/>
    <x v="189"/>
    <n v="2399"/>
    <n v="4200"/>
    <x v="0"/>
    <n v="0.43"/>
    <x v="1"/>
    <n v="3.8"/>
    <x v="11"/>
    <x v="993"/>
    <n v="397"/>
    <x v="1"/>
    <n v="1667400"/>
    <n v="0.76"/>
    <n v="9.2980118180774893E-4"/>
    <n v="0.38046490059090388"/>
  </r>
  <r>
    <x v="1199"/>
    <x v="1185"/>
    <x v="161"/>
    <x v="4"/>
    <x v="157"/>
    <n v="2286"/>
    <n v="4495"/>
    <x v="0"/>
    <n v="0.49"/>
    <x v="1"/>
    <n v="3.9"/>
    <x v="2"/>
    <x v="994"/>
    <n v="326"/>
    <x v="1"/>
    <n v="1465370"/>
    <n v="0.78"/>
    <n v="7.6351432057764773E-4"/>
    <n v="0.39038175716028883"/>
  </r>
  <r>
    <x v="1200"/>
    <x v="1186"/>
    <x v="189"/>
    <x v="4"/>
    <x v="185"/>
    <n v="499"/>
    <n v="2199"/>
    <x v="0"/>
    <n v="0.77"/>
    <x v="0"/>
    <n v="3.1"/>
    <x v="19"/>
    <x v="995"/>
    <n v="3527"/>
    <x v="0"/>
    <n v="7755873"/>
    <n v="0.62"/>
    <n v="8.2604754867403787E-3"/>
    <n v="0.31413023774337018"/>
  </r>
  <r>
    <x v="1201"/>
    <x v="1187"/>
    <x v="166"/>
    <x v="4"/>
    <x v="162"/>
    <n v="429"/>
    <n v="999"/>
    <x v="0"/>
    <n v="0.56999999999999995"/>
    <x v="0"/>
    <n v="3"/>
    <x v="17"/>
    <x v="996"/>
    <n v="617"/>
    <x v="1"/>
    <n v="616383"/>
    <n v="0.6"/>
    <n v="1.4450562447742598E-3"/>
    <n v="0.30072252812238714"/>
  </r>
  <r>
    <x v="1202"/>
    <x v="1188"/>
    <x v="163"/>
    <x v="4"/>
    <x v="159"/>
    <n v="299"/>
    <n v="595"/>
    <x v="0"/>
    <n v="0.5"/>
    <x v="0"/>
    <n v="4"/>
    <x v="1"/>
    <x v="46"/>
    <n v="314"/>
    <x v="1"/>
    <n v="186830"/>
    <n v="0.8"/>
    <n v="7.3540949896129266E-4"/>
    <n v="0.40036770474948069"/>
  </r>
  <r>
    <x v="1203"/>
    <x v="1189"/>
    <x v="182"/>
    <x v="4"/>
    <x v="178"/>
    <n v="5395"/>
    <n v="19990"/>
    <x v="0"/>
    <n v="0.73"/>
    <x v="0"/>
    <n v="4.4000000000000004"/>
    <x v="5"/>
    <x v="997"/>
    <n v="535"/>
    <x v="1"/>
    <n v="10694650"/>
    <n v="0.88000000000000012"/>
    <n v="1.2530066303958331E-3"/>
    <n v="0.44062650331519798"/>
  </r>
  <r>
    <x v="1204"/>
    <x v="1190"/>
    <x v="150"/>
    <x v="4"/>
    <x v="146"/>
    <n v="559"/>
    <n v="1010"/>
    <x v="0"/>
    <n v="0.45"/>
    <x v="1"/>
    <n v="4.0999999999999996"/>
    <x v="3"/>
    <x v="998"/>
    <n v="17325"/>
    <x v="0"/>
    <n v="17498250"/>
    <n v="0.82"/>
    <n v="4.0576336208612722E-2"/>
    <n v="0.43028816810430631"/>
  </r>
  <r>
    <x v="1205"/>
    <x v="1191"/>
    <x v="150"/>
    <x v="4"/>
    <x v="146"/>
    <n v="660"/>
    <n v="1100"/>
    <x v="0"/>
    <n v="0.4"/>
    <x v="1"/>
    <n v="3.6"/>
    <x v="9"/>
    <x v="999"/>
    <n v="91"/>
    <x v="1"/>
    <n v="100100"/>
    <n v="0.72"/>
    <n v="2.1312823059069309E-4"/>
    <n v="0.36010656411529535"/>
  </r>
  <r>
    <x v="1206"/>
    <x v="1192"/>
    <x v="162"/>
    <x v="4"/>
    <x v="158"/>
    <n v="419"/>
    <n v="999"/>
    <x v="0"/>
    <n v="0.57999999999999996"/>
    <x v="0"/>
    <n v="4.4000000000000004"/>
    <x v="5"/>
    <x v="239"/>
    <n v="227"/>
    <x v="1"/>
    <n v="226773"/>
    <n v="0.88000000000000012"/>
    <n v="5.3164954224271788E-4"/>
    <n v="0.44026582477112142"/>
  </r>
  <r>
    <x v="1207"/>
    <x v="1193"/>
    <x v="155"/>
    <x v="4"/>
    <x v="151"/>
    <n v="7349"/>
    <n v="10900"/>
    <x v="0"/>
    <n v="0.33"/>
    <x v="1"/>
    <n v="4.2"/>
    <x v="0"/>
    <x v="1000"/>
    <n v="11957"/>
    <x v="0"/>
    <n v="130331300"/>
    <n v="0.84000000000000008"/>
    <n v="2.800411267222986E-2"/>
    <n v="0.43400205633611499"/>
  </r>
  <r>
    <x v="1208"/>
    <x v="1194"/>
    <x v="167"/>
    <x v="4"/>
    <x v="163"/>
    <n v="2899"/>
    <n v="4005"/>
    <x v="0"/>
    <n v="0.28000000000000003"/>
    <x v="1"/>
    <n v="4.3"/>
    <x v="4"/>
    <x v="1001"/>
    <n v="7140"/>
    <x v="0"/>
    <n v="28595700"/>
    <n v="0.86"/>
    <n v="1.6722368861731302E-2"/>
    <n v="0.43836118443086564"/>
  </r>
  <r>
    <x v="1209"/>
    <x v="1195"/>
    <x v="161"/>
    <x v="4"/>
    <x v="157"/>
    <n v="1799"/>
    <n v="3295"/>
    <x v="0"/>
    <n v="0.45"/>
    <x v="1"/>
    <n v="3.8"/>
    <x v="11"/>
    <x v="1002"/>
    <n v="687"/>
    <x v="1"/>
    <n v="2263665"/>
    <n v="0.76"/>
    <n v="1.6090010375363313E-3"/>
    <n v="0.38080450051876819"/>
  </r>
  <r>
    <x v="1210"/>
    <x v="1196"/>
    <x v="163"/>
    <x v="4"/>
    <x v="159"/>
    <n v="1474"/>
    <n v="4650"/>
    <x v="0"/>
    <n v="0.68"/>
    <x v="0"/>
    <n v="4.0999999999999996"/>
    <x v="3"/>
    <x v="79"/>
    <n v="1045"/>
    <x v="0"/>
    <n v="4859250"/>
    <n v="0.82"/>
    <n v="2.4474615490909261E-3"/>
    <n v="0.41122373077454544"/>
  </r>
  <r>
    <x v="1211"/>
    <x v="1197"/>
    <x v="182"/>
    <x v="4"/>
    <x v="178"/>
    <n v="15999"/>
    <n v="24500"/>
    <x v="0"/>
    <n v="0.35"/>
    <x v="1"/>
    <n v="4"/>
    <x v="1"/>
    <x v="1003"/>
    <n v="11206"/>
    <x v="0"/>
    <n v="274547000"/>
    <n v="0.8"/>
    <n v="2.6245219252739635E-2"/>
    <n v="0.41312260962636982"/>
  </r>
  <r>
    <x v="1212"/>
    <x v="1198"/>
    <x v="152"/>
    <x v="4"/>
    <x v="148"/>
    <n v="3645"/>
    <n v="6070"/>
    <x v="0"/>
    <n v="0.4"/>
    <x v="1"/>
    <n v="4.2"/>
    <x v="0"/>
    <x v="1004"/>
    <n v="561"/>
    <x v="1"/>
    <n v="3405270"/>
    <n v="0.84000000000000008"/>
    <n v="1.3139004105646025E-3"/>
    <n v="0.42065695020528232"/>
  </r>
  <r>
    <x v="1213"/>
    <x v="1199"/>
    <x v="149"/>
    <x v="4"/>
    <x v="145"/>
    <n v="375"/>
    <n v="999"/>
    <x v="0"/>
    <n v="0.62"/>
    <x v="0"/>
    <n v="3.6"/>
    <x v="9"/>
    <x v="1005"/>
    <n v="1988"/>
    <x v="0"/>
    <n v="1986012"/>
    <n v="0.72"/>
    <n v="4.6560321144428337E-3"/>
    <n v="0.36232801605722142"/>
  </r>
  <r>
    <x v="1214"/>
    <x v="1200"/>
    <x v="178"/>
    <x v="4"/>
    <x v="174"/>
    <n v="2976"/>
    <n v="3945"/>
    <x v="0"/>
    <n v="0.25"/>
    <x v="1"/>
    <n v="4.2"/>
    <x v="0"/>
    <x v="1006"/>
    <n v="3740"/>
    <x v="0"/>
    <n v="14754300"/>
    <n v="0.84000000000000008"/>
    <n v="8.7593360704306834E-3"/>
    <n v="0.42437966803521537"/>
  </r>
  <r>
    <x v="1215"/>
    <x v="1201"/>
    <x v="194"/>
    <x v="4"/>
    <x v="190"/>
    <n v="1099"/>
    <n v="1499"/>
    <x v="0"/>
    <n v="0.27"/>
    <x v="1"/>
    <n v="4.0999999999999996"/>
    <x v="3"/>
    <x v="1007"/>
    <n v="4401"/>
    <x v="0"/>
    <n v="6597099"/>
    <n v="0.82"/>
    <n v="1.0307443327798245E-2"/>
    <n v="0.41515372166389908"/>
  </r>
  <r>
    <x v="1216"/>
    <x v="1202"/>
    <x v="159"/>
    <x v="4"/>
    <x v="155"/>
    <n v="2575"/>
    <n v="6700"/>
    <x v="0"/>
    <n v="0.62"/>
    <x v="0"/>
    <n v="4.2"/>
    <x v="0"/>
    <x v="1008"/>
    <n v="611"/>
    <x v="1"/>
    <n v="4093700"/>
    <n v="0.84000000000000008"/>
    <n v="1.4310038339660821E-3"/>
    <n v="0.42071550191698309"/>
  </r>
  <r>
    <x v="1217"/>
    <x v="1203"/>
    <x v="151"/>
    <x v="4"/>
    <x v="147"/>
    <n v="1649"/>
    <n v="2800"/>
    <x v="0"/>
    <n v="0.41"/>
    <x v="1"/>
    <n v="3.9"/>
    <x v="2"/>
    <x v="799"/>
    <n v="2162"/>
    <x v="0"/>
    <n v="6053600"/>
    <n v="0.78"/>
    <n v="5.0635520278799829E-3"/>
    <n v="0.39253177601394001"/>
  </r>
  <r>
    <x v="1218"/>
    <x v="1204"/>
    <x v="149"/>
    <x v="4"/>
    <x v="145"/>
    <n v="799"/>
    <n v="1699"/>
    <x v="0"/>
    <n v="0.53"/>
    <x v="0"/>
    <n v="4"/>
    <x v="1"/>
    <x v="866"/>
    <n v="97"/>
    <x v="1"/>
    <n v="164803"/>
    <n v="0.8"/>
    <n v="2.2718064139887065E-4"/>
    <n v="0.40011359032069943"/>
  </r>
  <r>
    <x v="1219"/>
    <x v="1205"/>
    <x v="149"/>
    <x v="4"/>
    <x v="145"/>
    <n v="765"/>
    <n v="970"/>
    <x v="0"/>
    <n v="0.21"/>
    <x v="1"/>
    <n v="4.2"/>
    <x v="0"/>
    <x v="1009"/>
    <n v="6055"/>
    <x v="0"/>
    <n v="5873350"/>
    <n v="0.84000000000000008"/>
    <n v="1.4181224573919194E-2"/>
    <n v="0.42709061228695966"/>
  </r>
  <r>
    <x v="1220"/>
    <x v="1206"/>
    <x v="145"/>
    <x v="4"/>
    <x v="141"/>
    <n v="999"/>
    <n v="1500"/>
    <x v="0"/>
    <n v="0.33"/>
    <x v="1"/>
    <n v="4.2"/>
    <x v="0"/>
    <x v="1010"/>
    <n v="386"/>
    <x v="1"/>
    <n v="579000"/>
    <n v="0.84000000000000008"/>
    <n v="9.0403842865942341E-4"/>
    <n v="0.42045201921432973"/>
  </r>
  <r>
    <x v="1221"/>
    <x v="1207"/>
    <x v="198"/>
    <x v="4"/>
    <x v="194"/>
    <n v="587"/>
    <n v="1295"/>
    <x v="0"/>
    <n v="0.55000000000000004"/>
    <x v="0"/>
    <n v="4.0999999999999996"/>
    <x v="3"/>
    <x v="1011"/>
    <n v="557"/>
    <x v="1"/>
    <n v="721315"/>
    <n v="0.82"/>
    <n v="1.3045321366924841E-3"/>
    <n v="0.41065226606834621"/>
  </r>
  <r>
    <x v="1222"/>
    <x v="1208"/>
    <x v="199"/>
    <x v="4"/>
    <x v="195"/>
    <n v="12609"/>
    <n v="23999"/>
    <x v="0"/>
    <n v="0.47"/>
    <x v="1"/>
    <n v="4.4000000000000004"/>
    <x v="5"/>
    <x v="1012"/>
    <n v="2288"/>
    <x v="0"/>
    <n v="54909712"/>
    <n v="0.88000000000000012"/>
    <n v="5.3586526548517121E-3"/>
    <n v="0.4426793263274259"/>
  </r>
  <r>
    <x v="1223"/>
    <x v="1209"/>
    <x v="150"/>
    <x v="4"/>
    <x v="146"/>
    <n v="699"/>
    <n v="850"/>
    <x v="0"/>
    <n v="0.18"/>
    <x v="1"/>
    <n v="4.0999999999999996"/>
    <x v="3"/>
    <x v="1013"/>
    <n v="1106"/>
    <x v="0"/>
    <n v="940100"/>
    <n v="0.82"/>
    <n v="2.5903277256407314E-3"/>
    <n v="0.41129516386282033"/>
  </r>
  <r>
    <x v="1224"/>
    <x v="1210"/>
    <x v="168"/>
    <x v="4"/>
    <x v="164"/>
    <n v="3799"/>
    <n v="6000"/>
    <x v="0"/>
    <n v="0.37"/>
    <x v="1"/>
    <n v="4.2"/>
    <x v="0"/>
    <x v="1014"/>
    <n v="11935"/>
    <x v="0"/>
    <n v="71610000"/>
    <n v="0.84000000000000008"/>
    <n v="2.7952587165933209E-2"/>
    <n v="0.43397629358296663"/>
  </r>
  <r>
    <x v="1225"/>
    <x v="1211"/>
    <x v="156"/>
    <x v="4"/>
    <x v="152"/>
    <n v="640"/>
    <n v="1020"/>
    <x v="0"/>
    <n v="0.37"/>
    <x v="1"/>
    <n v="4.0999999999999996"/>
    <x v="3"/>
    <x v="1015"/>
    <n v="5059"/>
    <x v="0"/>
    <n v="5160180"/>
    <n v="0.82"/>
    <n v="1.1848524379761718E-2"/>
    <n v="0.41592426218988082"/>
  </r>
  <r>
    <x v="1226"/>
    <x v="1212"/>
    <x v="144"/>
    <x v="4"/>
    <x v="140"/>
    <n v="979"/>
    <n v="1999"/>
    <x v="0"/>
    <n v="0.51"/>
    <x v="0"/>
    <n v="3.9"/>
    <x v="2"/>
    <x v="1016"/>
    <n v="157"/>
    <x v="1"/>
    <n v="313843"/>
    <n v="0.78"/>
    <n v="3.6770474948064633E-4"/>
    <n v="0.39018385237474035"/>
  </r>
  <r>
    <x v="1227"/>
    <x v="1213"/>
    <x v="152"/>
    <x v="4"/>
    <x v="148"/>
    <n v="5365"/>
    <n v="7445"/>
    <x v="0"/>
    <n v="0.28000000000000003"/>
    <x v="1"/>
    <n v="3.9"/>
    <x v="2"/>
    <x v="1017"/>
    <n v="3584"/>
    <x v="0"/>
    <n v="26682880"/>
    <n v="0.78"/>
    <n v="8.3939733894180663E-3"/>
    <n v="0.39419698669470904"/>
  </r>
  <r>
    <x v="1228"/>
    <x v="1214"/>
    <x v="159"/>
    <x v="4"/>
    <x v="155"/>
    <n v="3199"/>
    <n v="3500"/>
    <x v="0"/>
    <n v="0.09"/>
    <x v="1"/>
    <n v="4.2"/>
    <x v="0"/>
    <x v="1018"/>
    <n v="1899"/>
    <x v="0"/>
    <n v="6646500"/>
    <n v="0.84000000000000008"/>
    <n v="4.4475880207881999E-3"/>
    <n v="0.42222379401039412"/>
  </r>
  <r>
    <x v="1229"/>
    <x v="1215"/>
    <x v="186"/>
    <x v="4"/>
    <x v="182"/>
    <n v="979"/>
    <n v="1395"/>
    <x v="0"/>
    <n v="0.3"/>
    <x v="1"/>
    <n v="4.2"/>
    <x v="0"/>
    <x v="1019"/>
    <n v="15252"/>
    <x v="0"/>
    <n v="21276540"/>
    <n v="0.84000000000000008"/>
    <n v="3.5721228274387375E-2"/>
    <n v="0.43786061413719374"/>
  </r>
  <r>
    <x v="1230"/>
    <x v="1216"/>
    <x v="143"/>
    <x v="4"/>
    <x v="139"/>
    <n v="929"/>
    <n v="2199"/>
    <x v="0"/>
    <n v="0.57999999999999996"/>
    <x v="0"/>
    <n v="3.7"/>
    <x v="7"/>
    <x v="777"/>
    <n v="4"/>
    <x v="1"/>
    <n v="8796"/>
    <n v="0.74"/>
    <n v="9.3682738721183778E-6"/>
    <n v="0.37000468413693605"/>
  </r>
  <r>
    <x v="1231"/>
    <x v="1217"/>
    <x v="187"/>
    <x v="4"/>
    <x v="183"/>
    <n v="3710"/>
    <n v="4330"/>
    <x v="0"/>
    <n v="0.14000000000000001"/>
    <x v="1"/>
    <n v="3.7"/>
    <x v="7"/>
    <x v="591"/>
    <n v="1662"/>
    <x v="0"/>
    <n v="7196460"/>
    <n v="0.74"/>
    <n v="3.8925177938651857E-3"/>
    <n v="0.37194625889693261"/>
  </r>
  <r>
    <x v="1232"/>
    <x v="1218"/>
    <x v="151"/>
    <x v="4"/>
    <x v="147"/>
    <n v="2033"/>
    <n v="4295"/>
    <x v="0"/>
    <n v="0.53"/>
    <x v="0"/>
    <n v="3.4"/>
    <x v="10"/>
    <x v="1020"/>
    <n v="422"/>
    <x v="1"/>
    <n v="1812490"/>
    <n v="0.67999999999999994"/>
    <n v="9.8835289350848884E-4"/>
    <n v="0.34049417644675423"/>
  </r>
  <r>
    <x v="1233"/>
    <x v="1219"/>
    <x v="143"/>
    <x v="4"/>
    <x v="139"/>
    <n v="9495"/>
    <n v="18990"/>
    <x v="0"/>
    <n v="0.5"/>
    <x v="0"/>
    <n v="4.2"/>
    <x v="0"/>
    <x v="916"/>
    <n v="79"/>
    <x v="1"/>
    <n v="1500210"/>
    <n v="0.84000000000000008"/>
    <n v="1.8502340897433796E-4"/>
    <n v="0.42009251170448719"/>
  </r>
  <r>
    <x v="1234"/>
    <x v="1220"/>
    <x v="155"/>
    <x v="4"/>
    <x v="151"/>
    <n v="7799"/>
    <n v="12500"/>
    <x v="0"/>
    <n v="0.38"/>
    <x v="1"/>
    <n v="4"/>
    <x v="1"/>
    <x v="1021"/>
    <n v="5160"/>
    <x v="0"/>
    <n v="64500000"/>
    <n v="0.8"/>
    <n v="1.2085073295032707E-2"/>
    <n v="0.40604253664751638"/>
  </r>
  <r>
    <x v="1235"/>
    <x v="1221"/>
    <x v="142"/>
    <x v="4"/>
    <x v="138"/>
    <n v="949"/>
    <n v="2385"/>
    <x v="0"/>
    <n v="0.6"/>
    <x v="0"/>
    <n v="4.0999999999999996"/>
    <x v="3"/>
    <x v="1022"/>
    <n v="2311"/>
    <x v="0"/>
    <n v="5511735"/>
    <n v="0.82"/>
    <n v="5.4125202296163924E-3"/>
    <n v="0.41270626011480815"/>
  </r>
  <r>
    <x v="1236"/>
    <x v="1222"/>
    <x v="152"/>
    <x v="4"/>
    <x v="148"/>
    <n v="2790"/>
    <n v="4890"/>
    <x v="0"/>
    <n v="0.43"/>
    <x v="1"/>
    <n v="3.9"/>
    <x v="2"/>
    <x v="1023"/>
    <n v="588"/>
    <x v="1"/>
    <n v="2875320"/>
    <n v="0.78"/>
    <n v="1.3771362592014014E-3"/>
    <n v="0.39068856812960073"/>
  </r>
  <r>
    <x v="1237"/>
    <x v="1223"/>
    <x v="150"/>
    <x v="4"/>
    <x v="146"/>
    <n v="645"/>
    <n v="1100"/>
    <x v="0"/>
    <n v="0.41"/>
    <x v="1"/>
    <n v="4"/>
    <x v="1"/>
    <x v="1024"/>
    <n v="3271"/>
    <x v="0"/>
    <n v="3598100"/>
    <n v="0.8"/>
    <n v="7.6609059589248032E-3"/>
    <n v="0.40383045297946241"/>
  </r>
  <r>
    <x v="1238"/>
    <x v="1224"/>
    <x v="151"/>
    <x v="4"/>
    <x v="147"/>
    <n v="2237.81"/>
    <n v="3899"/>
    <x v="0"/>
    <n v="0.43"/>
    <x v="1"/>
    <n v="3.9"/>
    <x v="2"/>
    <x v="1025"/>
    <n v="11004"/>
    <x v="0"/>
    <n v="42904596"/>
    <n v="0.78"/>
    <n v="2.5772121422197657E-2"/>
    <n v="0.40288606071109884"/>
  </r>
  <r>
    <x v="1239"/>
    <x v="1225"/>
    <x v="155"/>
    <x v="4"/>
    <x v="151"/>
    <n v="8699"/>
    <n v="16899"/>
    <x v="0"/>
    <n v="0.49"/>
    <x v="1"/>
    <n v="4.2"/>
    <x v="0"/>
    <x v="1026"/>
    <n v="3195"/>
    <x v="0"/>
    <n v="53992305"/>
    <n v="0.84000000000000008"/>
    <n v="7.482908755354554E-3"/>
    <n v="0.4237414543776773"/>
  </r>
  <r>
    <x v="1240"/>
    <x v="1226"/>
    <x v="200"/>
    <x v="4"/>
    <x v="196"/>
    <n v="42990"/>
    <n v="75990"/>
    <x v="0"/>
    <n v="0.43"/>
    <x v="1"/>
    <n v="4.3"/>
    <x v="4"/>
    <x v="152"/>
    <n v="3231"/>
    <x v="0"/>
    <n v="245523690"/>
    <n v="0.86"/>
    <n v="7.5672232202036198E-3"/>
    <n v="0.43378361161010182"/>
  </r>
  <r>
    <x v="1241"/>
    <x v="1227"/>
    <x v="176"/>
    <x v="4"/>
    <x v="172"/>
    <n v="825"/>
    <n v="825"/>
    <x v="0"/>
    <n v="0"/>
    <x v="1"/>
    <n v="4"/>
    <x v="1"/>
    <x v="1027"/>
    <n v="3246"/>
    <x v="0"/>
    <n v="2677950"/>
    <n v="0.8"/>
    <n v="7.6023542472240637E-3"/>
    <n v="0.40380117712361208"/>
  </r>
  <r>
    <x v="1242"/>
    <x v="1228"/>
    <x v="166"/>
    <x v="4"/>
    <x v="162"/>
    <n v="161"/>
    <n v="300"/>
    <x v="1"/>
    <n v="0.46"/>
    <x v="1"/>
    <n v="2.6"/>
    <x v="24"/>
    <x v="121"/>
    <n v="24"/>
    <x v="1"/>
    <n v="7200"/>
    <n v="0.52"/>
    <n v="5.6209643232710263E-5"/>
    <n v="0.26002810482161637"/>
  </r>
  <r>
    <x v="1243"/>
    <x v="1229"/>
    <x v="148"/>
    <x v="4"/>
    <x v="144"/>
    <n v="697"/>
    <n v="1499"/>
    <x v="0"/>
    <n v="0.54"/>
    <x v="0"/>
    <n v="3.8"/>
    <x v="11"/>
    <x v="1028"/>
    <n v="144"/>
    <x v="1"/>
    <n v="215856"/>
    <n v="0.76"/>
    <n v="3.3725785939626161E-4"/>
    <n v="0.38016862892969816"/>
  </r>
  <r>
    <x v="1244"/>
    <x v="1230"/>
    <x v="201"/>
    <x v="4"/>
    <x v="197"/>
    <n v="688"/>
    <n v="747"/>
    <x v="0"/>
    <n v="0.08"/>
    <x v="1"/>
    <n v="4.5"/>
    <x v="6"/>
    <x v="1029"/>
    <n v="2280"/>
    <x v="0"/>
    <n v="1703160"/>
    <n v="0.9"/>
    <n v="5.3399161071074749E-3"/>
    <n v="0.45266995805355376"/>
  </r>
  <r>
    <x v="1245"/>
    <x v="1231"/>
    <x v="170"/>
    <x v="4"/>
    <x v="166"/>
    <n v="2199"/>
    <n v="3999"/>
    <x v="0"/>
    <n v="0.45"/>
    <x v="1"/>
    <n v="3.5"/>
    <x v="12"/>
    <x v="1030"/>
    <n v="340"/>
    <x v="1"/>
    <n v="1359660"/>
    <n v="0.7"/>
    <n v="7.963032791300621E-4"/>
    <n v="0.350398151639565"/>
  </r>
  <r>
    <x v="1246"/>
    <x v="1232"/>
    <x v="144"/>
    <x v="4"/>
    <x v="140"/>
    <n v="6850"/>
    <n v="11990"/>
    <x v="0"/>
    <n v="0.43"/>
    <x v="1"/>
    <n v="3.9"/>
    <x v="2"/>
    <x v="1028"/>
    <n v="144"/>
    <x v="1"/>
    <n v="1726560"/>
    <n v="0.78"/>
    <n v="3.3725785939626161E-4"/>
    <n v="0.39016862892969817"/>
  </r>
  <r>
    <x v="1247"/>
    <x v="1233"/>
    <x v="152"/>
    <x v="4"/>
    <x v="148"/>
    <n v="2699"/>
    <n v="3799"/>
    <x v="0"/>
    <n v="0.28999999999999998"/>
    <x v="1"/>
    <n v="4"/>
    <x v="1"/>
    <x v="1031"/>
    <n v="727"/>
    <x v="1"/>
    <n v="2761873"/>
    <n v="0.8"/>
    <n v="1.7026837762575151E-3"/>
    <n v="0.40085134188812876"/>
  </r>
  <r>
    <x v="1248"/>
    <x v="1234"/>
    <x v="202"/>
    <x v="4"/>
    <x v="198"/>
    <n v="899"/>
    <n v="1999"/>
    <x v="0"/>
    <n v="0.55000000000000004"/>
    <x v="0"/>
    <n v="4"/>
    <x v="1"/>
    <x v="1032"/>
    <n v="832"/>
    <x v="1"/>
    <n v="1663168"/>
    <n v="0.8"/>
    <n v="1.9486009654006225E-3"/>
    <n v="0.40097430048270033"/>
  </r>
  <r>
    <x v="1249"/>
    <x v="1235"/>
    <x v="144"/>
    <x v="4"/>
    <x v="140"/>
    <n v="1090"/>
    <n v="2999"/>
    <x v="0"/>
    <n v="0.64"/>
    <x v="0"/>
    <n v="3.5"/>
    <x v="12"/>
    <x v="125"/>
    <n v="57"/>
    <x v="1"/>
    <n v="170943"/>
    <n v="0.7"/>
    <n v="1.3349790267768688E-4"/>
    <n v="0.35006674895133882"/>
  </r>
  <r>
    <x v="1250"/>
    <x v="1236"/>
    <x v="146"/>
    <x v="4"/>
    <x v="142"/>
    <n v="295"/>
    <n v="599"/>
    <x v="0"/>
    <n v="0.51"/>
    <x v="0"/>
    <n v="4"/>
    <x v="1"/>
    <x v="1033"/>
    <n v="1644"/>
    <x v="0"/>
    <n v="984756"/>
    <n v="0.8"/>
    <n v="3.8503605614406532E-3"/>
    <n v="0.40192518028072033"/>
  </r>
  <r>
    <x v="1251"/>
    <x v="1237"/>
    <x v="154"/>
    <x v="4"/>
    <x v="150"/>
    <n v="479"/>
    <n v="1999"/>
    <x v="0"/>
    <n v="0.76"/>
    <x v="0"/>
    <n v="3.4"/>
    <x v="10"/>
    <x v="1034"/>
    <n v="1066"/>
    <x v="0"/>
    <n v="2130934"/>
    <n v="0.67999999999999994"/>
    <n v="2.4966449869195475E-3"/>
    <n v="0.34124832249345977"/>
  </r>
  <r>
    <x v="1252"/>
    <x v="1238"/>
    <x v="152"/>
    <x v="4"/>
    <x v="148"/>
    <n v="2949"/>
    <n v="4849"/>
    <x v="0"/>
    <n v="0.39"/>
    <x v="1"/>
    <n v="4.2"/>
    <x v="0"/>
    <x v="1035"/>
    <n v="7968"/>
    <x v="0"/>
    <n v="38636832"/>
    <n v="0.84000000000000008"/>
    <n v="1.8661601553259809E-2"/>
    <n v="0.42933080077662994"/>
  </r>
  <r>
    <x v="1253"/>
    <x v="1239"/>
    <x v="156"/>
    <x v="4"/>
    <x v="152"/>
    <n v="335"/>
    <n v="510"/>
    <x v="0"/>
    <n v="0.34"/>
    <x v="1"/>
    <n v="3.8"/>
    <x v="11"/>
    <x v="1026"/>
    <n v="3195"/>
    <x v="0"/>
    <n v="1629450"/>
    <n v="0.76"/>
    <n v="7.482908755354554E-3"/>
    <n v="0.38374145437767726"/>
  </r>
  <r>
    <x v="1254"/>
    <x v="1240"/>
    <x v="175"/>
    <x v="4"/>
    <x v="171"/>
    <n v="293"/>
    <n v="499"/>
    <x v="1"/>
    <n v="0.41"/>
    <x v="1"/>
    <n v="4.0999999999999996"/>
    <x v="3"/>
    <x v="1036"/>
    <n v="1456"/>
    <x v="0"/>
    <n v="726544"/>
    <n v="0.82"/>
    <n v="3.4100516894510894E-3"/>
    <n v="0.41170502584472551"/>
  </r>
  <r>
    <x v="1255"/>
    <x v="1241"/>
    <x v="203"/>
    <x v="4"/>
    <x v="199"/>
    <n v="599"/>
    <n v="1299"/>
    <x v="0"/>
    <n v="0.54"/>
    <x v="0"/>
    <n v="4.2"/>
    <x v="0"/>
    <x v="91"/>
    <n v="590"/>
    <x v="1"/>
    <n v="766410"/>
    <n v="0.84000000000000008"/>
    <n v="1.3818203961374607E-3"/>
    <n v="0.42069091019806876"/>
  </r>
  <r>
    <x v="1256"/>
    <x v="1242"/>
    <x v="176"/>
    <x v="4"/>
    <x v="172"/>
    <n v="499"/>
    <n v="999"/>
    <x v="0"/>
    <n v="0.5"/>
    <x v="0"/>
    <n v="4.3"/>
    <x v="4"/>
    <x v="1037"/>
    <n v="1436"/>
    <x v="0"/>
    <n v="1434564"/>
    <n v="0.86"/>
    <n v="3.3632103200904977E-3"/>
    <n v="0.43168160516004522"/>
  </r>
  <r>
    <x v="1257"/>
    <x v="1243"/>
    <x v="150"/>
    <x v="4"/>
    <x v="146"/>
    <n v="849"/>
    <n v="1190"/>
    <x v="0"/>
    <n v="0.28999999999999998"/>
    <x v="1"/>
    <n v="4.2"/>
    <x v="0"/>
    <x v="1038"/>
    <n v="4184"/>
    <x v="0"/>
    <n v="4978960"/>
    <n v="0.84000000000000008"/>
    <n v="9.799214470235823E-3"/>
    <n v="0.42489960723511794"/>
  </r>
  <r>
    <x v="1258"/>
    <x v="1244"/>
    <x v="175"/>
    <x v="4"/>
    <x v="171"/>
    <n v="249"/>
    <n v="400"/>
    <x v="1"/>
    <n v="0.38"/>
    <x v="1"/>
    <n v="4.0999999999999996"/>
    <x v="3"/>
    <x v="1039"/>
    <n v="693"/>
    <x v="1"/>
    <n v="277200"/>
    <n v="0.82"/>
    <n v="1.6230534483445088E-3"/>
    <n v="0.4108115267241722"/>
  </r>
  <r>
    <x v="1259"/>
    <x v="1245"/>
    <x v="176"/>
    <x v="4"/>
    <x v="172"/>
    <n v="185"/>
    <n v="599"/>
    <x v="0"/>
    <n v="0.69"/>
    <x v="0"/>
    <n v="3.9"/>
    <x v="2"/>
    <x v="1040"/>
    <n v="1306"/>
    <x v="0"/>
    <n v="782294"/>
    <n v="0.78"/>
    <n v="3.0587414192466502E-3"/>
    <n v="0.39152937070962335"/>
  </r>
  <r>
    <x v="1260"/>
    <x v="1246"/>
    <x v="144"/>
    <x v="4"/>
    <x v="140"/>
    <n v="778"/>
    <n v="999"/>
    <x v="0"/>
    <n v="0.22"/>
    <x v="1"/>
    <n v="3.3"/>
    <x v="8"/>
    <x v="1041"/>
    <n v="8"/>
    <x v="1"/>
    <n v="7992"/>
    <n v="0.65999999999999992"/>
    <n v="1.8736547744236756E-5"/>
    <n v="0.33000936827387206"/>
  </r>
  <r>
    <x v="1261"/>
    <x v="1247"/>
    <x v="204"/>
    <x v="4"/>
    <x v="200"/>
    <n v="279"/>
    <n v="699"/>
    <x v="0"/>
    <n v="0.6"/>
    <x v="0"/>
    <n v="4.3"/>
    <x v="4"/>
    <x v="1042"/>
    <n v="2326"/>
    <x v="0"/>
    <n v="1625874"/>
    <n v="0.86"/>
    <n v="5.4476512566368363E-3"/>
    <n v="0.4327238256283184"/>
  </r>
  <r>
    <x v="1262"/>
    <x v="1248"/>
    <x v="176"/>
    <x v="4"/>
    <x v="172"/>
    <n v="215"/>
    <n v="1499"/>
    <x v="0"/>
    <n v="0.86"/>
    <x v="0"/>
    <n v="3.9"/>
    <x v="2"/>
    <x v="1043"/>
    <n v="1004"/>
    <x v="0"/>
    <n v="1504996"/>
    <n v="0.78"/>
    <n v="2.351436741901713E-3"/>
    <n v="0.39117571837095089"/>
  </r>
  <r>
    <x v="1263"/>
    <x v="1249"/>
    <x v="150"/>
    <x v="4"/>
    <x v="146"/>
    <n v="889"/>
    <n v="1295"/>
    <x v="0"/>
    <n v="0.31"/>
    <x v="1"/>
    <n v="4.3"/>
    <x v="4"/>
    <x v="1044"/>
    <n v="6400"/>
    <x v="0"/>
    <n v="8288000"/>
    <n v="0.86"/>
    <n v="1.4989238195389405E-2"/>
    <n v="0.43749461909769471"/>
  </r>
  <r>
    <x v="1264"/>
    <x v="1250"/>
    <x v="152"/>
    <x v="4"/>
    <x v="148"/>
    <n v="1449"/>
    <n v="4999"/>
    <x v="0"/>
    <n v="0.71"/>
    <x v="0"/>
    <n v="3.6"/>
    <x v="9"/>
    <x v="958"/>
    <n v="63"/>
    <x v="1"/>
    <n v="314937"/>
    <n v="0.72"/>
    <n v="1.4755031348586445E-4"/>
    <n v="0.36007377515674294"/>
  </r>
  <r>
    <x v="1265"/>
    <x v="1251"/>
    <x v="152"/>
    <x v="4"/>
    <x v="148"/>
    <n v="1190"/>
    <n v="2550"/>
    <x v="0"/>
    <n v="0.53"/>
    <x v="0"/>
    <n v="3.8"/>
    <x v="11"/>
    <x v="1045"/>
    <n v="1181"/>
    <x v="0"/>
    <n v="3011550"/>
    <n v="0.76"/>
    <n v="2.765982860742951E-3"/>
    <n v="0.38138299143037147"/>
  </r>
  <r>
    <x v="1266"/>
    <x v="1252"/>
    <x v="182"/>
    <x v="4"/>
    <x v="178"/>
    <n v="1799"/>
    <n v="1950"/>
    <x v="0"/>
    <n v="0.08"/>
    <x v="1"/>
    <n v="3.9"/>
    <x v="2"/>
    <x v="1046"/>
    <n v="1888"/>
    <x v="0"/>
    <n v="3681600"/>
    <n v="0.78"/>
    <n v="4.4218252676398746E-3"/>
    <n v="0.39221091263381996"/>
  </r>
  <r>
    <x v="1267"/>
    <x v="1253"/>
    <x v="151"/>
    <x v="4"/>
    <x v="147"/>
    <n v="6120"/>
    <n v="8478"/>
    <x v="0"/>
    <n v="0.28000000000000003"/>
    <x v="1"/>
    <n v="4.5999999999999996"/>
    <x v="13"/>
    <x v="1047"/>
    <n v="6550"/>
    <x v="0"/>
    <n v="55530900"/>
    <n v="0.91999999999999993"/>
    <n v="1.5340548465593844E-2"/>
    <n v="0.46767027423279689"/>
  </r>
  <r>
    <x v="1268"/>
    <x v="1254"/>
    <x v="151"/>
    <x v="4"/>
    <x v="147"/>
    <n v="1799"/>
    <n v="3299"/>
    <x v="0"/>
    <n v="0.45"/>
    <x v="1"/>
    <n v="3.8"/>
    <x v="11"/>
    <x v="1048"/>
    <n v="1846"/>
    <x v="0"/>
    <n v="6089954"/>
    <n v="0.76"/>
    <n v="4.3234583919826309E-3"/>
    <n v="0.38216172919599134"/>
  </r>
  <r>
    <x v="1269"/>
    <x v="1255"/>
    <x v="151"/>
    <x v="4"/>
    <x v="147"/>
    <n v="2199"/>
    <n v="3895"/>
    <x v="0"/>
    <n v="0.44"/>
    <x v="1"/>
    <n v="3.9"/>
    <x v="2"/>
    <x v="1049"/>
    <n v="1085"/>
    <x v="0"/>
    <n v="4226075"/>
    <n v="0.78"/>
    <n v="2.54114428781211E-3"/>
    <n v="0.39127057214390609"/>
  </r>
  <r>
    <x v="1270"/>
    <x v="1256"/>
    <x v="178"/>
    <x v="4"/>
    <x v="174"/>
    <n v="3685"/>
    <n v="5495"/>
    <x v="0"/>
    <n v="0.33"/>
    <x v="1"/>
    <n v="4.0999999999999996"/>
    <x v="3"/>
    <x v="877"/>
    <n v="290"/>
    <x v="1"/>
    <n v="1593550"/>
    <n v="0.82"/>
    <n v="6.7919985572858241E-4"/>
    <n v="0.41033959992786428"/>
  </r>
  <r>
    <x v="1271"/>
    <x v="1257"/>
    <x v="160"/>
    <x v="4"/>
    <x v="156"/>
    <n v="649"/>
    <n v="999"/>
    <x v="0"/>
    <n v="0.35"/>
    <x v="1"/>
    <n v="3.6"/>
    <x v="9"/>
    <x v="777"/>
    <n v="4"/>
    <x v="1"/>
    <n v="3996"/>
    <n v="0.72"/>
    <n v="9.3682738721183778E-6"/>
    <n v="0.36000468413693604"/>
  </r>
  <r>
    <x v="1272"/>
    <x v="1258"/>
    <x v="188"/>
    <x v="4"/>
    <x v="184"/>
    <n v="8599"/>
    <n v="8995"/>
    <x v="0"/>
    <n v="0.04"/>
    <x v="1"/>
    <n v="4.4000000000000004"/>
    <x v="5"/>
    <x v="1050"/>
    <n v="9734"/>
    <x v="0"/>
    <n v="87557330"/>
    <n v="0.88000000000000012"/>
    <n v="2.2797694467800073E-2"/>
    <n v="0.45139884723390011"/>
  </r>
  <r>
    <x v="1273"/>
    <x v="1259"/>
    <x v="150"/>
    <x v="4"/>
    <x v="146"/>
    <n v="1110"/>
    <n v="1599"/>
    <x v="0"/>
    <n v="0.31"/>
    <x v="1"/>
    <n v="4.3"/>
    <x v="4"/>
    <x v="1051"/>
    <n v="4022"/>
    <x v="0"/>
    <n v="6431178"/>
    <n v="0.86"/>
    <n v="9.419799378415028E-3"/>
    <n v="0.43470989968920748"/>
  </r>
  <r>
    <x v="1274"/>
    <x v="1260"/>
    <x v="152"/>
    <x v="4"/>
    <x v="148"/>
    <n v="1499"/>
    <n v="3500"/>
    <x v="0"/>
    <n v="0.56999999999999995"/>
    <x v="0"/>
    <n v="4.7"/>
    <x v="16"/>
    <x v="1052"/>
    <n v="2591"/>
    <x v="0"/>
    <n v="9068500"/>
    <n v="0.94000000000000006"/>
    <n v="6.0682994006646786E-3"/>
    <n v="0.47303414970033236"/>
  </r>
  <r>
    <x v="1275"/>
    <x v="1261"/>
    <x v="146"/>
    <x v="4"/>
    <x v="142"/>
    <n v="759"/>
    <n v="1999"/>
    <x v="0"/>
    <n v="0.62"/>
    <x v="0"/>
    <n v="4.3"/>
    <x v="4"/>
    <x v="1053"/>
    <n v="532"/>
    <x v="1"/>
    <n v="1063468"/>
    <n v="0.86"/>
    <n v="1.2459804249917441E-3"/>
    <n v="0.43062299021249589"/>
  </r>
  <r>
    <x v="1276"/>
    <x v="1262"/>
    <x v="161"/>
    <x v="4"/>
    <x v="157"/>
    <n v="2669"/>
    <n v="3199"/>
    <x v="0"/>
    <n v="0.17"/>
    <x v="1"/>
    <n v="3.9"/>
    <x v="2"/>
    <x v="1054"/>
    <n v="260"/>
    <x v="1"/>
    <n v="831740"/>
    <n v="0.78"/>
    <n v="6.0893780168769457E-4"/>
    <n v="0.39030446890084386"/>
  </r>
  <r>
    <x v="1277"/>
    <x v="1263"/>
    <x v="163"/>
    <x v="4"/>
    <x v="159"/>
    <n v="929"/>
    <n v="1300"/>
    <x v="0"/>
    <n v="0.28999999999999998"/>
    <x v="1"/>
    <n v="3.9"/>
    <x v="2"/>
    <x v="1055"/>
    <n v="1672"/>
    <x v="0"/>
    <n v="2173600"/>
    <n v="0.78"/>
    <n v="3.9159384785454818E-3"/>
    <n v="0.39195796923927273"/>
  </r>
  <r>
    <x v="1278"/>
    <x v="1264"/>
    <x v="158"/>
    <x v="4"/>
    <x v="154"/>
    <n v="199"/>
    <n v="399"/>
    <x v="1"/>
    <n v="0.5"/>
    <x v="0"/>
    <n v="3.7"/>
    <x v="7"/>
    <x v="1056"/>
    <n v="7945"/>
    <x v="0"/>
    <n v="3170055"/>
    <n v="0.74"/>
    <n v="1.8607733978495127E-2"/>
    <n v="0.37930386698924756"/>
  </r>
  <r>
    <x v="1279"/>
    <x v="1265"/>
    <x v="145"/>
    <x v="4"/>
    <x v="141"/>
    <n v="279"/>
    <n v="599"/>
    <x v="0"/>
    <n v="0.53"/>
    <x v="0"/>
    <n v="3.5"/>
    <x v="12"/>
    <x v="670"/>
    <n v="1367"/>
    <x v="0"/>
    <n v="818833"/>
    <n v="0.7"/>
    <n v="3.2016075957964556E-3"/>
    <n v="0.35160080379789821"/>
  </r>
  <r>
    <x v="1280"/>
    <x v="1266"/>
    <x v="149"/>
    <x v="4"/>
    <x v="145"/>
    <n v="549"/>
    <n v="999"/>
    <x v="0"/>
    <n v="0.45"/>
    <x v="1"/>
    <n v="4"/>
    <x v="1"/>
    <x v="52"/>
    <n v="1313"/>
    <x v="0"/>
    <n v="1311687"/>
    <n v="0.8"/>
    <n v="3.0751358985228574E-3"/>
    <n v="0.40153756794926143"/>
  </r>
  <r>
    <x v="1281"/>
    <x v="1267"/>
    <x v="185"/>
    <x v="4"/>
    <x v="181"/>
    <n v="85"/>
    <n v="199"/>
    <x v="2"/>
    <n v="0.56999999999999995"/>
    <x v="0"/>
    <n v="4.0999999999999996"/>
    <x v="3"/>
    <x v="1057"/>
    <n v="212"/>
    <x v="1"/>
    <n v="42188"/>
    <n v="0.82"/>
    <n v="4.9651851522227396E-4"/>
    <n v="0.4102482592576111"/>
  </r>
  <r>
    <x v="1282"/>
    <x v="1268"/>
    <x v="160"/>
    <x v="4"/>
    <x v="156"/>
    <n v="499"/>
    <n v="1299"/>
    <x v="0"/>
    <n v="0.62"/>
    <x v="0"/>
    <n v="3.9"/>
    <x v="2"/>
    <x v="1058"/>
    <n v="65"/>
    <x v="1"/>
    <n v="84435"/>
    <n v="0.78"/>
    <n v="1.5223445042192364E-4"/>
    <n v="0.39007611722521096"/>
  </r>
  <r>
    <x v="1283"/>
    <x v="1269"/>
    <x v="160"/>
    <x v="4"/>
    <x v="156"/>
    <n v="5865"/>
    <n v="7776"/>
    <x v="0"/>
    <n v="0.25"/>
    <x v="1"/>
    <n v="4.4000000000000004"/>
    <x v="5"/>
    <x v="897"/>
    <n v="2737"/>
    <x v="0"/>
    <n v="21282912"/>
    <n v="0.88000000000000012"/>
    <n v="6.4102413969970001E-3"/>
    <n v="0.44320512069849854"/>
  </r>
  <r>
    <x v="1284"/>
    <x v="1270"/>
    <x v="142"/>
    <x v="4"/>
    <x v="138"/>
    <n v="1260"/>
    <n v="2299"/>
    <x v="0"/>
    <n v="0.45"/>
    <x v="1"/>
    <n v="4.3"/>
    <x v="4"/>
    <x v="1059"/>
    <n v="55"/>
    <x v="1"/>
    <n v="126445"/>
    <n v="0.86"/>
    <n v="1.2881376574162769E-4"/>
    <n v="0.43006440688287079"/>
  </r>
  <r>
    <x v="1285"/>
    <x v="1271"/>
    <x v="205"/>
    <x v="4"/>
    <x v="201"/>
    <n v="1099"/>
    <n v="1500"/>
    <x v="0"/>
    <n v="0.27"/>
    <x v="1"/>
    <n v="4.5"/>
    <x v="6"/>
    <x v="1060"/>
    <n v="1065"/>
    <x v="0"/>
    <n v="1597500"/>
    <n v="0.9"/>
    <n v="2.4943029184515179E-3"/>
    <n v="0.45124715145922578"/>
  </r>
  <r>
    <x v="1286"/>
    <x v="1272"/>
    <x v="163"/>
    <x v="4"/>
    <x v="159"/>
    <n v="1928"/>
    <n v="2590"/>
    <x v="0"/>
    <n v="0.26"/>
    <x v="1"/>
    <n v="4"/>
    <x v="1"/>
    <x v="1061"/>
    <n v="2377"/>
    <x v="0"/>
    <n v="6156430"/>
    <n v="0.8"/>
    <n v="5.567096748506346E-3"/>
    <n v="0.40278354837425318"/>
  </r>
  <r>
    <x v="1287"/>
    <x v="1273"/>
    <x v="155"/>
    <x v="4"/>
    <x v="151"/>
    <n v="3249"/>
    <n v="6299"/>
    <x v="0"/>
    <n v="0.48"/>
    <x v="1"/>
    <n v="3.9"/>
    <x v="2"/>
    <x v="1062"/>
    <n v="2569"/>
    <x v="0"/>
    <n v="16182131"/>
    <n v="0.78"/>
    <n v="6.016773894368028E-3"/>
    <n v="0.39300838694718404"/>
  </r>
  <r>
    <x v="1288"/>
    <x v="1274"/>
    <x v="163"/>
    <x v="4"/>
    <x v="159"/>
    <n v="1199"/>
    <n v="1795"/>
    <x v="0"/>
    <n v="0.33"/>
    <x v="1"/>
    <n v="4.2"/>
    <x v="0"/>
    <x v="1063"/>
    <n v="5967"/>
    <x v="0"/>
    <n v="10710765"/>
    <n v="0.84000000000000008"/>
    <n v="1.397512254873259E-2"/>
    <n v="0.42698756127436632"/>
  </r>
  <r>
    <x v="1289"/>
    <x v="1275"/>
    <x v="142"/>
    <x v="4"/>
    <x v="138"/>
    <n v="1456"/>
    <n v="3190"/>
    <x v="0"/>
    <n v="0.54"/>
    <x v="0"/>
    <n v="4.0999999999999996"/>
    <x v="3"/>
    <x v="1064"/>
    <n v="1776"/>
    <x v="0"/>
    <n v="5665440"/>
    <n v="0.82"/>
    <n v="4.1595135992205596E-3"/>
    <n v="0.41207975679961023"/>
  </r>
  <r>
    <x v="1290"/>
    <x v="1276"/>
    <x v="160"/>
    <x v="4"/>
    <x v="156"/>
    <n v="3349"/>
    <n v="4799"/>
    <x v="0"/>
    <n v="0.3"/>
    <x v="1"/>
    <n v="3.7"/>
    <x v="7"/>
    <x v="1065"/>
    <n v="4200"/>
    <x v="0"/>
    <n v="20155800"/>
    <n v="0.74"/>
    <n v="9.8366875657242957E-3"/>
    <n v="0.37491834378286215"/>
  </r>
  <r>
    <x v="1291"/>
    <x v="1277"/>
    <x v="169"/>
    <x v="4"/>
    <x v="165"/>
    <n v="4899"/>
    <n v="8999"/>
    <x v="0"/>
    <n v="0.46"/>
    <x v="1"/>
    <n v="4.0999999999999996"/>
    <x v="3"/>
    <x v="1066"/>
    <n v="297"/>
    <x v="1"/>
    <n v="2672703"/>
    <n v="0.82"/>
    <n v="6.9559433500478954E-4"/>
    <n v="0.41034779716750236"/>
  </r>
  <r>
    <x v="1292"/>
    <x v="1278"/>
    <x v="154"/>
    <x v="4"/>
    <x v="150"/>
    <n v="1199"/>
    <n v="1899"/>
    <x v="0"/>
    <n v="0.37"/>
    <x v="1"/>
    <n v="4.2"/>
    <x v="0"/>
    <x v="1067"/>
    <n v="3858"/>
    <x v="0"/>
    <n v="7326342"/>
    <n v="0.84000000000000008"/>
    <n v="9.0357001496581754E-3"/>
    <n v="0.42451785007482912"/>
  </r>
  <r>
    <x v="1293"/>
    <x v="1279"/>
    <x v="195"/>
    <x v="4"/>
    <x v="191"/>
    <n v="3290"/>
    <n v="5799"/>
    <x v="0"/>
    <n v="0.43"/>
    <x v="1"/>
    <n v="4.3"/>
    <x v="4"/>
    <x v="1068"/>
    <n v="168"/>
    <x v="1"/>
    <n v="974232"/>
    <n v="0.86"/>
    <n v="3.9346750262897186E-4"/>
    <n v="0.43019673375131445"/>
  </r>
  <r>
    <x v="1294"/>
    <x v="1280"/>
    <x v="145"/>
    <x v="4"/>
    <x v="141"/>
    <n v="179"/>
    <n v="799"/>
    <x v="0"/>
    <n v="0.78"/>
    <x v="0"/>
    <n v="3.6"/>
    <x v="9"/>
    <x v="1069"/>
    <n v="101"/>
    <x v="1"/>
    <n v="80699"/>
    <n v="0.72"/>
    <n v="2.3654891527098904E-4"/>
    <n v="0.3601182744576355"/>
  </r>
  <r>
    <x v="1295"/>
    <x v="1281"/>
    <x v="204"/>
    <x v="4"/>
    <x v="200"/>
    <n v="149"/>
    <n v="300"/>
    <x v="1"/>
    <n v="0.5"/>
    <x v="0"/>
    <n v="4.0999999999999996"/>
    <x v="3"/>
    <x v="1070"/>
    <n v="4074"/>
    <x v="0"/>
    <n v="1222200"/>
    <n v="0.82"/>
    <n v="9.5415869387525682E-3"/>
    <n v="0.41477079346937629"/>
  </r>
  <r>
    <x v="1296"/>
    <x v="1282"/>
    <x v="151"/>
    <x v="4"/>
    <x v="147"/>
    <n v="5490"/>
    <n v="7200"/>
    <x v="0"/>
    <n v="0.24"/>
    <x v="1"/>
    <n v="4.5"/>
    <x v="6"/>
    <x v="1071"/>
    <n v="1408"/>
    <x v="0"/>
    <n v="10137600"/>
    <n v="0.9"/>
    <n v="3.2976324029856687E-3"/>
    <n v="0.45164881620149283"/>
  </r>
  <r>
    <x v="1297"/>
    <x v="1283"/>
    <x v="146"/>
    <x v="4"/>
    <x v="142"/>
    <n v="379"/>
    <n v="389"/>
    <x v="1"/>
    <n v="0.03"/>
    <x v="1"/>
    <n v="4.2"/>
    <x v="0"/>
    <x v="1072"/>
    <n v="3739"/>
    <x v="0"/>
    <n v="1454471"/>
    <n v="0.84000000000000008"/>
    <n v="8.7569940019626528E-3"/>
    <n v="0.42437849700098135"/>
  </r>
  <r>
    <x v="1298"/>
    <x v="1284"/>
    <x v="182"/>
    <x v="4"/>
    <x v="178"/>
    <n v="8699"/>
    <n v="13049"/>
    <x v="0"/>
    <n v="0.33"/>
    <x v="1"/>
    <n v="4.3"/>
    <x v="4"/>
    <x v="1073"/>
    <n v="5891"/>
    <x v="0"/>
    <n v="76871659"/>
    <n v="0.86"/>
    <n v="1.379712534516234E-2"/>
    <n v="0.43689856267258115"/>
  </r>
  <r>
    <x v="1299"/>
    <x v="1285"/>
    <x v="151"/>
    <x v="4"/>
    <x v="147"/>
    <n v="3041.67"/>
    <n v="5999"/>
    <x v="0"/>
    <n v="0.49"/>
    <x v="1"/>
    <n v="4"/>
    <x v="1"/>
    <x v="1074"/>
    <n v="777"/>
    <x v="1"/>
    <n v="4661223"/>
    <n v="0.8"/>
    <n v="1.8197871996589949E-3"/>
    <n v="0.40090989359982954"/>
  </r>
  <r>
    <x v="1300"/>
    <x v="1286"/>
    <x v="149"/>
    <x v="4"/>
    <x v="145"/>
    <n v="1745"/>
    <n v="2400"/>
    <x v="0"/>
    <n v="0.27"/>
    <x v="1"/>
    <n v="4.2"/>
    <x v="0"/>
    <x v="1075"/>
    <n v="14160"/>
    <x v="0"/>
    <n v="33984000"/>
    <n v="0.84000000000000008"/>
    <n v="3.3163689507299053E-2"/>
    <n v="0.43658184475364958"/>
  </r>
  <r>
    <x v="1301"/>
    <x v="1287"/>
    <x v="148"/>
    <x v="4"/>
    <x v="144"/>
    <n v="3180"/>
    <n v="5295"/>
    <x v="0"/>
    <n v="0.4"/>
    <x v="1"/>
    <n v="4.2"/>
    <x v="0"/>
    <x v="1076"/>
    <n v="6919"/>
    <x v="0"/>
    <n v="36636105"/>
    <n v="0.84000000000000008"/>
    <n v="1.6204771730296764E-2"/>
    <n v="0.42810238586514843"/>
  </r>
  <r>
    <x v="1302"/>
    <x v="1288"/>
    <x v="182"/>
    <x v="4"/>
    <x v="178"/>
    <n v="4999"/>
    <n v="24999"/>
    <x v="0"/>
    <n v="0.8"/>
    <x v="0"/>
    <n v="4.5"/>
    <x v="6"/>
    <x v="1077"/>
    <n v="287"/>
    <x v="1"/>
    <n v="7174713"/>
    <n v="0.9"/>
    <n v="6.7217365032449356E-4"/>
    <n v="0.45033608682516224"/>
  </r>
  <r>
    <x v="1303"/>
    <x v="1289"/>
    <x v="158"/>
    <x v="4"/>
    <x v="154"/>
    <n v="390"/>
    <n v="799"/>
    <x v="0"/>
    <n v="0.51"/>
    <x v="0"/>
    <n v="3.8"/>
    <x v="11"/>
    <x v="1077"/>
    <n v="287"/>
    <x v="1"/>
    <n v="229313"/>
    <n v="0.76"/>
    <n v="6.7217365032449356E-4"/>
    <n v="0.38033608682516223"/>
  </r>
  <r>
    <x v="1304"/>
    <x v="1290"/>
    <x v="206"/>
    <x v="4"/>
    <x v="202"/>
    <n v="1999"/>
    <n v="2999"/>
    <x v="0"/>
    <n v="0.33"/>
    <x v="1"/>
    <n v="4.4000000000000004"/>
    <x v="5"/>
    <x v="563"/>
    <n v="388"/>
    <x v="1"/>
    <n v="1163612"/>
    <n v="0.88000000000000012"/>
    <n v="9.087225655954826E-4"/>
    <n v="0.4404543612827978"/>
  </r>
  <r>
    <x v="1305"/>
    <x v="1291"/>
    <x v="162"/>
    <x v="4"/>
    <x v="158"/>
    <n v="1624"/>
    <n v="2495"/>
    <x v="0"/>
    <n v="0.35"/>
    <x v="1"/>
    <n v="4.0999999999999996"/>
    <x v="3"/>
    <x v="1078"/>
    <n v="827"/>
    <x v="1"/>
    <n v="2063365"/>
    <n v="0.82"/>
    <n v="1.9368906230604744E-3"/>
    <n v="0.41096844531153021"/>
  </r>
  <r>
    <x v="1306"/>
    <x v="1292"/>
    <x v="204"/>
    <x v="4"/>
    <x v="200"/>
    <n v="184"/>
    <n v="450"/>
    <x v="1"/>
    <n v="0.59"/>
    <x v="0"/>
    <n v="4.2"/>
    <x v="0"/>
    <x v="393"/>
    <n v="4971"/>
    <x v="0"/>
    <n v="2236950"/>
    <n v="0.84000000000000008"/>
    <n v="1.1642422354575114E-2"/>
    <n v="0.42582121117728761"/>
  </r>
  <r>
    <x v="1307"/>
    <x v="1293"/>
    <x v="145"/>
    <x v="4"/>
    <x v="141"/>
    <n v="445"/>
    <n v="999"/>
    <x v="0"/>
    <n v="0.55000000000000004"/>
    <x v="0"/>
    <n v="4.3"/>
    <x v="4"/>
    <x v="1079"/>
    <n v="229"/>
    <x v="1"/>
    <n v="228771"/>
    <n v="0.86"/>
    <n v="5.3633367917877708E-4"/>
    <n v="0.43026816683958941"/>
  </r>
  <r>
    <x v="1308"/>
    <x v="1294"/>
    <x v="207"/>
    <x v="4"/>
    <x v="203"/>
    <n v="699"/>
    <n v="1690"/>
    <x v="0"/>
    <n v="0.59"/>
    <x v="0"/>
    <n v="4.0999999999999996"/>
    <x v="3"/>
    <x v="1080"/>
    <n v="3524"/>
    <x v="0"/>
    <n v="5955560"/>
    <n v="0.82"/>
    <n v="8.2534492813362906E-3"/>
    <n v="0.41412672464066813"/>
  </r>
  <r>
    <x v="1309"/>
    <x v="1295"/>
    <x v="148"/>
    <x v="4"/>
    <x v="144"/>
    <n v="1601"/>
    <n v="3890"/>
    <x v="0"/>
    <n v="0.59"/>
    <x v="0"/>
    <n v="4.2"/>
    <x v="0"/>
    <x v="1081"/>
    <n v="156"/>
    <x v="1"/>
    <n v="606840"/>
    <n v="0.84000000000000008"/>
    <n v="3.6536268101261673E-4"/>
    <n v="0.42018268134050635"/>
  </r>
  <r>
    <x v="1310"/>
    <x v="1296"/>
    <x v="176"/>
    <x v="4"/>
    <x v="172"/>
    <n v="231"/>
    <n v="260"/>
    <x v="1"/>
    <n v="0.11"/>
    <x v="1"/>
    <n v="4.0999999999999996"/>
    <x v="3"/>
    <x v="142"/>
    <n v="490"/>
    <x v="1"/>
    <n v="127400"/>
    <n v="0.82"/>
    <n v="1.1476135493345013E-3"/>
    <n v="0.4105738067746672"/>
  </r>
  <r>
    <x v="1311"/>
    <x v="1297"/>
    <x v="145"/>
    <x v="4"/>
    <x v="141"/>
    <n v="369"/>
    <n v="599"/>
    <x v="0"/>
    <n v="0.38"/>
    <x v="1"/>
    <n v="3.9"/>
    <x v="2"/>
    <x v="1082"/>
    <n v="82"/>
    <x v="1"/>
    <n v="49118"/>
    <n v="0.78"/>
    <n v="1.9204961437842673E-4"/>
    <n v="0.39009602480718925"/>
  </r>
  <r>
    <x v="1312"/>
    <x v="1298"/>
    <x v="142"/>
    <x v="4"/>
    <x v="138"/>
    <n v="809"/>
    <n v="1950"/>
    <x v="0"/>
    <n v="0.59"/>
    <x v="0"/>
    <n v="3.9"/>
    <x v="2"/>
    <x v="1083"/>
    <n v="710"/>
    <x v="1"/>
    <n v="1384500"/>
    <n v="0.78"/>
    <n v="1.662868612301012E-3"/>
    <n v="0.39083143430615053"/>
  </r>
  <r>
    <x v="1313"/>
    <x v="1299"/>
    <x v="151"/>
    <x v="4"/>
    <x v="147"/>
    <n v="1199"/>
    <n v="2990"/>
    <x v="0"/>
    <n v="0.6"/>
    <x v="0"/>
    <n v="3.8"/>
    <x v="11"/>
    <x v="1084"/>
    <n v="133"/>
    <x v="1"/>
    <n v="397670"/>
    <n v="0.76"/>
    <n v="3.1149510624793603E-4"/>
    <n v="0.38015574755312398"/>
  </r>
  <r>
    <x v="1314"/>
    <x v="1300"/>
    <x v="151"/>
    <x v="4"/>
    <x v="147"/>
    <n v="6120"/>
    <n v="8073"/>
    <x v="0"/>
    <n v="0.24"/>
    <x v="1"/>
    <n v="4.5999999999999996"/>
    <x v="13"/>
    <x v="1085"/>
    <n v="2751"/>
    <x v="0"/>
    <n v="22208823"/>
    <n v="0.91999999999999993"/>
    <n v="6.4430303555494143E-3"/>
    <n v="0.46322151517777466"/>
  </r>
  <r>
    <x v="1315"/>
    <x v="1301"/>
    <x v="159"/>
    <x v="4"/>
    <x v="155"/>
    <n v="1799"/>
    <n v="2599"/>
    <x v="0"/>
    <n v="0.31"/>
    <x v="1"/>
    <n v="3.6"/>
    <x v="9"/>
    <x v="1086"/>
    <n v="771"/>
    <x v="1"/>
    <n v="2003829"/>
    <n v="0.72"/>
    <n v="1.8057347888508172E-3"/>
    <n v="0.3609028673944254"/>
  </r>
  <r>
    <x v="1316"/>
    <x v="1302"/>
    <x v="197"/>
    <x v="4"/>
    <x v="193"/>
    <n v="18999"/>
    <n v="29999"/>
    <x v="0"/>
    <n v="0.37"/>
    <x v="1"/>
    <n v="4.0999999999999996"/>
    <x v="3"/>
    <x v="1087"/>
    <n v="2536"/>
    <x v="0"/>
    <n v="76077464"/>
    <n v="0.82"/>
    <n v="5.9394856349230512E-3"/>
    <n v="0.41296974281746152"/>
  </r>
  <r>
    <x v="1317"/>
    <x v="1303"/>
    <x v="174"/>
    <x v="4"/>
    <x v="170"/>
    <n v="1999"/>
    <n v="2360"/>
    <x v="0"/>
    <n v="0.15"/>
    <x v="1"/>
    <n v="4.2"/>
    <x v="0"/>
    <x v="1088"/>
    <n v="7801"/>
    <x v="0"/>
    <n v="18410360"/>
    <n v="0.84000000000000008"/>
    <n v="1.8270476119098867E-2"/>
    <n v="0.42913523805954945"/>
  </r>
  <r>
    <x v="1318"/>
    <x v="1304"/>
    <x v="208"/>
    <x v="4"/>
    <x v="204"/>
    <n v="5999"/>
    <n v="11495"/>
    <x v="0"/>
    <n v="0.48"/>
    <x v="1"/>
    <n v="4.3"/>
    <x v="4"/>
    <x v="1089"/>
    <n v="534"/>
    <x v="1"/>
    <n v="6138330"/>
    <n v="0.86"/>
    <n v="1.2506645619278034E-3"/>
    <n v="0.43062533228096389"/>
  </r>
  <r>
    <x v="1319"/>
    <x v="1305"/>
    <x v="167"/>
    <x v="4"/>
    <x v="163"/>
    <n v="2599"/>
    <n v="4780"/>
    <x v="0"/>
    <n v="0.46"/>
    <x v="1"/>
    <n v="3.9"/>
    <x v="2"/>
    <x v="1090"/>
    <n v="898"/>
    <x v="1"/>
    <n v="4292440"/>
    <n v="0.78"/>
    <n v="2.1031774842905759E-3"/>
    <n v="0.3910515887421453"/>
  </r>
  <r>
    <x v="1320"/>
    <x v="1306"/>
    <x v="202"/>
    <x v="4"/>
    <x v="198"/>
    <n v="1199"/>
    <n v="2400"/>
    <x v="0"/>
    <n v="0.5"/>
    <x v="0"/>
    <n v="3.9"/>
    <x v="2"/>
    <x v="1091"/>
    <n v="1202"/>
    <x v="0"/>
    <n v="2884800"/>
    <n v="0.78"/>
    <n v="2.8151662985715724E-3"/>
    <n v="0.39140758314928581"/>
  </r>
  <r>
    <x v="1321"/>
    <x v="1307"/>
    <x v="158"/>
    <x v="4"/>
    <x v="154"/>
    <n v="219"/>
    <n v="249"/>
    <x v="1"/>
    <n v="0.12"/>
    <x v="1"/>
    <n v="4"/>
    <x v="1"/>
    <x v="1092"/>
    <n v="1108"/>
    <x v="0"/>
    <n v="275892"/>
    <n v="0.8"/>
    <n v="2.5950118625767907E-3"/>
    <n v="0.40129750593128843"/>
  </r>
  <r>
    <x v="1322"/>
    <x v="1308"/>
    <x v="144"/>
    <x v="4"/>
    <x v="140"/>
    <n v="799"/>
    <n v="1199"/>
    <x v="0"/>
    <n v="0.33"/>
    <x v="1"/>
    <n v="4.4000000000000004"/>
    <x v="5"/>
    <x v="1093"/>
    <n v="17"/>
    <x v="1"/>
    <n v="20383"/>
    <n v="0.88000000000000012"/>
    <n v="3.9815163956503103E-5"/>
    <n v="0.44001990758197829"/>
  </r>
  <r>
    <x v="1323"/>
    <x v="1309"/>
    <x v="180"/>
    <x v="4"/>
    <x v="176"/>
    <n v="6199"/>
    <n v="10999"/>
    <x v="0"/>
    <n v="0.44"/>
    <x v="1"/>
    <n v="4.2"/>
    <x v="0"/>
    <x v="1094"/>
    <n v="10429"/>
    <x v="0"/>
    <n v="114708571"/>
    <n v="0.84000000000000008"/>
    <n v="2.4425432053080641E-2"/>
    <n v="0.43221271602654038"/>
  </r>
  <r>
    <x v="1324"/>
    <x v="1310"/>
    <x v="157"/>
    <x v="4"/>
    <x v="153"/>
    <n v="6790"/>
    <n v="10995"/>
    <x v="0"/>
    <n v="0.38"/>
    <x v="1"/>
    <n v="4.5"/>
    <x v="6"/>
    <x v="1095"/>
    <n v="3192"/>
    <x v="0"/>
    <n v="35096040"/>
    <n v="0.9"/>
    <n v="7.475882549950465E-3"/>
    <n v="0.45373794127497524"/>
  </r>
  <r>
    <x v="1325"/>
    <x v="1311"/>
    <x v="209"/>
    <x v="4"/>
    <x v="205"/>
    <n v="1982.84"/>
    <n v="3300"/>
    <x v="0"/>
    <n v="0.4"/>
    <x v="1"/>
    <n v="4.0999999999999996"/>
    <x v="3"/>
    <x v="1096"/>
    <n v="5873"/>
    <x v="0"/>
    <n v="19380900"/>
    <n v="0.82"/>
    <n v="1.3754968112737808E-2"/>
    <n v="0.41687748405636887"/>
  </r>
  <r>
    <x v="1326"/>
    <x v="1312"/>
    <x v="176"/>
    <x v="4"/>
    <x v="172"/>
    <n v="199"/>
    <n v="400"/>
    <x v="1"/>
    <n v="0.5"/>
    <x v="0"/>
    <n v="4.0999999999999996"/>
    <x v="3"/>
    <x v="1097"/>
    <n v="1379"/>
    <x v="0"/>
    <n v="551600"/>
    <n v="0.82"/>
    <n v="3.2297124174128105E-3"/>
    <n v="0.41161485620870636"/>
  </r>
  <r>
    <x v="1327"/>
    <x v="1313"/>
    <x v="142"/>
    <x v="4"/>
    <x v="138"/>
    <n v="1180"/>
    <n v="1440"/>
    <x v="0"/>
    <n v="0.18"/>
    <x v="1"/>
    <n v="4.2"/>
    <x v="0"/>
    <x v="1098"/>
    <n v="1527"/>
    <x v="0"/>
    <n v="2198880"/>
    <n v="0.84000000000000008"/>
    <n v="3.5763385506811904E-3"/>
    <n v="0.42178816927534063"/>
  </r>
  <r>
    <x v="1328"/>
    <x v="1314"/>
    <x v="167"/>
    <x v="4"/>
    <x v="163"/>
    <n v="2199"/>
    <n v="3045"/>
    <x v="0"/>
    <n v="0.28000000000000003"/>
    <x v="1"/>
    <n v="4.2"/>
    <x v="0"/>
    <x v="1099"/>
    <n v="2686"/>
    <x v="0"/>
    <n v="8178870"/>
    <n v="0.84000000000000008"/>
    <n v="6.2907959051274904E-3"/>
    <n v="0.42314539795256378"/>
  </r>
  <r>
    <x v="1329"/>
    <x v="1315"/>
    <x v="175"/>
    <x v="4"/>
    <x v="171"/>
    <n v="2999"/>
    <n v="3595"/>
    <x v="0"/>
    <n v="0.17"/>
    <x v="1"/>
    <n v="4"/>
    <x v="1"/>
    <x v="1100"/>
    <n v="178"/>
    <x v="1"/>
    <n v="639910"/>
    <n v="0.8"/>
    <n v="4.1688818730926778E-4"/>
    <n v="0.40020844409365464"/>
  </r>
  <r>
    <x v="1330"/>
    <x v="1316"/>
    <x v="210"/>
    <x v="4"/>
    <x v="206"/>
    <n v="253"/>
    <n v="500"/>
    <x v="1"/>
    <n v="0.49"/>
    <x v="1"/>
    <n v="4.3"/>
    <x v="4"/>
    <x v="1101"/>
    <n v="2664"/>
    <x v="0"/>
    <n v="1332000"/>
    <n v="0.86"/>
    <n v="6.2392703988308398E-3"/>
    <n v="0.43311963519941543"/>
  </r>
  <r>
    <x v="1331"/>
    <x v="1317"/>
    <x v="195"/>
    <x v="4"/>
    <x v="191"/>
    <n v="499"/>
    <n v="799"/>
    <x v="0"/>
    <n v="0.38"/>
    <x v="1"/>
    <n v="3.6"/>
    <x v="9"/>
    <x v="1057"/>
    <n v="212"/>
    <x v="1"/>
    <n v="169388"/>
    <n v="0.72"/>
    <n v="4.9651851522227396E-4"/>
    <n v="0.36024825925761111"/>
  </r>
  <r>
    <x v="1332"/>
    <x v="1318"/>
    <x v="143"/>
    <x v="4"/>
    <x v="139"/>
    <n v="1149"/>
    <n v="1899"/>
    <x v="0"/>
    <n v="0.39"/>
    <x v="1"/>
    <n v="3.5"/>
    <x v="12"/>
    <x v="121"/>
    <n v="24"/>
    <x v="1"/>
    <n v="45576"/>
    <n v="0.7"/>
    <n v="5.6209643232710263E-5"/>
    <n v="0.35002810482161634"/>
  </r>
  <r>
    <x v="1333"/>
    <x v="1319"/>
    <x v="150"/>
    <x v="4"/>
    <x v="146"/>
    <n v="457"/>
    <n v="799"/>
    <x v="0"/>
    <n v="0.43"/>
    <x v="1"/>
    <n v="4.3"/>
    <x v="4"/>
    <x v="1102"/>
    <n v="1868"/>
    <x v="0"/>
    <n v="1492532"/>
    <n v="0.86"/>
    <n v="4.3749838982792824E-3"/>
    <n v="0.43218749194913963"/>
  </r>
  <r>
    <x v="1334"/>
    <x v="1320"/>
    <x v="194"/>
    <x v="4"/>
    <x v="190"/>
    <n v="229"/>
    <n v="399"/>
    <x v="1"/>
    <n v="0.43"/>
    <x v="1"/>
    <n v="3.6"/>
    <x v="9"/>
    <x v="1103"/>
    <n v="451"/>
    <x v="1"/>
    <n v="179949"/>
    <n v="0.72"/>
    <n v="1.056272879081347E-3"/>
    <n v="0.36052813643954068"/>
  </r>
  <r>
    <x v="1335"/>
    <x v="1321"/>
    <x v="176"/>
    <x v="4"/>
    <x v="172"/>
    <n v="199"/>
    <n v="699"/>
    <x v="0"/>
    <n v="0.72"/>
    <x v="0"/>
    <n v="2.9"/>
    <x v="25"/>
    <x v="1104"/>
    <n v="159"/>
    <x v="1"/>
    <n v="111141"/>
    <n v="0.57999999999999996"/>
    <n v="3.7238888641670553E-4"/>
    <n v="0.29018619444320831"/>
  </r>
  <r>
    <x v="1336"/>
    <x v="1322"/>
    <x v="202"/>
    <x v="4"/>
    <x v="198"/>
    <n v="899"/>
    <n v="1999"/>
    <x v="0"/>
    <n v="0.55000000000000004"/>
    <x v="0"/>
    <n v="4.2"/>
    <x v="0"/>
    <x v="1105"/>
    <n v="39"/>
    <x v="1"/>
    <n v="77961"/>
    <n v="0.84000000000000008"/>
    <n v="9.1340670253154183E-5"/>
    <n v="0.42004567033512663"/>
  </r>
  <r>
    <x v="1337"/>
    <x v="1323"/>
    <x v="186"/>
    <x v="4"/>
    <x v="182"/>
    <n v="1499"/>
    <n v="2199"/>
    <x v="0"/>
    <n v="0.32"/>
    <x v="1"/>
    <n v="4.4000000000000004"/>
    <x v="5"/>
    <x v="1106"/>
    <n v="6531"/>
    <x v="0"/>
    <n v="14361669"/>
    <n v="0.88000000000000012"/>
    <n v="1.5296049164701281E-2"/>
    <n v="0.4476480245823507"/>
  </r>
  <r>
    <x v="1338"/>
    <x v="1324"/>
    <x v="149"/>
    <x v="4"/>
    <x v="145"/>
    <n v="426"/>
    <n v="999"/>
    <x v="0"/>
    <n v="0.56999999999999995"/>
    <x v="0"/>
    <n v="4.0999999999999996"/>
    <x v="3"/>
    <x v="1107"/>
    <n v="222"/>
    <x v="1"/>
    <n v="221778"/>
    <n v="0.82"/>
    <n v="5.1993919990256994E-4"/>
    <n v="0.41025996959995126"/>
  </r>
  <r>
    <x v="1339"/>
    <x v="1325"/>
    <x v="144"/>
    <x v="4"/>
    <x v="140"/>
    <n v="2320"/>
    <n v="3290"/>
    <x v="0"/>
    <n v="0.28999999999999998"/>
    <x v="1"/>
    <n v="3.8"/>
    <x v="11"/>
    <x v="1108"/>
    <n v="195"/>
    <x v="1"/>
    <n v="641550"/>
    <n v="0.76"/>
    <n v="4.567033512657709E-4"/>
    <n v="0.3802283516756329"/>
  </r>
  <r>
    <x v="1340"/>
    <x v="1326"/>
    <x v="184"/>
    <x v="4"/>
    <x v="180"/>
    <n v="1563"/>
    <n v="3098"/>
    <x v="0"/>
    <n v="0.5"/>
    <x v="0"/>
    <n v="3.5"/>
    <x v="12"/>
    <x v="1109"/>
    <n v="2283"/>
    <x v="0"/>
    <n v="7072734"/>
    <n v="0.7"/>
    <n v="5.3469423125115639E-3"/>
    <n v="0.35267347115625575"/>
  </r>
  <r>
    <x v="1341"/>
    <x v="1327"/>
    <x v="143"/>
    <x v="4"/>
    <x v="139"/>
    <n v="3487.77"/>
    <n v="4990"/>
    <x v="0"/>
    <n v="0.3"/>
    <x v="1"/>
    <n v="4.0999999999999996"/>
    <x v="3"/>
    <x v="1110"/>
    <n v="1127"/>
    <x v="0"/>
    <n v="5623730"/>
    <n v="0.82"/>
    <n v="2.6395111634693528E-3"/>
    <n v="0.41131975558173467"/>
  </r>
  <r>
    <x v="1342"/>
    <x v="1328"/>
    <x v="164"/>
    <x v="4"/>
    <x v="160"/>
    <n v="498"/>
    <n v="1200"/>
    <x v="0"/>
    <n v="0.59"/>
    <x v="0"/>
    <n v="3.2"/>
    <x v="14"/>
    <x v="1111"/>
    <n v="113"/>
    <x v="1"/>
    <n v="135600"/>
    <n v="0.64"/>
    <n v="2.6465373688734417E-4"/>
    <n v="0.32013232686844367"/>
  </r>
  <r>
    <x v="1343"/>
    <x v="1329"/>
    <x v="142"/>
    <x v="4"/>
    <x v="138"/>
    <n v="2695"/>
    <n v="2695"/>
    <x v="0"/>
    <n v="0"/>
    <x v="1"/>
    <n v="4.4000000000000004"/>
    <x v="5"/>
    <x v="1112"/>
    <n v="2518"/>
    <x v="0"/>
    <n v="6786010"/>
    <n v="0.88000000000000012"/>
    <n v="5.8973284024985183E-3"/>
    <n v="0.44294866420124934"/>
  </r>
  <r>
    <x v="1344"/>
    <x v="1330"/>
    <x v="143"/>
    <x v="4"/>
    <x v="139"/>
    <n v="949"/>
    <n v="2299"/>
    <x v="0"/>
    <n v="0.59"/>
    <x v="0"/>
    <n v="3.6"/>
    <x v="9"/>
    <x v="900"/>
    <n v="550"/>
    <x v="1"/>
    <n v="1264450"/>
    <n v="0.72"/>
    <n v="1.288137657416277E-3"/>
    <n v="0.36064406882870814"/>
  </r>
  <r>
    <x v="1345"/>
    <x v="1331"/>
    <x v="145"/>
    <x v="4"/>
    <x v="141"/>
    <n v="199"/>
    <n v="999"/>
    <x v="0"/>
    <n v="0.8"/>
    <x v="0"/>
    <n v="3.1"/>
    <x v="19"/>
    <x v="991"/>
    <n v="2"/>
    <x v="1"/>
    <n v="1998"/>
    <n v="0.62"/>
    <n v="4.6841369360591889E-6"/>
    <n v="0.31000234206846805"/>
  </r>
  <r>
    <x v="1346"/>
    <x v="1332"/>
    <x v="176"/>
    <x v="4"/>
    <x v="172"/>
    <n v="379"/>
    <n v="919"/>
    <x v="0"/>
    <n v="0.59"/>
    <x v="0"/>
    <n v="4"/>
    <x v="1"/>
    <x v="1113"/>
    <n v="1090"/>
    <x v="0"/>
    <n v="1001710"/>
    <n v="0.8"/>
    <n v="2.5528546301522579E-3"/>
    <n v="0.40127642731507618"/>
  </r>
  <r>
    <x v="1347"/>
    <x v="1333"/>
    <x v="178"/>
    <x v="4"/>
    <x v="174"/>
    <n v="2280"/>
    <n v="3045"/>
    <x v="0"/>
    <n v="0.25"/>
    <x v="1"/>
    <n v="4.0999999999999996"/>
    <x v="3"/>
    <x v="1114"/>
    <n v="4118"/>
    <x v="0"/>
    <n v="12539310"/>
    <n v="0.82"/>
    <n v="9.6446379513458694E-3"/>
    <n v="0.4148223189756729"/>
  </r>
  <r>
    <x v="1348"/>
    <x v="1334"/>
    <x v="172"/>
    <x v="4"/>
    <x v="168"/>
    <n v="2219"/>
    <n v="3080"/>
    <x v="0"/>
    <n v="0.28000000000000003"/>
    <x v="1"/>
    <n v="3.6"/>
    <x v="9"/>
    <x v="1115"/>
    <n v="468"/>
    <x v="1"/>
    <n v="1441440"/>
    <n v="0.72"/>
    <n v="1.0960880430378502E-3"/>
    <n v="0.36054804402151891"/>
  </r>
  <r>
    <x v="1349"/>
    <x v="1335"/>
    <x v="174"/>
    <x v="4"/>
    <x v="170"/>
    <n v="1399"/>
    <n v="1890"/>
    <x v="0"/>
    <n v="0.26"/>
    <x v="1"/>
    <n v="4"/>
    <x v="1"/>
    <x v="1116"/>
    <n v="8031"/>
    <x v="0"/>
    <n v="15178590"/>
    <n v="0.8"/>
    <n v="1.8809151866745671E-2"/>
    <n v="0.40940457593337287"/>
  </r>
  <r>
    <x v="1350"/>
    <x v="1336"/>
    <x v="163"/>
    <x v="4"/>
    <x v="159"/>
    <n v="2863"/>
    <n v="3690"/>
    <x v="0"/>
    <n v="0.22"/>
    <x v="1"/>
    <n v="4.3"/>
    <x v="4"/>
    <x v="1117"/>
    <n v="6987"/>
    <x v="0"/>
    <n v="25782030"/>
    <n v="0.86"/>
    <n v="1.6364032386122777E-2"/>
    <n v="0.438182016193061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5"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
  <location ref="A62:B72"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pivotField dataField="1"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sortType="descending">
      <items count="3">
        <item x="1"/>
        <item sd="0" x="0"/>
        <item t="default"/>
      </items>
    </pivotField>
    <pivotField numFmtId="1" showAll="0"/>
    <pivotField numFmtId="166" showAll="0"/>
    <pivotField numFmtId="166" showAll="0"/>
    <pivotField numFmtId="166" showAll="0"/>
  </pivotFields>
  <rowFields count="1">
    <field x="3"/>
  </rowFields>
  <rowItems count="10">
    <i>
      <x v="5"/>
    </i>
    <i>
      <x v="1"/>
    </i>
    <i>
      <x v="3"/>
    </i>
    <i>
      <x v="2"/>
    </i>
    <i>
      <x v="6"/>
    </i>
    <i>
      <x/>
    </i>
    <i>
      <x v="4"/>
    </i>
    <i>
      <x v="7"/>
    </i>
    <i>
      <x v="8"/>
    </i>
    <i t="grand">
      <x/>
    </i>
  </rowItems>
  <colItems count="1">
    <i/>
  </colItems>
  <dataFields count="1">
    <dataField name="Average of Discount_percentage" fld="8" subtotal="average" baseField="0" baseItem="0" numFmtId="9"/>
  </dataFields>
  <formats count="2">
    <format dxfId="14">
      <pivotArea outline="0" collapsedLevelsAreSubtotals="1" fieldPosition="0"/>
    </format>
    <format dxfId="1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9000000}" name="PivotTable8"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Product_ID">
  <location ref="A2:B24" firstHeaderRow="1" firstDataRow="1" firstDataCol="1"/>
  <pivotFields count="19">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sortType="descending">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2" showAll="0"/>
    <pivotField numFmtId="2" showAll="0"/>
    <pivotField showAll="0"/>
    <pivotField numFmtId="9" showAll="0"/>
    <pivotField showAll="0"/>
    <pivotField showAll="0"/>
    <pivotField numFmtId="166" showAll="0"/>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dataField="1" showAll="0"/>
    <pivotField showAll="0"/>
    <pivotField numFmtId="1" showAll="0"/>
    <pivotField numFmtId="166" showAll="0"/>
    <pivotField numFmtId="166" showAll="0"/>
    <pivotField numFmtId="166" showAll="0"/>
  </pivotFields>
  <rowFields count="1">
    <field x="0"/>
  </rowFields>
  <rowItems count="22">
    <i>
      <x v="356"/>
    </i>
    <i>
      <x v="138"/>
    </i>
    <i>
      <x v="137"/>
    </i>
    <i>
      <x v="318"/>
    </i>
    <i>
      <x v="317"/>
    </i>
    <i>
      <x v="232"/>
    </i>
    <i>
      <x v="911"/>
    </i>
    <i>
      <x v="907"/>
    </i>
    <i>
      <x v="910"/>
    </i>
    <i>
      <x v="908"/>
    </i>
    <i>
      <x v="204"/>
    </i>
    <i>
      <x v="191"/>
    </i>
    <i>
      <x v="5"/>
    </i>
    <i>
      <x v="1085"/>
    </i>
    <i>
      <x v="160"/>
    </i>
    <i>
      <x v="161"/>
    </i>
    <i>
      <x v="213"/>
    </i>
    <i>
      <x v="658"/>
    </i>
    <i>
      <x v="1"/>
    </i>
    <i>
      <x v="15"/>
    </i>
    <i>
      <x v="13"/>
    </i>
    <i t="grand">
      <x/>
    </i>
  </rowItems>
  <colItems count="1">
    <i/>
  </colItems>
  <dataFields count="1">
    <dataField name="Sum of Rating_Count_Clean" fld="13" baseField="0" baseItem="0" numFmtId="3"/>
  </dataFields>
  <formats count="2">
    <format dxfId="6">
      <pivotArea outline="0" collapsedLevelsAreSubtotals="1" fieldPosition="0"/>
    </format>
    <format dxfId="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700-00000A000000}" name="PivotTable9"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50+%">
  <location ref="A2:B19"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numFmtId="2" showAll="0"/>
    <pivotField numFmtId="2" showAll="0"/>
    <pivotField showAll="0"/>
    <pivotField numFmtId="9" showAll="0"/>
    <pivotField axis="axisRow" showAll="0" sortType="descending">
      <items count="3">
        <item x="0"/>
        <item x="1"/>
        <item t="default"/>
      </items>
    </pivotField>
    <pivotField showAll="0"/>
    <pivotField numFmtId="166" showAll="0"/>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2">
    <field x="9"/>
    <field x="3"/>
  </rowFields>
  <rowItems count="17">
    <i>
      <x/>
    </i>
    <i r="1">
      <x v="1"/>
    </i>
    <i r="1">
      <x v="2"/>
    </i>
    <i r="1">
      <x v="3"/>
    </i>
    <i r="1">
      <x v="4"/>
    </i>
    <i r="1">
      <x v="5"/>
    </i>
    <i r="1">
      <x v="6"/>
    </i>
    <i r="1">
      <x v="7"/>
    </i>
    <i>
      <x v="1"/>
    </i>
    <i r="1">
      <x/>
    </i>
    <i r="1">
      <x v="1"/>
    </i>
    <i r="1">
      <x v="2"/>
    </i>
    <i r="1">
      <x v="4"/>
    </i>
    <i r="1">
      <x v="6"/>
    </i>
    <i r="1">
      <x v="7"/>
    </i>
    <i r="1">
      <x v="8"/>
    </i>
    <i t="grand">
      <x/>
    </i>
  </rowItems>
  <colItems count="1">
    <i/>
  </colItems>
  <dataFields count="1">
    <dataField name="Count of Produc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800-00000B000000}" name="PivotTable10"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Rating_Clean">
  <location ref="A2:B13"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numFmtId="2" showAll="0"/>
    <pivotField numFmtId="2" showAll="0"/>
    <pivotField showAll="0"/>
    <pivotField numFmtId="9" showAll="0"/>
    <pivotField showAll="0" sortType="descending">
      <items count="3">
        <item x="0"/>
        <item h="1" sd="0" x="1"/>
        <item t="default"/>
      </items>
    </pivotField>
    <pivotField showAll="0"/>
    <pivotField axis="axisRow" numFmtId="166" showAll="0" measureFilter="1"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11"/>
  </rowFields>
  <rowItems count="11">
    <i>
      <x v="4"/>
    </i>
    <i>
      <x v="5"/>
    </i>
    <i>
      <x v="6"/>
    </i>
    <i>
      <x v="7"/>
    </i>
    <i>
      <x v="8"/>
    </i>
    <i>
      <x v="9"/>
    </i>
    <i>
      <x v="10"/>
    </i>
    <i>
      <x v="11"/>
    </i>
    <i>
      <x v="12"/>
    </i>
    <i>
      <x v="13"/>
    </i>
    <i t="grand">
      <x/>
    </i>
  </rowItems>
  <colItems count="1">
    <i/>
  </colItems>
  <dataFields count="1">
    <dataField name="Count of Product_id" fld="0" subtotal="count" baseField="0" baseItem="0"/>
  </dataFields>
  <chartFormats count="4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6"/>
          </reference>
        </references>
      </pivotArea>
    </chartFormat>
    <chartFormat chart="0" format="2">
      <pivotArea type="data" outline="0" fieldPosition="0">
        <references count="2">
          <reference field="4294967294" count="1" selected="0">
            <x v="0"/>
          </reference>
          <reference field="11" count="1" selected="0">
            <x v="7"/>
          </reference>
        </references>
      </pivotArea>
    </chartFormat>
    <chartFormat chart="0" format="3">
      <pivotArea type="data" outline="0" fieldPosition="0">
        <references count="2">
          <reference field="4294967294" count="1" selected="0">
            <x v="0"/>
          </reference>
          <reference field="11" count="1" selected="0">
            <x v="5"/>
          </reference>
        </references>
      </pivotArea>
    </chartFormat>
    <chartFormat chart="0" format="4">
      <pivotArea type="data" outline="0" fieldPosition="0">
        <references count="2">
          <reference field="4294967294" count="1" selected="0">
            <x v="0"/>
          </reference>
          <reference field="11" count="1" selected="0">
            <x v="8"/>
          </reference>
        </references>
      </pivotArea>
    </chartFormat>
    <chartFormat chart="0" format="5">
      <pivotArea type="data" outline="0" fieldPosition="0">
        <references count="2">
          <reference field="4294967294" count="1" selected="0">
            <x v="0"/>
          </reference>
          <reference field="11" count="1" selected="0">
            <x v="9"/>
          </reference>
        </references>
      </pivotArea>
    </chartFormat>
    <chartFormat chart="0" format="6">
      <pivotArea type="data" outline="0" fieldPosition="0">
        <references count="2">
          <reference field="4294967294" count="1" selected="0">
            <x v="0"/>
          </reference>
          <reference field="11" count="1" selected="0">
            <x v="10"/>
          </reference>
        </references>
      </pivotArea>
    </chartFormat>
    <chartFormat chart="0" format="7">
      <pivotArea type="data" outline="0" fieldPosition="0">
        <references count="2">
          <reference field="4294967294" count="1" selected="0">
            <x v="0"/>
          </reference>
          <reference field="11" count="1" selected="0">
            <x v="11"/>
          </reference>
        </references>
      </pivotArea>
    </chartFormat>
    <chartFormat chart="0" format="8">
      <pivotArea type="data" outline="0" fieldPosition="0">
        <references count="2">
          <reference field="4294967294" count="1" selected="0">
            <x v="0"/>
          </reference>
          <reference field="11" count="1" selected="0">
            <x v="13"/>
          </reference>
        </references>
      </pivotArea>
    </chartFormat>
    <chartFormat chart="0" format="9">
      <pivotArea type="data" outline="0" fieldPosition="0">
        <references count="2">
          <reference field="4294967294" count="1" selected="0">
            <x v="0"/>
          </reference>
          <reference field="11" count="1" selected="0">
            <x v="4"/>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1" count="1" selected="0">
            <x v="4"/>
          </reference>
        </references>
      </pivotArea>
    </chartFormat>
    <chartFormat chart="14" format="2">
      <pivotArea type="data" outline="0" fieldPosition="0">
        <references count="2">
          <reference field="4294967294" count="1" selected="0">
            <x v="0"/>
          </reference>
          <reference field="11" count="1" selected="0">
            <x v="5"/>
          </reference>
        </references>
      </pivotArea>
    </chartFormat>
    <chartFormat chart="14" format="3">
      <pivotArea type="data" outline="0" fieldPosition="0">
        <references count="2">
          <reference field="4294967294" count="1" selected="0">
            <x v="0"/>
          </reference>
          <reference field="11" count="1" selected="0">
            <x v="6"/>
          </reference>
        </references>
      </pivotArea>
    </chartFormat>
    <chartFormat chart="14" format="4">
      <pivotArea type="data" outline="0" fieldPosition="0">
        <references count="2">
          <reference field="4294967294" count="1" selected="0">
            <x v="0"/>
          </reference>
          <reference field="11" count="1" selected="0">
            <x v="7"/>
          </reference>
        </references>
      </pivotArea>
    </chartFormat>
    <chartFormat chart="14" format="5">
      <pivotArea type="data" outline="0" fieldPosition="0">
        <references count="2">
          <reference field="4294967294" count="1" selected="0">
            <x v="0"/>
          </reference>
          <reference field="11" count="1" selected="0">
            <x v="8"/>
          </reference>
        </references>
      </pivotArea>
    </chartFormat>
    <chartFormat chart="14" format="6">
      <pivotArea type="data" outline="0" fieldPosition="0">
        <references count="2">
          <reference field="4294967294" count="1" selected="0">
            <x v="0"/>
          </reference>
          <reference field="11" count="1" selected="0">
            <x v="9"/>
          </reference>
        </references>
      </pivotArea>
    </chartFormat>
    <chartFormat chart="14" format="7">
      <pivotArea type="data" outline="0" fieldPosition="0">
        <references count="2">
          <reference field="4294967294" count="1" selected="0">
            <x v="0"/>
          </reference>
          <reference field="11" count="1" selected="0">
            <x v="10"/>
          </reference>
        </references>
      </pivotArea>
    </chartFormat>
    <chartFormat chart="14" format="8">
      <pivotArea type="data" outline="0" fieldPosition="0">
        <references count="2">
          <reference field="4294967294" count="1" selected="0">
            <x v="0"/>
          </reference>
          <reference field="11" count="1" selected="0">
            <x v="11"/>
          </reference>
        </references>
      </pivotArea>
    </chartFormat>
    <chartFormat chart="14" format="9">
      <pivotArea type="data" outline="0" fieldPosition="0">
        <references count="2">
          <reference field="4294967294" count="1" selected="0">
            <x v="0"/>
          </reference>
          <reference field="11" count="1" selected="0">
            <x v="12"/>
          </reference>
        </references>
      </pivotArea>
    </chartFormat>
    <chartFormat chart="14" format="10">
      <pivotArea type="data" outline="0" fieldPosition="0">
        <references count="2">
          <reference field="4294967294" count="1" selected="0">
            <x v="0"/>
          </reference>
          <reference field="11" count="1" selected="0">
            <x v="13"/>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11" count="1" selected="0">
            <x v="4"/>
          </reference>
        </references>
      </pivotArea>
    </chartFormat>
    <chartFormat chart="16" format="13">
      <pivotArea type="data" outline="0" fieldPosition="0">
        <references count="2">
          <reference field="4294967294" count="1" selected="0">
            <x v="0"/>
          </reference>
          <reference field="11" count="1" selected="0">
            <x v="5"/>
          </reference>
        </references>
      </pivotArea>
    </chartFormat>
    <chartFormat chart="16" format="14">
      <pivotArea type="data" outline="0" fieldPosition="0">
        <references count="2">
          <reference field="4294967294" count="1" selected="0">
            <x v="0"/>
          </reference>
          <reference field="11" count="1" selected="0">
            <x v="6"/>
          </reference>
        </references>
      </pivotArea>
    </chartFormat>
    <chartFormat chart="16" format="15">
      <pivotArea type="data" outline="0" fieldPosition="0">
        <references count="2">
          <reference field="4294967294" count="1" selected="0">
            <x v="0"/>
          </reference>
          <reference field="11" count="1" selected="0">
            <x v="7"/>
          </reference>
        </references>
      </pivotArea>
    </chartFormat>
    <chartFormat chart="16" format="16">
      <pivotArea type="data" outline="0" fieldPosition="0">
        <references count="2">
          <reference field="4294967294" count="1" selected="0">
            <x v="0"/>
          </reference>
          <reference field="11" count="1" selected="0">
            <x v="8"/>
          </reference>
        </references>
      </pivotArea>
    </chartFormat>
    <chartFormat chart="16" format="17">
      <pivotArea type="data" outline="0" fieldPosition="0">
        <references count="2">
          <reference field="4294967294" count="1" selected="0">
            <x v="0"/>
          </reference>
          <reference field="11" count="1" selected="0">
            <x v="9"/>
          </reference>
        </references>
      </pivotArea>
    </chartFormat>
    <chartFormat chart="16" format="18">
      <pivotArea type="data" outline="0" fieldPosition="0">
        <references count="2">
          <reference field="4294967294" count="1" selected="0">
            <x v="0"/>
          </reference>
          <reference field="11" count="1" selected="0">
            <x v="10"/>
          </reference>
        </references>
      </pivotArea>
    </chartFormat>
    <chartFormat chart="16" format="19">
      <pivotArea type="data" outline="0" fieldPosition="0">
        <references count="2">
          <reference field="4294967294" count="1" selected="0">
            <x v="0"/>
          </reference>
          <reference field="11" count="1" selected="0">
            <x v="11"/>
          </reference>
        </references>
      </pivotArea>
    </chartFormat>
    <chartFormat chart="16" format="20">
      <pivotArea type="data" outline="0" fieldPosition="0">
        <references count="2">
          <reference field="4294967294" count="1" selected="0">
            <x v="0"/>
          </reference>
          <reference field="11" count="1" selected="0">
            <x v="12"/>
          </reference>
        </references>
      </pivotArea>
    </chartFormat>
    <chartFormat chart="16" format="21">
      <pivotArea type="data" outline="0" fieldPosition="0">
        <references count="2">
          <reference field="4294967294" count="1" selected="0">
            <x v="0"/>
          </reference>
          <reference field="11" count="1" selected="0">
            <x v="13"/>
          </reference>
        </references>
      </pivotArea>
    </chartFormat>
    <chartFormat chart="17" format="22" series="1">
      <pivotArea type="data" outline="0" fieldPosition="0">
        <references count="1">
          <reference field="4294967294" count="1" selected="0">
            <x v="0"/>
          </reference>
        </references>
      </pivotArea>
    </chartFormat>
    <chartFormat chart="17" format="23">
      <pivotArea type="data" outline="0" fieldPosition="0">
        <references count="2">
          <reference field="4294967294" count="1" selected="0">
            <x v="0"/>
          </reference>
          <reference field="11" count="1" selected="0">
            <x v="4"/>
          </reference>
        </references>
      </pivotArea>
    </chartFormat>
    <chartFormat chart="17" format="24">
      <pivotArea type="data" outline="0" fieldPosition="0">
        <references count="2">
          <reference field="4294967294" count="1" selected="0">
            <x v="0"/>
          </reference>
          <reference field="11" count="1" selected="0">
            <x v="5"/>
          </reference>
        </references>
      </pivotArea>
    </chartFormat>
    <chartFormat chart="17" format="25">
      <pivotArea type="data" outline="0" fieldPosition="0">
        <references count="2">
          <reference field="4294967294" count="1" selected="0">
            <x v="0"/>
          </reference>
          <reference field="11" count="1" selected="0">
            <x v="6"/>
          </reference>
        </references>
      </pivotArea>
    </chartFormat>
    <chartFormat chart="17" format="26">
      <pivotArea type="data" outline="0" fieldPosition="0">
        <references count="2">
          <reference field="4294967294" count="1" selected="0">
            <x v="0"/>
          </reference>
          <reference field="11" count="1" selected="0">
            <x v="7"/>
          </reference>
        </references>
      </pivotArea>
    </chartFormat>
    <chartFormat chart="17" format="27">
      <pivotArea type="data" outline="0" fieldPosition="0">
        <references count="2">
          <reference field="4294967294" count="1" selected="0">
            <x v="0"/>
          </reference>
          <reference field="11" count="1" selected="0">
            <x v="8"/>
          </reference>
        </references>
      </pivotArea>
    </chartFormat>
    <chartFormat chart="17" format="28">
      <pivotArea type="data" outline="0" fieldPosition="0">
        <references count="2">
          <reference field="4294967294" count="1" selected="0">
            <x v="0"/>
          </reference>
          <reference field="11" count="1" selected="0">
            <x v="9"/>
          </reference>
        </references>
      </pivotArea>
    </chartFormat>
    <chartFormat chart="17" format="29">
      <pivotArea type="data" outline="0" fieldPosition="0">
        <references count="2">
          <reference field="4294967294" count="1" selected="0">
            <x v="0"/>
          </reference>
          <reference field="11" count="1" selected="0">
            <x v="10"/>
          </reference>
        </references>
      </pivotArea>
    </chartFormat>
    <chartFormat chart="17" format="30">
      <pivotArea type="data" outline="0" fieldPosition="0">
        <references count="2">
          <reference field="4294967294" count="1" selected="0">
            <x v="0"/>
          </reference>
          <reference field="11" count="1" selected="0">
            <x v="11"/>
          </reference>
        </references>
      </pivotArea>
    </chartFormat>
    <chartFormat chart="17" format="31">
      <pivotArea type="data" outline="0" fieldPosition="0">
        <references count="2">
          <reference field="4294967294" count="1" selected="0">
            <x v="0"/>
          </reference>
          <reference field="11" count="1" selected="0">
            <x v="12"/>
          </reference>
        </references>
      </pivotArea>
    </chartFormat>
    <chartFormat chart="17" format="32">
      <pivotArea type="data" outline="0" fieldPosition="0">
        <references count="2">
          <reference field="4294967294" count="1" selected="0">
            <x v="0"/>
          </reference>
          <reference field="11" count="1" selected="0">
            <x v="13"/>
          </reference>
        </references>
      </pivotArea>
    </chartFormat>
  </chartFormats>
  <pivotTableStyleInfo name="PivotStyleLight16" showRowHeaders="1" showColHeaders="1" showRowStripes="0" showColStripes="0" showLastColumn="1"/>
  <filters count="1">
    <filter fld="1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C000000}" name="PivotTable1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
  <location ref="A2:B12"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pivotField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dataField="1" numFmtId="1" showAll="0"/>
    <pivotField numFmtId="166" showAll="0"/>
    <pivotField numFmtId="166" showAll="0"/>
    <pivotField numFmtId="166" showAll="0"/>
  </pivotFields>
  <rowFields count="1">
    <field x="3"/>
  </rowFields>
  <rowItems count="10">
    <i>
      <x v="2"/>
    </i>
    <i>
      <x v="1"/>
    </i>
    <i>
      <x v="4"/>
    </i>
    <i>
      <x v="6"/>
    </i>
    <i>
      <x v="7"/>
    </i>
    <i>
      <x v="3"/>
    </i>
    <i>
      <x v="5"/>
    </i>
    <i>
      <x/>
    </i>
    <i>
      <x v="8"/>
    </i>
    <i t="grand">
      <x/>
    </i>
  </rowItems>
  <colItems count="1">
    <i/>
  </colItems>
  <dataFields count="1">
    <dataField name="Sum of Potential_Revenue" fld="15" baseField="0" baseItem="0" numFmtId="171"/>
  </dataFields>
  <formats count="3">
    <format dxfId="4">
      <pivotArea outline="0" collapsedLevelsAreSubtotals="1" fieldPosition="0"/>
    </format>
    <format dxfId="3">
      <pivotArea dataOnly="0" labelOnly="1" outline="0" axis="axisValues" fieldPosition="0"/>
    </format>
    <format dxfId="2">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A00-00000D000000}" name="PivotTable1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Price_Range_Bucket">
  <location ref="A2:B6"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numFmtId="2" showAll="0"/>
    <pivotField numFmtId="2" showAll="0"/>
    <pivotField axis="axisRow" showAll="0">
      <items count="4">
        <item x="2"/>
        <item x="0"/>
        <item x="1"/>
        <item t="default"/>
      </items>
    </pivotField>
    <pivotField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7"/>
  </rowFields>
  <rowItems count="4">
    <i>
      <x/>
    </i>
    <i>
      <x v="1"/>
    </i>
    <i>
      <x v="2"/>
    </i>
    <i t="grand">
      <x/>
    </i>
  </rowItems>
  <colItems count="1">
    <i/>
  </colItems>
  <dataFields count="1">
    <dataField name="Count of Product_id" fld="0" subtotal="count" baseField="0" baseItem="0" numFmtId="3"/>
  </dataFields>
  <formats count="2">
    <format dxfId="1">
      <pivotArea outline="0" collapsedLevelsAreSubtotals="1" fieldPosition="0"/>
    </format>
    <format dxfId="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4" format="4">
      <pivotArea type="data" outline="0" fieldPosition="0">
        <references count="2">
          <reference field="4294967294" count="1" selected="0">
            <x v="0"/>
          </reference>
          <reference field="7"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6"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Product_ID">
  <location ref="A82:B93" firstHeaderRow="1" firstDataRow="1" firstDataCol="1"/>
  <pivotFields count="19">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sd="0" x="1"/>
        <item x="8"/>
        <item x="4"/>
        <item x="5"/>
        <item x="2"/>
        <item x="3"/>
        <item x="6"/>
        <item t="default"/>
      </items>
    </pivotField>
    <pivotField showAll="0"/>
    <pivotField numFmtId="2" showAll="0"/>
    <pivotField numFmtId="2" showAll="0"/>
    <pivotField showAll="0"/>
    <pivotField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sortType="descending">
      <items count="3">
        <item x="1"/>
        <item sd="0" x="0"/>
        <item t="default"/>
      </items>
    </pivotField>
    <pivotField numFmtId="1" showAll="0"/>
    <pivotField numFmtId="166" showAll="0"/>
    <pivotField numFmtId="166" showAll="0"/>
    <pivotField dataField="1" numFmtId="166" showAll="0"/>
  </pivotFields>
  <rowFields count="2">
    <field x="0"/>
    <field x="1"/>
  </rowFields>
  <rowItems count="11">
    <i>
      <x v="137"/>
    </i>
    <i r="1">
      <x v="72"/>
    </i>
    <i>
      <x v="138"/>
    </i>
    <i r="1">
      <x v="73"/>
    </i>
    <i>
      <x v="317"/>
    </i>
    <i r="1">
      <x v="204"/>
    </i>
    <i>
      <x v="318"/>
    </i>
    <i r="1">
      <x v="203"/>
    </i>
    <i>
      <x v="356"/>
    </i>
    <i r="1">
      <x v="98"/>
    </i>
    <i t="grand">
      <x/>
    </i>
  </rowItems>
  <colItems count="1">
    <i/>
  </colItems>
  <dataFields count="1">
    <dataField name="Sum of Combined_Rating_Score" fld="18" baseField="0" baseItem="0" numFmtId="166"/>
  </dataFields>
  <formats count="2">
    <format dxfId="16">
      <pivotArea outline="0" collapsedLevelsAreSubtotals="1" fieldPosition="0"/>
    </format>
    <format dxfId="1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
  <location ref="A45:C55" firstHeaderRow="0"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numFmtId="2" showAll="0"/>
    <pivotField numFmtId="2" showAll="0"/>
    <pivotField showAll="0"/>
    <pivotField dataField="1" numFmtId="9" showAll="0"/>
    <pivotField showAll="0" sortType="descending">
      <items count="3">
        <item x="0"/>
        <item h="1" sd="0" x="1"/>
        <item t="default"/>
      </items>
    </pivotField>
    <pivotField showAll="0"/>
    <pivotField dataField="1"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Rating_Clean" fld="11" subtotal="average" baseField="0" baseItem="0" numFmtId="168"/>
    <dataField name="Average of Discount_percentage" fld="8" subtotal="average" baseField="0" baseItem="0" numFmtId="165"/>
  </dataFields>
  <formats count="4">
    <format dxfId="20">
      <pivotArea outline="0" collapsedLevelsAreSubtotals="1" fieldPosition="0"/>
    </format>
    <format dxfId="19">
      <pivotArea dataOnly="0" labelOnly="1" outline="0" axis="axisValues" fieldPosition="0"/>
    </format>
    <format dxfId="18">
      <pivotArea outline="0" collapsedLevelsAreSubtotals="1" fieldPosition="0">
        <references count="1">
          <reference field="4294967294" count="1" selected="0">
            <x v="1"/>
          </reference>
        </references>
      </pivotArea>
    </format>
    <format dxfId="17">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4"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ain_Category/Under1000">
  <location ref="A20:B36"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numFmtId="2" showAll="0"/>
    <pivotField numFmtId="2" showAll="0"/>
    <pivotField showAll="0"/>
    <pivotField numFmtId="9" showAll="0"/>
    <pivotField showAll="0" sortType="descending">
      <items count="3">
        <item x="0"/>
        <item h="1" sd="0" x="1"/>
        <item t="default"/>
      </items>
    </pivotField>
    <pivotField showAll="0"/>
    <pivotField numFmtId="166"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axis="axisRow" showAll="0" sortType="descending">
      <items count="3">
        <item x="1"/>
        <item x="0"/>
        <item t="default"/>
      </items>
    </pivotField>
    <pivotField numFmtId="1" showAll="0"/>
    <pivotField numFmtId="166" showAll="0"/>
    <pivotField numFmtId="166" showAll="0"/>
    <pivotField numFmtId="166" showAll="0"/>
  </pivotFields>
  <rowFields count="2">
    <field x="14"/>
    <field x="3"/>
  </rowFields>
  <rowItems count="16">
    <i>
      <x/>
    </i>
    <i r="1">
      <x v="1"/>
    </i>
    <i r="1">
      <x v="2"/>
    </i>
    <i r="1">
      <x v="4"/>
    </i>
    <i r="1">
      <x v="7"/>
    </i>
    <i>
      <x v="1"/>
    </i>
    <i r="1">
      <x/>
    </i>
    <i r="1">
      <x v="1"/>
    </i>
    <i r="1">
      <x v="2"/>
    </i>
    <i r="1">
      <x v="3"/>
    </i>
    <i r="1">
      <x v="4"/>
    </i>
    <i r="1">
      <x v="5"/>
    </i>
    <i r="1">
      <x v="6"/>
    </i>
    <i r="1">
      <x v="7"/>
    </i>
    <i r="1">
      <x v="8"/>
    </i>
    <i t="grand">
      <x/>
    </i>
  </rowItems>
  <colItems count="1">
    <i/>
  </colItems>
  <dataFields count="1">
    <dataField name="Count of Product_id" fld="0" subtotal="count" baseField="0" baseItem="0" numFmtId="3"/>
  </dataFields>
  <formats count="2">
    <format dxfId="22">
      <pivotArea outline="0" collapsedLevelsAreSubtotals="1" fieldPosition="0"/>
    </format>
    <format dxfId="2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rowHeaderCaption="Main_Category">
  <location ref="A3:B13" firstHeaderRow="1" firstDataRow="1" firstDataCol="1"/>
  <pivotFields count="19">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items count="4">
        <item x="2"/>
        <item x="0"/>
        <item x="1"/>
        <item t="default"/>
      </items>
    </pivotField>
    <pivotField dataField="1" numFmtId="9" showAll="0"/>
    <pivotField showAll="0">
      <items count="3">
        <item x="1"/>
        <item x="0"/>
        <item t="default"/>
      </items>
    </pivotField>
    <pivotField showAll="0"/>
    <pivotField numFmtId="166" showAll="0"/>
    <pivotField showAll="0"/>
    <pivotField showAll="0"/>
    <pivotField showAll="0"/>
    <pivotField numFmtId="1" showAll="0"/>
    <pivotField numFmtId="166" showAll="0"/>
    <pivotField numFmtId="166" showAll="0"/>
    <pivotField numFmtId="166" showAll="0"/>
  </pivotFields>
  <rowFields count="1">
    <field x="3"/>
  </rowFields>
  <rowItems count="10">
    <i>
      <x v="5"/>
    </i>
    <i>
      <x v="1"/>
    </i>
    <i>
      <x v="3"/>
    </i>
    <i>
      <x v="2"/>
    </i>
    <i>
      <x v="6"/>
    </i>
    <i>
      <x/>
    </i>
    <i>
      <x v="4"/>
    </i>
    <i>
      <x v="7"/>
    </i>
    <i>
      <x v="8"/>
    </i>
    <i t="grand">
      <x/>
    </i>
  </rowItems>
  <colItems count="1">
    <i/>
  </colItems>
  <dataFields count="1">
    <dataField name="Average of Discount_percentage" fld="8" subtotal="average" baseField="0" baseItem="0" numFmtId="9"/>
  </dataFields>
  <chartFormats count="57">
    <chartFormat chart="3" format="2"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3" count="1" selected="0">
            <x v="6"/>
          </reference>
        </references>
      </pivotArea>
    </chartFormat>
    <chartFormat chart="0" format="12">
      <pivotArea type="data" outline="0" fieldPosition="0">
        <references count="2">
          <reference field="4294967294" count="1" selected="0">
            <x v="0"/>
          </reference>
          <reference field="3" count="1" selected="0">
            <x v="0"/>
          </reference>
        </references>
      </pivotArea>
    </chartFormat>
    <chartFormat chart="0" format="13">
      <pivotArea type="data" outline="0" fieldPosition="0">
        <references count="2">
          <reference field="4294967294" count="1" selected="0">
            <x v="0"/>
          </reference>
          <reference field="3" count="1" selected="0">
            <x v="5"/>
          </reference>
        </references>
      </pivotArea>
    </chartFormat>
    <chartFormat chart="0" format="14">
      <pivotArea type="data" outline="0" fieldPosition="0">
        <references count="2">
          <reference field="4294967294" count="1" selected="0">
            <x v="0"/>
          </reference>
          <reference field="3" count="1" selected="0">
            <x v="8"/>
          </reference>
        </references>
      </pivotArea>
    </chartFormat>
    <chartFormat chart="0" format="15">
      <pivotArea type="data" outline="0" fieldPosition="0">
        <references count="2">
          <reference field="4294967294" count="1" selected="0">
            <x v="0"/>
          </reference>
          <reference field="3" count="1" selected="0">
            <x v="7"/>
          </reference>
        </references>
      </pivotArea>
    </chartFormat>
    <chartFormat chart="8"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7" format="33" series="1">
      <pivotArea type="data" outline="0" fieldPosition="0">
        <references count="1">
          <reference field="4294967294" count="1" selected="0">
            <x v="0"/>
          </reference>
        </references>
      </pivotArea>
    </chartFormat>
    <chartFormat chart="17" format="34">
      <pivotArea type="data" outline="0" fieldPosition="0">
        <references count="2">
          <reference field="4294967294" count="1" selected="0">
            <x v="0"/>
          </reference>
          <reference field="3" count="1" selected="0">
            <x v="5"/>
          </reference>
        </references>
      </pivotArea>
    </chartFormat>
    <chartFormat chart="17" format="35">
      <pivotArea type="data" outline="0" fieldPosition="0">
        <references count="2">
          <reference field="4294967294" count="1" selected="0">
            <x v="0"/>
          </reference>
          <reference field="3" count="1" selected="0">
            <x v="1"/>
          </reference>
        </references>
      </pivotArea>
    </chartFormat>
    <chartFormat chart="17" format="36">
      <pivotArea type="data" outline="0" fieldPosition="0">
        <references count="2">
          <reference field="4294967294" count="1" selected="0">
            <x v="0"/>
          </reference>
          <reference field="3" count="1" selected="0">
            <x v="3"/>
          </reference>
        </references>
      </pivotArea>
    </chartFormat>
    <chartFormat chart="17" format="37">
      <pivotArea type="data" outline="0" fieldPosition="0">
        <references count="2">
          <reference field="4294967294" count="1" selected="0">
            <x v="0"/>
          </reference>
          <reference field="3" count="1" selected="0">
            <x v="2"/>
          </reference>
        </references>
      </pivotArea>
    </chartFormat>
    <chartFormat chart="17" format="38">
      <pivotArea type="data" outline="0" fieldPosition="0">
        <references count="2">
          <reference field="4294967294" count="1" selected="0">
            <x v="0"/>
          </reference>
          <reference field="3" count="1" selected="0">
            <x v="6"/>
          </reference>
        </references>
      </pivotArea>
    </chartFormat>
    <chartFormat chart="17" format="39">
      <pivotArea type="data" outline="0" fieldPosition="0">
        <references count="2">
          <reference field="4294967294" count="1" selected="0">
            <x v="0"/>
          </reference>
          <reference field="3" count="1" selected="0">
            <x v="0"/>
          </reference>
        </references>
      </pivotArea>
    </chartFormat>
    <chartFormat chart="17" format="40">
      <pivotArea type="data" outline="0" fieldPosition="0">
        <references count="2">
          <reference field="4294967294" count="1" selected="0">
            <x v="0"/>
          </reference>
          <reference field="3" count="1" selected="0">
            <x v="4"/>
          </reference>
        </references>
      </pivotArea>
    </chartFormat>
    <chartFormat chart="17" format="41">
      <pivotArea type="data" outline="0" fieldPosition="0">
        <references count="2">
          <reference field="4294967294" count="1" selected="0">
            <x v="0"/>
          </reference>
          <reference field="3" count="1" selected="0">
            <x v="7"/>
          </reference>
        </references>
      </pivotArea>
    </chartFormat>
    <chartFormat chart="17" format="42">
      <pivotArea type="data" outline="0" fieldPosition="0">
        <references count="2">
          <reference field="4294967294" count="1" selected="0">
            <x v="0"/>
          </reference>
          <reference field="3" count="1" selected="0">
            <x v="8"/>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5"/>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3"/>
          </reference>
        </references>
      </pivotArea>
    </chartFormat>
    <chartFormat chart="2" format="3"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 chart="5" format="14">
      <pivotArea type="data" outline="0" fieldPosition="0">
        <references count="2">
          <reference field="4294967294" count="1" selected="0">
            <x v="0"/>
          </reference>
          <reference field="3" count="1" selected="0">
            <x v="6"/>
          </reference>
        </references>
      </pivotArea>
    </chartFormat>
    <chartFormat chart="5" format="15">
      <pivotArea type="data" outline="0" fieldPosition="0">
        <references count="2">
          <reference field="4294967294" count="1" selected="0">
            <x v="0"/>
          </reference>
          <reference field="3" count="1" selected="0">
            <x v="0"/>
          </reference>
        </references>
      </pivotArea>
    </chartFormat>
    <chartFormat chart="5" format="16">
      <pivotArea type="data" outline="0" fieldPosition="0">
        <references count="2">
          <reference field="4294967294" count="1" selected="0">
            <x v="0"/>
          </reference>
          <reference field="3" count="1" selected="0">
            <x v="4"/>
          </reference>
        </references>
      </pivotArea>
    </chartFormat>
    <chartFormat chart="5" format="17">
      <pivotArea type="data" outline="0" fieldPosition="0">
        <references count="2">
          <reference field="4294967294" count="1" selected="0">
            <x v="0"/>
          </reference>
          <reference field="3" count="1" selected="0">
            <x v="7"/>
          </reference>
        </references>
      </pivotArea>
    </chartFormat>
    <chartFormat chart="5" format="18">
      <pivotArea type="data" outline="0" fieldPosition="0">
        <references count="2">
          <reference field="4294967294" count="1" selected="0">
            <x v="0"/>
          </reference>
          <reference field="3" count="1" selected="0">
            <x v="8"/>
          </reference>
        </references>
      </pivotArea>
    </chartFormat>
    <chartFormat chart="21" format="30" series="1">
      <pivotArea type="data" outline="0" fieldPosition="0">
        <references count="1">
          <reference field="4294967294" count="1" selected="0">
            <x v="0"/>
          </reference>
        </references>
      </pivotArea>
    </chartFormat>
    <chartFormat chart="21" format="31">
      <pivotArea type="data" outline="0" fieldPosition="0">
        <references count="2">
          <reference field="4294967294" count="1" selected="0">
            <x v="0"/>
          </reference>
          <reference field="3" count="1" selected="0">
            <x v="5"/>
          </reference>
        </references>
      </pivotArea>
    </chartFormat>
    <chartFormat chart="21" format="32">
      <pivotArea type="data" outline="0" fieldPosition="0">
        <references count="2">
          <reference field="4294967294" count="1" selected="0">
            <x v="0"/>
          </reference>
          <reference field="3" count="1" selected="0">
            <x v="1"/>
          </reference>
        </references>
      </pivotArea>
    </chartFormat>
    <chartFormat chart="21" format="33">
      <pivotArea type="data" outline="0" fieldPosition="0">
        <references count="2">
          <reference field="4294967294" count="1" selected="0">
            <x v="0"/>
          </reference>
          <reference field="3" count="1" selected="0">
            <x v="3"/>
          </reference>
        </references>
      </pivotArea>
    </chartFormat>
    <chartFormat chart="21" format="34">
      <pivotArea type="data" outline="0" fieldPosition="0">
        <references count="2">
          <reference field="4294967294" count="1" selected="0">
            <x v="0"/>
          </reference>
          <reference field="3" count="1" selected="0">
            <x v="2"/>
          </reference>
        </references>
      </pivotArea>
    </chartFormat>
    <chartFormat chart="21" format="35">
      <pivotArea type="data" outline="0" fieldPosition="0">
        <references count="2">
          <reference field="4294967294" count="1" selected="0">
            <x v="0"/>
          </reference>
          <reference field="3" count="1" selected="0">
            <x v="6"/>
          </reference>
        </references>
      </pivotArea>
    </chartFormat>
    <chartFormat chart="21" format="36">
      <pivotArea type="data" outline="0" fieldPosition="0">
        <references count="2">
          <reference field="4294967294" count="1" selected="0">
            <x v="0"/>
          </reference>
          <reference field="3" count="1" selected="0">
            <x v="0"/>
          </reference>
        </references>
      </pivotArea>
    </chartFormat>
    <chartFormat chart="21" format="37">
      <pivotArea type="data" outline="0" fieldPosition="0">
        <references count="2">
          <reference field="4294967294" count="1" selected="0">
            <x v="0"/>
          </reference>
          <reference field="3" count="1" selected="0">
            <x v="4"/>
          </reference>
        </references>
      </pivotArea>
    </chartFormat>
    <chartFormat chart="21" format="38">
      <pivotArea type="data" outline="0" fieldPosition="0">
        <references count="2">
          <reference field="4294967294" count="1" selected="0">
            <x v="0"/>
          </reference>
          <reference field="3" count="1" selected="0">
            <x v="7"/>
          </reference>
        </references>
      </pivotArea>
    </chartFormat>
    <chartFormat chart="21" format="39">
      <pivotArea type="data" outline="0" fieldPosition="0">
        <references count="2">
          <reference field="4294967294" count="1" selected="0">
            <x v="0"/>
          </reference>
          <reference field="3" count="1" selected="0">
            <x v="8"/>
          </reference>
        </references>
      </pivotArea>
    </chartFormat>
    <chartFormat chart="23" format="50" series="1">
      <pivotArea type="data" outline="0" fieldPosition="0">
        <references count="1">
          <reference field="4294967294" count="1" selected="0">
            <x v="0"/>
          </reference>
        </references>
      </pivotArea>
    </chartFormat>
    <chartFormat chart="23" format="51">
      <pivotArea type="data" outline="0" fieldPosition="0">
        <references count="2">
          <reference field="4294967294" count="1" selected="0">
            <x v="0"/>
          </reference>
          <reference field="3" count="1" selected="0">
            <x v="5"/>
          </reference>
        </references>
      </pivotArea>
    </chartFormat>
    <chartFormat chart="23" format="52">
      <pivotArea type="data" outline="0" fieldPosition="0">
        <references count="2">
          <reference field="4294967294" count="1" selected="0">
            <x v="0"/>
          </reference>
          <reference field="3" count="1" selected="0">
            <x v="1"/>
          </reference>
        </references>
      </pivotArea>
    </chartFormat>
    <chartFormat chart="23" format="53">
      <pivotArea type="data" outline="0" fieldPosition="0">
        <references count="2">
          <reference field="4294967294" count="1" selected="0">
            <x v="0"/>
          </reference>
          <reference field="3" count="1" selected="0">
            <x v="3"/>
          </reference>
        </references>
      </pivotArea>
    </chartFormat>
    <chartFormat chart="23" format="54">
      <pivotArea type="data" outline="0" fieldPosition="0">
        <references count="2">
          <reference field="4294967294" count="1" selected="0">
            <x v="0"/>
          </reference>
          <reference field="3" count="1" selected="0">
            <x v="2"/>
          </reference>
        </references>
      </pivotArea>
    </chartFormat>
    <chartFormat chart="23" format="55">
      <pivotArea type="data" outline="0" fieldPosition="0">
        <references count="2">
          <reference field="4294967294" count="1" selected="0">
            <x v="0"/>
          </reference>
          <reference field="3" count="1" selected="0">
            <x v="6"/>
          </reference>
        </references>
      </pivotArea>
    </chartFormat>
    <chartFormat chart="23" format="56">
      <pivotArea type="data" outline="0" fieldPosition="0">
        <references count="2">
          <reference field="4294967294" count="1" selected="0">
            <x v="0"/>
          </reference>
          <reference field="3" count="1" selected="0">
            <x v="0"/>
          </reference>
        </references>
      </pivotArea>
    </chartFormat>
    <chartFormat chart="23" format="57">
      <pivotArea type="data" outline="0" fieldPosition="0">
        <references count="2">
          <reference field="4294967294" count="1" selected="0">
            <x v="0"/>
          </reference>
          <reference field="3" count="1" selected="0">
            <x v="4"/>
          </reference>
        </references>
      </pivotArea>
    </chartFormat>
    <chartFormat chart="23" format="58">
      <pivotArea type="data" outline="0" fieldPosition="0">
        <references count="2">
          <reference field="4294967294" count="1" selected="0">
            <x v="0"/>
          </reference>
          <reference field="3" count="1" selected="0">
            <x v="7"/>
          </reference>
        </references>
      </pivotArea>
    </chartFormat>
    <chartFormat chart="23" format="5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Main_Category">
  <location ref="A2:B12" firstHeaderRow="1" firstDataRow="1" firstDataCol="1"/>
  <pivotFields count="1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pivotField numFmtId="9" showAll="0"/>
    <pivotField showAll="0"/>
    <pivotField showAll="0"/>
    <pivotField numFmtId="166" showAll="0"/>
    <pivotField showAll="0"/>
    <pivotField showAll="0"/>
    <pivotField showAll="0"/>
    <pivotField numFmtId="1" showAll="0"/>
    <pivotField numFmtId="166" showAll="0"/>
    <pivotField numFmtId="166" showAll="0"/>
    <pivotField numFmtId="166" showAll="0"/>
  </pivotFields>
  <rowFields count="1">
    <field x="3"/>
  </rowFields>
  <rowItems count="10">
    <i>
      <x v="2"/>
    </i>
    <i>
      <x v="4"/>
    </i>
    <i>
      <x v="1"/>
    </i>
    <i>
      <x v="7"/>
    </i>
    <i>
      <x v="6"/>
    </i>
    <i>
      <x v="5"/>
    </i>
    <i>
      <x/>
    </i>
    <i>
      <x v="8"/>
    </i>
    <i>
      <x v="3"/>
    </i>
    <i t="grand">
      <x/>
    </i>
  </rowItems>
  <colItems count="1">
    <i/>
  </colItems>
  <dataFields count="1">
    <dataField name="Count of Product_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Main_Category">
  <location ref="A2:B12" firstHeaderRow="1"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showAll="0"/>
    <pivotField numFmtId="9" showAll="0"/>
    <pivotField showAll="0"/>
    <pivotField showAll="0"/>
    <pivotField numFmtId="166" showAll="0"/>
    <pivotField showAll="0"/>
    <pivotField dataField="1" showAll="0"/>
    <pivotField showAll="0"/>
    <pivotField numFmtId="1" showAll="0"/>
    <pivotField numFmtId="166" showAll="0"/>
    <pivotField numFmtId="166" showAll="0"/>
    <pivotField numFmtId="166" showAll="0"/>
  </pivotFields>
  <rowFields count="1">
    <field x="3"/>
  </rowFields>
  <rowItems count="10">
    <i>
      <x v="2"/>
    </i>
    <i>
      <x v="1"/>
    </i>
    <i>
      <x v="4"/>
    </i>
    <i>
      <x v="7"/>
    </i>
    <i>
      <x v="6"/>
    </i>
    <i>
      <x v="8"/>
    </i>
    <i>
      <x v="5"/>
    </i>
    <i>
      <x v="3"/>
    </i>
    <i>
      <x/>
    </i>
    <i t="grand">
      <x/>
    </i>
  </rowItems>
  <colItems count="1">
    <i/>
  </colItems>
  <dataFields count="1">
    <dataField name="Sum of Rating_Count_Clean" fld="13" baseField="0" baseItem="0" numFmtId="169"/>
  </dataField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7"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rowHeaderCaption="Main_Category">
  <location ref="A2:C12" firstHeaderRow="0" firstDataRow="1" firstDataCol="1"/>
  <pivotFields count="19">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10">
        <item x="7"/>
        <item x="0"/>
        <item x="1"/>
        <item x="8"/>
        <item x="4"/>
        <item x="5"/>
        <item x="2"/>
        <item x="3"/>
        <item x="6"/>
        <item t="default"/>
      </items>
    </pivotField>
    <pivotField showAll="0"/>
    <pivotField dataField="1" numFmtId="2" showAll="0"/>
    <pivotField dataField="1" numFmtId="2" showAll="0"/>
    <pivotField showAll="0"/>
    <pivotField numFmtId="9" showAll="0"/>
    <pivotField showAll="0"/>
    <pivotField showAll="0"/>
    <pivotField numFmtId="166" showAll="0"/>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6" subtotal="average" baseField="0" baseItem="0" numFmtId="170"/>
    <dataField name="Average of Discounted_price" fld="5" subtotal="average" baseField="0" baseItem="0" numFmtId="170"/>
  </dataFields>
  <formats count="6">
    <format dxfId="12">
      <pivotArea outline="0" collapsedLevelsAreSubtotals="1"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 dxfId="10">
      <pivotArea outline="0" collapsedLevelsAreSubtotals="1"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s>
  <chartFormats count="11">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3" count="1" selected="0">
            <x v="2"/>
          </reference>
        </references>
      </pivotArea>
    </chartFormat>
    <chartFormat chart="26" format="16">
      <pivotArea type="data" outline="0" fieldPosition="0">
        <references count="2">
          <reference field="4294967294" count="1" selected="0">
            <x v="0"/>
          </reference>
          <reference field="3" count="1" selected="0">
            <x v="3"/>
          </reference>
        </references>
      </pivotArea>
    </chartFormat>
    <chartFormat chart="26" format="17">
      <pivotArea type="data" outline="0" fieldPosition="0">
        <references count="2">
          <reference field="4294967294" count="1" selected="0">
            <x v="0"/>
          </reference>
          <reference field="3" count="1" selected="0">
            <x v="5"/>
          </reference>
        </references>
      </pivotArea>
    </chartFormat>
    <chartFormat chart="26" format="18" series="1">
      <pivotArea type="data" outline="0" fieldPosition="0">
        <references count="1">
          <reference field="4294967294" count="1" selected="0">
            <x v="1"/>
          </reference>
        </references>
      </pivotArea>
    </chartFormat>
    <chartFormat chart="26" format="19">
      <pivotArea type="data" outline="0" fieldPosition="0">
        <references count="2">
          <reference field="4294967294" count="1" selected="0">
            <x v="1"/>
          </reference>
          <reference field="3" count="1" selected="0">
            <x v="0"/>
          </reference>
        </references>
      </pivotArea>
    </chartFormat>
    <chartFormat chart="26" format="20">
      <pivotArea type="data" outline="0" fieldPosition="0">
        <references count="2">
          <reference field="4294967294" count="1" selected="0">
            <x v="1"/>
          </reference>
          <reference field="3" count="1" selected="0">
            <x v="1"/>
          </reference>
        </references>
      </pivotArea>
    </chartFormat>
    <chartFormat chart="26" format="21">
      <pivotArea type="data" outline="0" fieldPosition="0">
        <references count="2">
          <reference field="4294967294" count="1" selected="0">
            <x v="1"/>
          </reference>
          <reference field="3" count="1" selected="0">
            <x v="8"/>
          </reference>
        </references>
      </pivotArea>
    </chartFormat>
    <chartFormat chart="26" format="22">
      <pivotArea type="data" outline="0" fieldPosition="0">
        <references count="2">
          <reference field="4294967294" count="1" selected="0">
            <x v="1"/>
          </reference>
          <reference field="3" count="1" selected="0">
            <x v="7"/>
          </reference>
        </references>
      </pivotArea>
    </chartFormat>
    <chartFormat chart="26" format="23">
      <pivotArea type="data" outline="0" fieldPosition="0">
        <references count="2">
          <reference field="4294967294" count="1" selected="0">
            <x v="1"/>
          </reference>
          <reference field="3" count="1" selected="0">
            <x v="6"/>
          </reference>
        </references>
      </pivotArea>
    </chartFormat>
    <chartFormat chart="26" format="2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8000000}" name="PivotTable4"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oduct_ID">
  <location ref="A2:B31" firstHeaderRow="1" firstDataRow="1" firstDataCol="1"/>
  <pivotFields count="19">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numFmtId="2" showAll="0"/>
    <pivotField numFmtId="2" showAll="0"/>
    <pivotField showAll="0"/>
    <pivotField numFmtId="9" showAll="0"/>
    <pivotField showAll="0"/>
    <pivotField showAll="0"/>
    <pivotField dataField="1" numFmtId="166" showAll="0"/>
    <pivotField showAll="0">
      <items count="1119">
        <item x="991"/>
        <item x="777"/>
        <item x="133"/>
        <item x="827"/>
        <item x="222"/>
        <item x="1041"/>
        <item x="978"/>
        <item x="860"/>
        <item x="119"/>
        <item x="938"/>
        <item x="388"/>
        <item x="977"/>
        <item x="1093"/>
        <item x="865"/>
        <item x="614"/>
        <item x="205"/>
        <item x="121"/>
        <item x="224"/>
        <item x="157"/>
        <item x="901"/>
        <item x="918"/>
        <item x="67"/>
        <item x="95"/>
        <item x="372"/>
        <item x="1105"/>
        <item x="223"/>
        <item x="894"/>
        <item x="218"/>
        <item x="884"/>
        <item x="206"/>
        <item x="911"/>
        <item x="925"/>
        <item x="1059"/>
        <item x="125"/>
        <item x="144"/>
        <item x="958"/>
        <item x="153"/>
        <item x="1058"/>
        <item x="786"/>
        <item x="215"/>
        <item x="665"/>
        <item x="698"/>
        <item x="916"/>
        <item x="104"/>
        <item x="1082"/>
        <item x="198"/>
        <item x="226"/>
        <item x="999"/>
        <item x="594"/>
        <item x="818"/>
        <item x="866"/>
        <item x="1069"/>
        <item x="195"/>
        <item x="358"/>
        <item x="229"/>
        <item x="973"/>
        <item x="162"/>
        <item x="795"/>
        <item x="213"/>
        <item x="1111"/>
        <item x="365"/>
        <item x="211"/>
        <item x="825"/>
        <item x="371"/>
        <item x="71"/>
        <item x="230"/>
        <item x="93"/>
        <item x="1084"/>
        <item x="246"/>
        <item x="236"/>
        <item x="1028"/>
        <item x="59"/>
        <item x="237"/>
        <item x="320"/>
        <item x="1081"/>
        <item x="1016"/>
        <item x="1104"/>
        <item x="225"/>
        <item x="969"/>
        <item x="1068"/>
        <item x="980"/>
        <item x="241"/>
        <item x="1100"/>
        <item x="25"/>
        <item x="189"/>
        <item x="1108"/>
        <item x="158"/>
        <item x="238"/>
        <item x="965"/>
        <item x="419"/>
        <item x="60"/>
        <item x="117"/>
        <item x="1057"/>
        <item x="221"/>
        <item x="1107"/>
        <item x="196"/>
        <item x="239"/>
        <item x="1079"/>
        <item x="824"/>
        <item x="350"/>
        <item x="542"/>
        <item x="181"/>
        <item x="385"/>
        <item x="170"/>
        <item x="914"/>
        <item x="930"/>
        <item x="122"/>
        <item x="556"/>
        <item x="758"/>
        <item x="1054"/>
        <item x="234"/>
        <item x="386"/>
        <item x="201"/>
        <item x="101"/>
        <item x="109"/>
        <item x="1077"/>
        <item x="877"/>
        <item x="780"/>
        <item x="186"/>
        <item x="959"/>
        <item x="1066"/>
        <item x="247"/>
        <item x="970"/>
        <item x="380"/>
        <item x="830"/>
        <item x="135"/>
        <item x="46"/>
        <item x="908"/>
        <item x="188"/>
        <item x="994"/>
        <item x="950"/>
        <item x="986"/>
        <item x="156"/>
        <item x="1030"/>
        <item x="128"/>
        <item x="140"/>
        <item x="590"/>
        <item x="30"/>
        <item x="166"/>
        <item x="640"/>
        <item x="607"/>
        <item x="1010"/>
        <item x="116"/>
        <item x="563"/>
        <item x="232"/>
        <item x="993"/>
        <item x="65"/>
        <item x="508"/>
        <item x="147"/>
        <item x="717"/>
        <item x="374"/>
        <item x="727"/>
        <item x="677"/>
        <item x="1020"/>
        <item x="73"/>
        <item x="669"/>
        <item x="180"/>
        <item x="630"/>
        <item x="839"/>
        <item x="851"/>
        <item x="55"/>
        <item x="1103"/>
        <item x="56"/>
        <item x="948"/>
        <item x="35"/>
        <item x="924"/>
        <item x="383"/>
        <item x="178"/>
        <item x="1115"/>
        <item x="179"/>
        <item x="823"/>
        <item x="171"/>
        <item x="647"/>
        <item x="142"/>
        <item x="143"/>
        <item x="41"/>
        <item x="89"/>
        <item x="202"/>
        <item x="209"/>
        <item x="1053"/>
        <item x="1089"/>
        <item x="997"/>
        <item x="66"/>
        <item x="240"/>
        <item x="849"/>
        <item x="900"/>
        <item x="1011"/>
        <item x="1004"/>
        <item x="971"/>
        <item x="177"/>
        <item x="33"/>
        <item x="126"/>
        <item x="880"/>
        <item x="1023"/>
        <item x="91"/>
        <item x="96"/>
        <item x="653"/>
        <item x="355"/>
        <item x="63"/>
        <item x="782"/>
        <item x="846"/>
        <item x="1008"/>
        <item x="134"/>
        <item x="996"/>
        <item x="976"/>
        <item x="233"/>
        <item x="813"/>
        <item x="942"/>
        <item x="439"/>
        <item x="928"/>
        <item x="48"/>
        <item x="674"/>
        <item x="604"/>
        <item x="375"/>
        <item x="1002"/>
        <item x="401"/>
        <item x="705"/>
        <item x="1039"/>
        <item x="207"/>
        <item x="1083"/>
        <item x="382"/>
        <item x="1031"/>
        <item x="949"/>
        <item x="351"/>
        <item x="85"/>
        <item x="392"/>
        <item x="1086"/>
        <item x="1074"/>
        <item x="931"/>
        <item x="811"/>
        <item x="146"/>
        <item x="17"/>
        <item x="638"/>
        <item x="1078"/>
        <item x="352"/>
        <item x="1032"/>
        <item x="235"/>
        <item x="150"/>
        <item x="200"/>
        <item x="1090"/>
        <item x="765"/>
        <item x="68"/>
        <item x="522"/>
        <item x="172"/>
        <item x="114"/>
        <item x="954"/>
        <item x="161"/>
        <item x="951"/>
        <item x="961"/>
        <item x="29"/>
        <item x="766"/>
        <item x="514"/>
        <item x="967"/>
        <item x="212"/>
        <item x="1043"/>
        <item x="962"/>
        <item x="810"/>
        <item x="982"/>
        <item x="662"/>
        <item x="216"/>
        <item x="568"/>
        <item x="840"/>
        <item x="88"/>
        <item x="79"/>
        <item x="802"/>
        <item x="1060"/>
        <item x="1034"/>
        <item x="891"/>
        <item x="756"/>
        <item x="31"/>
        <item x="76"/>
        <item x="1049"/>
        <item x="506"/>
        <item x="1113"/>
        <item x="679"/>
        <item x="77"/>
        <item x="1013"/>
        <item x="1092"/>
        <item x="859"/>
        <item x="92"/>
        <item x="1110"/>
        <item x="167"/>
        <item x="757"/>
        <item x="540"/>
        <item x="1045"/>
        <item x="872"/>
        <item x="127"/>
        <item x="1091"/>
        <item x="571"/>
        <item x="184"/>
        <item x="164"/>
        <item x="837"/>
        <item x="97"/>
        <item x="100"/>
        <item x="643"/>
        <item x="785"/>
        <item x="864"/>
        <item x="1040"/>
        <item x="52"/>
        <item x="301"/>
        <item x="185"/>
        <item x="902"/>
        <item x="670"/>
        <item x="106"/>
        <item x="1097"/>
        <item x="112"/>
        <item x="937"/>
        <item x="293"/>
        <item x="920"/>
        <item x="1071"/>
        <item x="64"/>
        <item x="1037"/>
        <item x="243"/>
        <item x="1036"/>
        <item x="725"/>
        <item x="940"/>
        <item x="357"/>
        <item x="871"/>
        <item x="168"/>
        <item x="228"/>
        <item x="394"/>
        <item x="1098"/>
        <item x="544"/>
        <item x="507"/>
        <item x="728"/>
        <item x="217"/>
        <item x="819"/>
        <item x="854"/>
        <item x="82"/>
        <item x="410"/>
        <item x="129"/>
        <item x="367"/>
        <item x="1033"/>
        <item x="844"/>
        <item x="208"/>
        <item x="855"/>
        <item x="591"/>
        <item x="709"/>
        <item x="1055"/>
        <item x="692"/>
        <item x="904"/>
        <item x="279"/>
        <item x="530"/>
        <item x="220"/>
        <item x="803"/>
        <item x="90"/>
        <item x="912"/>
        <item x="922"/>
        <item x="792"/>
        <item x="867"/>
        <item x="797"/>
        <item x="1064"/>
        <item x="314"/>
        <item x="456"/>
        <item x="62"/>
        <item x="296"/>
        <item x="191"/>
        <item x="379"/>
        <item x="929"/>
        <item x="887"/>
        <item x="1048"/>
        <item x="1102"/>
        <item x="615"/>
        <item x="1046"/>
        <item x="806"/>
        <item x="1018"/>
        <item x="249"/>
        <item x="631"/>
        <item x="718"/>
        <item x="28"/>
        <item x="334"/>
        <item x="94"/>
        <item x="960"/>
        <item x="934"/>
        <item x="75"/>
        <item x="534"/>
        <item x="1005"/>
        <item x="886"/>
        <item x="483"/>
        <item x="932"/>
        <item x="734"/>
        <item x="663"/>
        <item x="464"/>
        <item x="724"/>
        <item x="896"/>
        <item x="923"/>
        <item x="190"/>
        <item x="553"/>
        <item x="903"/>
        <item x="354"/>
        <item x="799"/>
        <item x="227"/>
        <item x="338"/>
        <item x="888"/>
        <item x="50"/>
        <item x="878"/>
        <item x="155"/>
        <item x="11"/>
        <item x="622"/>
        <item x="1029"/>
        <item x="1109"/>
        <item x="668"/>
        <item x="1012"/>
        <item x="946"/>
        <item x="964"/>
        <item x="703"/>
        <item x="1022"/>
        <item x="1042"/>
        <item x="336"/>
        <item x="381"/>
        <item x="715"/>
        <item x="1061"/>
        <item x="148"/>
        <item x="774"/>
        <item x="945"/>
        <item x="603"/>
        <item x="356"/>
        <item x="618"/>
        <item x="816"/>
        <item x="588"/>
        <item x="680"/>
        <item x="722"/>
        <item x="1112"/>
        <item x="589"/>
        <item x="704"/>
        <item x="1087"/>
        <item x="1062"/>
        <item x="87"/>
        <item x="699"/>
        <item x="1052"/>
        <item x="957"/>
        <item x="738"/>
        <item x="655"/>
        <item x="633"/>
        <item x="149"/>
        <item x="327"/>
        <item x="132"/>
        <item x="1101"/>
        <item x="108"/>
        <item x="1099"/>
        <item x="57"/>
        <item x="769"/>
        <item x="897"/>
        <item x="706"/>
        <item x="1085"/>
        <item x="24"/>
        <item x="832"/>
        <item x="533"/>
        <item x="84"/>
        <item x="538"/>
        <item x="921"/>
        <item x="870"/>
        <item x="526"/>
        <item x="673"/>
        <item x="913"/>
        <item x="696"/>
        <item x="773"/>
        <item x="182"/>
        <item x="714"/>
        <item x="244"/>
        <item x="136"/>
        <item x="47"/>
        <item x="748"/>
        <item x="815"/>
        <item x="214"/>
        <item x="659"/>
        <item x="632"/>
        <item x="863"/>
        <item x="454"/>
        <item x="231"/>
        <item x="621"/>
        <item x="981"/>
        <item x="463"/>
        <item x="361"/>
        <item x="521"/>
        <item x="776"/>
        <item x="329"/>
        <item x="390"/>
        <item x="874"/>
        <item x="548"/>
        <item x="1095"/>
        <item x="1026"/>
        <item x="341"/>
        <item x="516"/>
        <item x="644"/>
        <item x="152"/>
        <item x="784"/>
        <item x="324"/>
        <item x="869"/>
        <item x="1027"/>
        <item x="1024"/>
        <item x="103"/>
        <item x="204"/>
        <item x="695"/>
        <item x="809"/>
        <item x="422"/>
        <item x="288"/>
        <item x="443"/>
        <item x="593"/>
        <item x="510"/>
        <item x="707"/>
        <item x="346"/>
        <item x="497"/>
        <item x="245"/>
        <item x="1080"/>
        <item x="995"/>
        <item x="675"/>
        <item x="768"/>
        <item x="943"/>
        <item x="123"/>
        <item x="733"/>
        <item x="1017"/>
        <item x="86"/>
        <item x="639"/>
        <item x="306"/>
        <item x="721"/>
        <item x="941"/>
        <item x="107"/>
        <item x="652"/>
        <item x="821"/>
        <item x="1072"/>
        <item x="1006"/>
        <item x="525"/>
        <item x="952"/>
        <item x="882"/>
        <item x="927"/>
        <item x="876"/>
        <item x="1067"/>
        <item x="983"/>
        <item x="963"/>
        <item x="45"/>
        <item x="467"/>
        <item x="1051"/>
        <item x="873"/>
        <item x="1070"/>
        <item x="610"/>
        <item x="1114"/>
        <item x="80"/>
        <item x="664"/>
        <item x="917"/>
        <item x="1038"/>
        <item x="682"/>
        <item x="1065"/>
        <item x="624"/>
        <item x="831"/>
        <item x="828"/>
        <item x="192"/>
        <item x="598"/>
        <item x="861"/>
        <item x="955"/>
        <item x="822"/>
        <item x="292"/>
        <item x="1007"/>
        <item x="321"/>
        <item x="472"/>
        <item x="612"/>
        <item x="645"/>
        <item x="473"/>
        <item x="987"/>
        <item x="919"/>
        <item x="852"/>
        <item x="642"/>
        <item x="118"/>
        <item x="895"/>
        <item x="373"/>
        <item x="197"/>
        <item x="21"/>
        <item x="968"/>
        <item x="710"/>
        <item x="550"/>
        <item x="368"/>
        <item x="479"/>
        <item x="12"/>
        <item x="719"/>
        <item x="742"/>
        <item x="988"/>
        <item x="478"/>
        <item x="892"/>
        <item x="767"/>
        <item x="716"/>
        <item x="723"/>
        <item x="319"/>
        <item x="393"/>
        <item x="885"/>
        <item x="600"/>
        <item x="601"/>
        <item x="1015"/>
        <item x="700"/>
        <item x="975"/>
        <item x="1021"/>
        <item x="460"/>
        <item x="915"/>
        <item x="277"/>
        <item x="667"/>
        <item x="992"/>
        <item x="850"/>
        <item x="989"/>
        <item x="808"/>
        <item x="762"/>
        <item x="138"/>
        <item x="113"/>
        <item x="694"/>
        <item x="626"/>
        <item x="173"/>
        <item x="613"/>
        <item x="529"/>
        <item x="499"/>
        <item x="660"/>
        <item x="429"/>
        <item x="416"/>
        <item x="606"/>
        <item x="890"/>
        <item x="1096"/>
        <item x="628"/>
        <item x="1073"/>
        <item x="933"/>
        <item x="187"/>
        <item x="484"/>
        <item x="1063"/>
        <item x="701"/>
        <item x="302"/>
        <item x="947"/>
        <item x="1009"/>
        <item x="111"/>
        <item x="323"/>
        <item x="676"/>
        <item x="708"/>
        <item x="635"/>
        <item x="124"/>
        <item x="574"/>
        <item x="203"/>
        <item x="842"/>
        <item x="752"/>
        <item x="1044"/>
        <item x="541"/>
        <item x="377"/>
        <item x="746"/>
        <item x="1106"/>
        <item x="495"/>
        <item x="81"/>
        <item x="1047"/>
        <item x="130"/>
        <item x="74"/>
        <item x="359"/>
        <item x="583"/>
        <item x="137"/>
        <item x="570"/>
        <item x="163"/>
        <item x="1076"/>
        <item x="1117"/>
        <item x="49"/>
        <item x="51"/>
        <item x="532"/>
        <item x="1001"/>
        <item x="345"/>
        <item x="433"/>
        <item x="441"/>
        <item x="297"/>
        <item x="985"/>
        <item x="926"/>
        <item x="503"/>
        <item x="979"/>
        <item x="34"/>
        <item x="678"/>
        <item x="145"/>
        <item x="720"/>
        <item x="592"/>
        <item x="399"/>
        <item x="577"/>
        <item x="284"/>
        <item x="339"/>
        <item x="623"/>
        <item x="956"/>
        <item x="169"/>
        <item x="907"/>
        <item x="693"/>
        <item x="61"/>
        <item x="519"/>
        <item x="317"/>
        <item x="990"/>
        <item x="1088"/>
        <item x="254"/>
        <item x="2"/>
        <item x="1056"/>
        <item x="791"/>
        <item x="817"/>
        <item x="1035"/>
        <item x="953"/>
        <item x="1116"/>
        <item x="537"/>
        <item x="584"/>
        <item x="760"/>
        <item x="972"/>
        <item x="40"/>
        <item x="44"/>
        <item x="447"/>
        <item x="689"/>
        <item x="154"/>
        <item x="531"/>
        <item x="360"/>
        <item x="370"/>
        <item x="744"/>
        <item x="857"/>
        <item x="602"/>
        <item x="649"/>
        <item x="160"/>
        <item x="290"/>
        <item x="505"/>
        <item x="461"/>
        <item x="466"/>
        <item x="564"/>
        <item x="194"/>
        <item x="407"/>
        <item x="369"/>
        <item x="906"/>
        <item x="267"/>
        <item x="597"/>
        <item x="984"/>
        <item x="935"/>
        <item x="898"/>
        <item x="609"/>
        <item x="567"/>
        <item x="437"/>
        <item x="881"/>
        <item x="391"/>
        <item x="477"/>
        <item x="879"/>
        <item x="335"/>
        <item x="20"/>
        <item x="509"/>
        <item x="702"/>
        <item x="313"/>
        <item x="426"/>
        <item x="452"/>
        <item x="875"/>
        <item x="796"/>
        <item x="656"/>
        <item x="1050"/>
        <item x="909"/>
        <item x="772"/>
        <item x="39"/>
        <item x="518"/>
        <item x="605"/>
        <item x="72"/>
        <item x="641"/>
        <item x="581"/>
        <item x="378"/>
        <item x="899"/>
        <item x="966"/>
        <item x="807"/>
        <item x="1094"/>
        <item x="629"/>
        <item x="120"/>
        <item x="636"/>
        <item x="70"/>
        <item x="599"/>
        <item x="257"/>
        <item x="634"/>
        <item x="658"/>
        <item x="637"/>
        <item x="686"/>
        <item x="684"/>
        <item x="366"/>
        <item x="833"/>
        <item x="139"/>
        <item x="18"/>
        <item x="620"/>
        <item x="1025"/>
        <item x="596"/>
        <item x="469"/>
        <item x="295"/>
        <item x="559"/>
        <item x="683"/>
        <item x="944"/>
        <item x="858"/>
        <item x="1003"/>
        <item x="580"/>
        <item x="893"/>
        <item x="554"/>
        <item x="305"/>
        <item x="883"/>
        <item x="798"/>
        <item x="468"/>
        <item x="448"/>
        <item x="423"/>
        <item x="836"/>
        <item x="747"/>
        <item x="1014"/>
        <item x="1000"/>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5"/>
        <item x="174"/>
        <item x="275"/>
        <item x="690"/>
        <item x="362"/>
        <item x="263"/>
        <item x="862"/>
        <item x="770"/>
        <item x="547"/>
        <item x="790"/>
        <item x="304"/>
        <item x="389"/>
        <item x="543"/>
        <item x="281"/>
        <item x="826"/>
        <item x="417"/>
        <item x="219"/>
        <item x="853"/>
        <item x="436"/>
        <item x="512"/>
        <item x="545"/>
        <item x="868"/>
        <item x="475"/>
        <item x="6"/>
        <item x="434"/>
        <item x="1019"/>
        <item x="814"/>
        <item x="424"/>
        <item x="974"/>
        <item x="781"/>
        <item x="741"/>
        <item x="794"/>
        <item x="536"/>
        <item x="511"/>
        <item x="657"/>
        <item x="265"/>
        <item x="939"/>
        <item x="688"/>
        <item x="788"/>
        <item x="713"/>
        <item x="19"/>
        <item x="331"/>
        <item x="651"/>
        <item x="309"/>
        <item x="4"/>
        <item x="318"/>
        <item x="276"/>
        <item x="387"/>
        <item x="764"/>
        <item x="998"/>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numFmtId="1" showAll="0"/>
    <pivotField numFmtId="166" showAll="0"/>
    <pivotField numFmtId="166" showAll="0"/>
    <pivotField numFmtId="166" showAll="0"/>
  </pivotFields>
  <rowFields count="1">
    <field x="0"/>
  </rowFields>
  <rowItems count="29">
    <i>
      <x v="1342"/>
    </i>
    <i>
      <x v="1349"/>
    </i>
    <i>
      <x v="1121"/>
    </i>
    <i>
      <x v="1350"/>
    </i>
    <i>
      <x v="1348"/>
    </i>
    <i>
      <x v="1205"/>
    </i>
    <i>
      <x v="1321"/>
    </i>
    <i>
      <x v="1078"/>
    </i>
    <i>
      <x v="1343"/>
    </i>
    <i>
      <x v="1318"/>
    </i>
    <i>
      <x v="1320"/>
    </i>
    <i>
      <x v="1145"/>
    </i>
    <i>
      <x v="1097"/>
    </i>
    <i>
      <x v="90"/>
    </i>
    <i>
      <x v="932"/>
    </i>
    <i>
      <x v="64"/>
    </i>
    <i>
      <x v="205"/>
    </i>
    <i>
      <x v="269"/>
    </i>
    <i>
      <x v="816"/>
    </i>
    <i>
      <x v="182"/>
    </i>
    <i>
      <x v="1332"/>
    </i>
    <i>
      <x v="467"/>
    </i>
    <i>
      <x v="1004"/>
    </i>
    <i>
      <x v="1262"/>
    </i>
    <i>
      <x v="111"/>
    </i>
    <i>
      <x v="1313"/>
    </i>
    <i>
      <x v="732"/>
    </i>
    <i>
      <x v="1146"/>
    </i>
    <i t="grand">
      <x/>
    </i>
  </rowItems>
  <colItems count="1">
    <i/>
  </colItems>
  <dataFields count="1">
    <dataField name="Average of Rating_Clean" fld="11" subtotal="average" baseField="0" baseItem="0" numFmtId="166"/>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121"/>
          </reference>
        </references>
      </pivotArea>
    </chartFormat>
    <chartFormat chart="3" format="4">
      <pivotArea type="data" outline="0" fieldPosition="0">
        <references count="2">
          <reference field="4294967294" count="1" selected="0">
            <x v="0"/>
          </reference>
          <reference field="0" count="1" selected="0">
            <x v="1349"/>
          </reference>
        </references>
      </pivotArea>
    </chartFormat>
    <chartFormat chart="3" format="5">
      <pivotArea type="data" outline="0" fieldPosition="0">
        <references count="2">
          <reference field="4294967294" count="1" selected="0">
            <x v="0"/>
          </reference>
          <reference field="0" count="1" selected="0">
            <x v="134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00000000-0013-0000-FFFF-FFFF01000000}" sourceName="Main_Category">
  <pivotTables>
    <pivotTable tabId="3" name="PivotTable1"/>
    <pivotTable tabId="3" name="PivotTable13"/>
    <pivotTable tabId="3" name="PivotTable14"/>
    <pivotTable tabId="3" name="PivotTable15"/>
    <pivotTable tabId="3" name="PivotTable16"/>
    <pivotTable tabId="5" name="PivotTable2"/>
    <pivotTable tabId="6" name="PivotTable3"/>
    <pivotTable tabId="7" name="PivotTable7"/>
    <pivotTable tabId="8" name="PivotTable4"/>
    <pivotTable tabId="9" name="PivotTable8"/>
    <pivotTable tabId="10" name="PivotTable9"/>
    <pivotTable tabId="11" name="PivotTable10"/>
    <pivotTable tabId="12" name="PivotTable11"/>
    <pivotTable tabId="13" name="PivotTable12"/>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_Category" xr10:uid="{00000000-0014-0000-FFFF-FFFF01000000}" cache="Slicer_Main_Category" caption="Main_Category" columnCount="10"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352" totalsRowShown="0" headerRowDxfId="35">
  <autoFilter ref="A1:S1352" xr:uid="{00000000-0009-0000-0100-000001000000}"/>
  <tableColumns count="19">
    <tableColumn id="1" xr3:uid="{00000000-0010-0000-0000-000001000000}" name="Product_id"/>
    <tableColumn id="2" xr3:uid="{00000000-0010-0000-0000-000002000000}" name="Product_name"/>
    <tableColumn id="3" xr3:uid="{00000000-0010-0000-0000-000003000000}" name="Category"/>
    <tableColumn id="4" xr3:uid="{00000000-0010-0000-0000-000004000000}" name="Main_Category">
      <calculatedColumnFormula>LEFT(C2, FIND("|",C2&amp; "|") - 1)</calculatedColumnFormula>
    </tableColumn>
    <tableColumn id="5" xr3:uid="{00000000-0010-0000-0000-000005000000}" name="Unique_Product">
      <calculatedColumnFormula>TRIM(RIGHT(SUBSTITUTE(C2, "|", REPT(" ", 100)), 100))</calculatedColumnFormula>
    </tableColumn>
    <tableColumn id="6" xr3:uid="{00000000-0010-0000-0000-000006000000}" name="Discounted_price" dataDxfId="34"/>
    <tableColumn id="7" xr3:uid="{00000000-0010-0000-0000-000007000000}" name="Actual_Price" dataDxfId="33"/>
    <tableColumn id="8" xr3:uid="{00000000-0010-0000-0000-000008000000}" name="Price_Range_Bucket" dataDxfId="32">
      <calculatedColumnFormula>IF(G2&lt;200,"&lt;200.00",IF(G2&lt;=500,"200.00–500.00","&gt;500.00"))</calculatedColumnFormula>
    </tableColumn>
    <tableColumn id="9" xr3:uid="{00000000-0010-0000-0000-000009000000}" name="Discount_percentage" dataDxfId="31"/>
    <tableColumn id="10" xr3:uid="{00000000-0010-0000-0000-00000A000000}" name="Discount_50%_Plus" dataDxfId="30">
      <calculatedColumnFormula>IF(I2&gt;=50%,"Yes","No")</calculatedColumnFormula>
    </tableColumn>
    <tableColumn id="11" xr3:uid="{00000000-0010-0000-0000-00000B000000}" name="Rating" dataDxfId="29"/>
    <tableColumn id="12" xr3:uid="{00000000-0010-0000-0000-00000C000000}" name="Rating_Clean" dataDxfId="28">
      <calculatedColumnFormula>IF(ISNUMBER(K2),K2,0)</calculatedColumnFormula>
    </tableColumn>
    <tableColumn id="13" xr3:uid="{00000000-0010-0000-0000-00000D000000}" name="Rating_count" dataDxfId="27" dataCellStyle="Comma"/>
    <tableColumn id="14" xr3:uid="{00000000-0010-0000-0000-00000E000000}" name="Rating_Count_Clean">
      <calculatedColumnFormula>IF(ISNUMBER(M2),M2,0)</calculatedColumnFormula>
    </tableColumn>
    <tableColumn id="15" xr3:uid="{00000000-0010-0000-0000-00000F000000}" name="Under_1000_Reviews">
      <calculatedColumnFormula>IF(N2&lt;1000,"Yes","No")</calculatedColumnFormula>
    </tableColumn>
    <tableColumn id="16" xr3:uid="{00000000-0010-0000-0000-000010000000}" name="Potential_Revenue" dataDxfId="26">
      <calculatedColumnFormula>G2*N2</calculatedColumnFormula>
    </tableColumn>
    <tableColumn id="17" xr3:uid="{00000000-0010-0000-0000-000011000000}" name="Rating_Score" dataDxfId="25">
      <calculatedColumnFormula>L2/5</calculatedColumnFormula>
    </tableColumn>
    <tableColumn id="18" xr3:uid="{00000000-0010-0000-0000-000012000000}" name="Popularity_Score" dataDxfId="24">
      <calculatedColumnFormula>N2 /$W$8</calculatedColumnFormula>
    </tableColumn>
    <tableColumn id="19" xr3:uid="{00000000-0010-0000-0000-000013000000}" name="Combined_Rating_Score" dataDxfId="23">
      <calculatedColumnFormula xml:space="preserve"> (Q2+R2)/2</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66"/>
  <sheetViews>
    <sheetView topLeftCell="I1" workbookViewId="0">
      <selection activeCell="Q67" sqref="Q67"/>
    </sheetView>
  </sheetViews>
  <sheetFormatPr defaultColWidth="11.5" defaultRowHeight="15.6" x14ac:dyDescent="0.3"/>
  <cols>
    <col min="1" max="1" width="11.59765625" customWidth="1"/>
    <col min="2" max="2" width="14.69921875" customWidth="1"/>
    <col min="4" max="4" width="20.59765625" bestFit="1" customWidth="1"/>
    <col min="5" max="5" width="20.59765625" customWidth="1"/>
    <col min="6" max="6" width="17.19921875" style="3" customWidth="1"/>
    <col min="7" max="7" width="12.796875" style="3" customWidth="1"/>
    <col min="8" max="8" width="20.19921875" style="3" customWidth="1"/>
    <col min="9" max="9" width="20.5" style="1" customWidth="1"/>
    <col min="10" max="10" width="19.296875" style="1" customWidth="1"/>
    <col min="11" max="11" width="11.5" style="5"/>
    <col min="12" max="12" width="13.69921875" style="5" customWidth="1"/>
    <col min="13" max="13" width="13.296875" style="6" customWidth="1"/>
    <col min="14" max="14" width="19.8984375" customWidth="1"/>
    <col min="15" max="15" width="20.59765625" customWidth="1"/>
    <col min="16" max="16" width="18.3984375" style="7" customWidth="1"/>
    <col min="17" max="17" width="13.8984375" style="5" customWidth="1"/>
    <col min="18" max="18" width="17.09765625" style="5" customWidth="1"/>
    <col min="19" max="19" width="23.5" style="5" customWidth="1"/>
  </cols>
  <sheetData>
    <row r="1" spans="1:23" x14ac:dyDescent="0.3">
      <c r="A1" t="s">
        <v>2910</v>
      </c>
      <c r="B1" t="s">
        <v>2911</v>
      </c>
      <c r="C1" t="s">
        <v>2912</v>
      </c>
      <c r="D1" t="s">
        <v>2901</v>
      </c>
      <c r="E1" t="s">
        <v>2902</v>
      </c>
      <c r="F1" s="3" t="s">
        <v>2913</v>
      </c>
      <c r="G1" s="3" t="s">
        <v>2918</v>
      </c>
      <c r="H1" s="3" t="s">
        <v>2900</v>
      </c>
      <c r="I1" s="1" t="s">
        <v>2914</v>
      </c>
      <c r="J1" s="1" t="s">
        <v>2903</v>
      </c>
      <c r="K1" s="5" t="s">
        <v>2915</v>
      </c>
      <c r="L1" s="5" t="s">
        <v>2899</v>
      </c>
      <c r="M1" s="6" t="s">
        <v>2916</v>
      </c>
      <c r="N1" t="s">
        <v>2904</v>
      </c>
      <c r="O1" t="s">
        <v>2905</v>
      </c>
      <c r="P1" s="7" t="s">
        <v>2906</v>
      </c>
      <c r="Q1" s="5" t="s">
        <v>2907</v>
      </c>
      <c r="R1" s="5" t="s">
        <v>2908</v>
      </c>
      <c r="S1" s="5" t="s">
        <v>2909</v>
      </c>
    </row>
    <row r="2" spans="1:23" x14ac:dyDescent="0.3">
      <c r="A2" t="s">
        <v>0</v>
      </c>
      <c r="B2" t="s">
        <v>2917</v>
      </c>
      <c r="C2" t="s">
        <v>1</v>
      </c>
      <c r="D2" t="str">
        <f>LEFT(C2, FIND("|",C2&amp; "|") - 1)</f>
        <v>Computers&amp;Accessories</v>
      </c>
      <c r="E2" t="str">
        <f>TRIM(RIGHT(SUBSTITUTE(C2, "|", REPT(" ", 100)), 100))</f>
        <v>USBCables</v>
      </c>
      <c r="F2" s="3">
        <v>399</v>
      </c>
      <c r="G2" s="3">
        <v>1099</v>
      </c>
      <c r="H2" s="3" t="str">
        <f>IF(G2&lt;200,"&lt;200.00",IF(G2&lt;=500,"200.00–500.00","&gt;500.00"))</f>
        <v>&gt;500.00</v>
      </c>
      <c r="I2" s="1">
        <v>0.64</v>
      </c>
      <c r="J2" s="1" t="str">
        <f>IF(I2&gt;=50%,"Yes","No")</f>
        <v>Yes</v>
      </c>
      <c r="K2" s="5">
        <v>4.2</v>
      </c>
      <c r="L2" s="5">
        <f>IF(ISNUMBER(K2),K2,0)</f>
        <v>4.2</v>
      </c>
      <c r="M2" s="6">
        <v>24269</v>
      </c>
      <c r="N2">
        <f>IF(ISNUMBER(M2),M2,0)</f>
        <v>24269</v>
      </c>
      <c r="O2" t="str">
        <f>IF(N2&lt;1000,"Yes","No")</f>
        <v>No</v>
      </c>
      <c r="P2" s="7">
        <f>G2*N2</f>
        <v>26671631</v>
      </c>
      <c r="Q2" s="5">
        <f>L2/5</f>
        <v>0.84000000000000008</v>
      </c>
      <c r="R2" s="5">
        <f t="shared" ref="R2:R65" si="0">N2 /$W$8</f>
        <v>5.6839659650610226E-2</v>
      </c>
      <c r="S2" s="5">
        <f xml:space="preserve"> (Q2+R2)/2</f>
        <v>0.44841982982530515</v>
      </c>
    </row>
    <row r="3" spans="1:23" x14ac:dyDescent="0.3">
      <c r="A3" t="s">
        <v>2</v>
      </c>
      <c r="B3" t="s">
        <v>3</v>
      </c>
      <c r="C3" t="s">
        <v>1</v>
      </c>
      <c r="D3" t="str">
        <f t="shared" ref="D3:D66" si="1">LEFT(C3, FIND("|",C3&amp; "|") - 1)</f>
        <v>Computers&amp;Accessories</v>
      </c>
      <c r="E3" t="str">
        <f t="shared" ref="E3:E66" si="2">TRIM(RIGHT(SUBSTITUTE(C3, "|", REPT(" ", 100)), 100))</f>
        <v>USBCables</v>
      </c>
      <c r="F3" s="3">
        <v>199</v>
      </c>
      <c r="G3" s="3">
        <v>349</v>
      </c>
      <c r="H3" s="3" t="str">
        <f t="shared" ref="H3:H66" si="3">IF(G3&lt;200,"&lt;200.00",IF(G3&lt;=500,"200.00–500.00","&gt;500.00"))</f>
        <v>200.00–500.00</v>
      </c>
      <c r="I3" s="1">
        <v>0.43</v>
      </c>
      <c r="J3" s="1" t="str">
        <f t="shared" ref="J3:J66" si="4">IF(I3&gt;=50%,"Yes","No")</f>
        <v>No</v>
      </c>
      <c r="K3" s="5">
        <v>4</v>
      </c>
      <c r="L3" s="5">
        <f t="shared" ref="L3:L66" si="5">IF(ISNUMBER(K3),K3,0)</f>
        <v>4</v>
      </c>
      <c r="M3" s="6">
        <v>43994</v>
      </c>
      <c r="N3">
        <f t="shared" ref="N3:N66" si="6">IF(ISNUMBER(M3),M3,0)</f>
        <v>43994</v>
      </c>
      <c r="O3" t="str">
        <f t="shared" ref="O3:O66" si="7">IF(N3&lt;1000,"Yes","No")</f>
        <v>No</v>
      </c>
      <c r="P3" s="7">
        <f t="shared" ref="P3:P66" si="8">G3*N3</f>
        <v>15353906</v>
      </c>
      <c r="Q3" s="5">
        <f t="shared" ref="Q3:Q66" si="9">L3/5</f>
        <v>0.8</v>
      </c>
      <c r="R3" s="5">
        <f t="shared" si="0"/>
        <v>0.10303696018249398</v>
      </c>
      <c r="S3" s="5">
        <f t="shared" ref="S3:S66" si="10" xml:space="preserve"> (Q3+R3)/2</f>
        <v>0.45151848009124701</v>
      </c>
    </row>
    <row r="4" spans="1:23" x14ac:dyDescent="0.3">
      <c r="A4" t="s">
        <v>4</v>
      </c>
      <c r="B4" t="s">
        <v>5</v>
      </c>
      <c r="C4" t="s">
        <v>1</v>
      </c>
      <c r="D4" t="str">
        <f t="shared" si="1"/>
        <v>Computers&amp;Accessories</v>
      </c>
      <c r="E4" t="str">
        <f t="shared" si="2"/>
        <v>USBCables</v>
      </c>
      <c r="F4" s="3">
        <v>199</v>
      </c>
      <c r="G4" s="3">
        <v>1899</v>
      </c>
      <c r="H4" s="3" t="str">
        <f t="shared" si="3"/>
        <v>&gt;500.00</v>
      </c>
      <c r="I4" s="1">
        <v>0.9</v>
      </c>
      <c r="J4" s="1" t="str">
        <f t="shared" si="4"/>
        <v>Yes</v>
      </c>
      <c r="K4" s="5">
        <v>3.9</v>
      </c>
      <c r="L4" s="5">
        <f t="shared" si="5"/>
        <v>3.9</v>
      </c>
      <c r="M4" s="6">
        <v>7928</v>
      </c>
      <c r="N4">
        <f t="shared" si="6"/>
        <v>7928</v>
      </c>
      <c r="O4" t="str">
        <f t="shared" si="7"/>
        <v>No</v>
      </c>
      <c r="P4" s="7">
        <f t="shared" si="8"/>
        <v>15055272</v>
      </c>
      <c r="Q4" s="5">
        <f t="shared" si="9"/>
        <v>0.78</v>
      </c>
      <c r="R4" s="5">
        <f t="shared" si="0"/>
        <v>1.8567918814538623E-2</v>
      </c>
      <c r="S4" s="5">
        <f t="shared" si="10"/>
        <v>0.39928395940726935</v>
      </c>
    </row>
    <row r="5" spans="1:23" x14ac:dyDescent="0.3">
      <c r="A5" t="s">
        <v>6</v>
      </c>
      <c r="B5" t="s">
        <v>7</v>
      </c>
      <c r="C5" t="s">
        <v>1</v>
      </c>
      <c r="D5" t="str">
        <f t="shared" si="1"/>
        <v>Computers&amp;Accessories</v>
      </c>
      <c r="E5" t="str">
        <f t="shared" si="2"/>
        <v>USBCables</v>
      </c>
      <c r="F5" s="3">
        <v>329</v>
      </c>
      <c r="G5" s="3">
        <v>699</v>
      </c>
      <c r="H5" s="3" t="str">
        <f t="shared" si="3"/>
        <v>&gt;500.00</v>
      </c>
      <c r="I5" s="1">
        <v>0.53</v>
      </c>
      <c r="J5" s="1" t="str">
        <f t="shared" si="4"/>
        <v>Yes</v>
      </c>
      <c r="K5" s="5">
        <v>4.2</v>
      </c>
      <c r="L5" s="5">
        <f t="shared" si="5"/>
        <v>4.2</v>
      </c>
      <c r="M5" s="6">
        <v>94363</v>
      </c>
      <c r="N5">
        <f t="shared" si="6"/>
        <v>94363</v>
      </c>
      <c r="O5" t="str">
        <f t="shared" si="7"/>
        <v>No</v>
      </c>
      <c r="P5" s="7">
        <f t="shared" si="8"/>
        <v>65959737</v>
      </c>
      <c r="Q5" s="5">
        <f t="shared" si="9"/>
        <v>0.84000000000000008</v>
      </c>
      <c r="R5" s="5">
        <f t="shared" si="0"/>
        <v>0.22100460684867662</v>
      </c>
      <c r="S5" s="5">
        <f t="shared" si="10"/>
        <v>0.53050230342433835</v>
      </c>
    </row>
    <row r="6" spans="1:23" x14ac:dyDescent="0.3">
      <c r="A6" t="s">
        <v>8</v>
      </c>
      <c r="B6" t="s">
        <v>9</v>
      </c>
      <c r="C6" t="s">
        <v>1</v>
      </c>
      <c r="D6" t="str">
        <f t="shared" si="1"/>
        <v>Computers&amp;Accessories</v>
      </c>
      <c r="E6" t="str">
        <f t="shared" si="2"/>
        <v>USBCables</v>
      </c>
      <c r="F6" s="3">
        <v>154</v>
      </c>
      <c r="G6" s="3">
        <v>399</v>
      </c>
      <c r="H6" s="3" t="str">
        <f t="shared" si="3"/>
        <v>200.00–500.00</v>
      </c>
      <c r="I6" s="1">
        <v>0.61</v>
      </c>
      <c r="J6" s="1" t="str">
        <f t="shared" si="4"/>
        <v>Yes</v>
      </c>
      <c r="K6" s="5">
        <v>4.2</v>
      </c>
      <c r="L6" s="5">
        <f t="shared" si="5"/>
        <v>4.2</v>
      </c>
      <c r="M6" s="6">
        <v>16905</v>
      </c>
      <c r="N6">
        <f t="shared" si="6"/>
        <v>16905</v>
      </c>
      <c r="O6" t="str">
        <f t="shared" si="7"/>
        <v>No</v>
      </c>
      <c r="P6" s="7">
        <f t="shared" si="8"/>
        <v>6745095</v>
      </c>
      <c r="Q6" s="5">
        <f t="shared" si="9"/>
        <v>0.84000000000000008</v>
      </c>
      <c r="R6" s="5">
        <f t="shared" si="0"/>
        <v>3.9592667452040292E-2</v>
      </c>
      <c r="S6" s="5">
        <f t="shared" si="10"/>
        <v>0.43979633372602017</v>
      </c>
    </row>
    <row r="7" spans="1:23" x14ac:dyDescent="0.3">
      <c r="A7" t="s">
        <v>10</v>
      </c>
      <c r="B7" t="s">
        <v>11</v>
      </c>
      <c r="C7" t="s">
        <v>1</v>
      </c>
      <c r="D7" t="str">
        <f t="shared" si="1"/>
        <v>Computers&amp;Accessories</v>
      </c>
      <c r="E7" t="str">
        <f t="shared" si="2"/>
        <v>USBCables</v>
      </c>
      <c r="F7" s="3">
        <v>149</v>
      </c>
      <c r="G7" s="3">
        <v>1000</v>
      </c>
      <c r="H7" s="3" t="str">
        <f t="shared" si="3"/>
        <v>&gt;500.00</v>
      </c>
      <c r="I7" s="1">
        <v>0.85</v>
      </c>
      <c r="J7" s="1" t="str">
        <f t="shared" si="4"/>
        <v>Yes</v>
      </c>
      <c r="K7" s="5">
        <v>3.9</v>
      </c>
      <c r="L7" s="5">
        <f t="shared" si="5"/>
        <v>3.9</v>
      </c>
      <c r="M7" s="6">
        <v>24871</v>
      </c>
      <c r="N7">
        <f t="shared" si="6"/>
        <v>24871</v>
      </c>
      <c r="O7" t="str">
        <f t="shared" si="7"/>
        <v>No</v>
      </c>
      <c r="P7" s="7">
        <f t="shared" si="8"/>
        <v>24871000</v>
      </c>
      <c r="Q7" s="5">
        <f t="shared" si="9"/>
        <v>0.78</v>
      </c>
      <c r="R7" s="5">
        <f t="shared" si="0"/>
        <v>5.824958486836404E-2</v>
      </c>
      <c r="S7" s="5">
        <f t="shared" si="10"/>
        <v>0.41912479243418205</v>
      </c>
    </row>
    <row r="8" spans="1:23" x14ac:dyDescent="0.3">
      <c r="A8" t="s">
        <v>12</v>
      </c>
      <c r="B8" t="s">
        <v>13</v>
      </c>
      <c r="C8" t="s">
        <v>1</v>
      </c>
      <c r="D8" t="str">
        <f t="shared" si="1"/>
        <v>Computers&amp;Accessories</v>
      </c>
      <c r="E8" t="str">
        <f t="shared" si="2"/>
        <v>USBCables</v>
      </c>
      <c r="F8" s="3">
        <v>176.63</v>
      </c>
      <c r="G8" s="3">
        <v>499</v>
      </c>
      <c r="H8" s="3" t="str">
        <f t="shared" si="3"/>
        <v>200.00–500.00</v>
      </c>
      <c r="I8" s="1">
        <v>0.65</v>
      </c>
      <c r="J8" s="1" t="str">
        <f t="shared" si="4"/>
        <v>Yes</v>
      </c>
      <c r="K8" s="5">
        <v>4.0999999999999996</v>
      </c>
      <c r="L8" s="5">
        <f t="shared" si="5"/>
        <v>4.0999999999999996</v>
      </c>
      <c r="M8" s="6">
        <v>15188</v>
      </c>
      <c r="N8">
        <f t="shared" si="6"/>
        <v>15188</v>
      </c>
      <c r="O8" t="str">
        <f t="shared" si="7"/>
        <v>No</v>
      </c>
      <c r="P8" s="7">
        <f t="shared" si="8"/>
        <v>7578812</v>
      </c>
      <c r="Q8" s="5">
        <f t="shared" si="9"/>
        <v>0.82</v>
      </c>
      <c r="R8" s="5">
        <f t="shared" si="0"/>
        <v>3.5571335892433477E-2</v>
      </c>
      <c r="S8" s="5">
        <f t="shared" si="10"/>
        <v>0.4277856679462167</v>
      </c>
      <c r="W8">
        <f>MAX(N:N)</f>
        <v>426973</v>
      </c>
    </row>
    <row r="9" spans="1:23" x14ac:dyDescent="0.3">
      <c r="A9" t="s">
        <v>14</v>
      </c>
      <c r="B9" t="s">
        <v>15</v>
      </c>
      <c r="C9" t="s">
        <v>1</v>
      </c>
      <c r="D9" t="str">
        <f t="shared" si="1"/>
        <v>Computers&amp;Accessories</v>
      </c>
      <c r="E9" t="str">
        <f t="shared" si="2"/>
        <v>USBCables</v>
      </c>
      <c r="F9" s="3">
        <v>229</v>
      </c>
      <c r="G9" s="3">
        <v>299</v>
      </c>
      <c r="H9" s="3" t="str">
        <f t="shared" si="3"/>
        <v>200.00–500.00</v>
      </c>
      <c r="I9" s="1">
        <v>0.23</v>
      </c>
      <c r="J9" s="1" t="str">
        <f t="shared" si="4"/>
        <v>No</v>
      </c>
      <c r="K9" s="5">
        <v>4.3</v>
      </c>
      <c r="L9" s="5">
        <f t="shared" si="5"/>
        <v>4.3</v>
      </c>
      <c r="M9" s="6">
        <v>30411</v>
      </c>
      <c r="N9">
        <f t="shared" si="6"/>
        <v>30411</v>
      </c>
      <c r="O9" t="str">
        <f t="shared" si="7"/>
        <v>No</v>
      </c>
      <c r="P9" s="7">
        <f t="shared" si="8"/>
        <v>9092889</v>
      </c>
      <c r="Q9" s="5">
        <f t="shared" si="9"/>
        <v>0.86</v>
      </c>
      <c r="R9" s="5">
        <f t="shared" si="0"/>
        <v>7.1224644181247992E-2</v>
      </c>
      <c r="S9" s="5">
        <f t="shared" si="10"/>
        <v>0.46561232209062398</v>
      </c>
    </row>
    <row r="10" spans="1:23" x14ac:dyDescent="0.3">
      <c r="A10" t="s">
        <v>16</v>
      </c>
      <c r="B10" t="s">
        <v>17</v>
      </c>
      <c r="C10" t="s">
        <v>18</v>
      </c>
      <c r="D10" t="str">
        <f t="shared" si="1"/>
        <v>Computers&amp;Accessories</v>
      </c>
      <c r="E10" t="str">
        <f t="shared" si="2"/>
        <v>WirelessUSBAdapters</v>
      </c>
      <c r="F10" s="3">
        <v>499</v>
      </c>
      <c r="G10" s="3">
        <v>999</v>
      </c>
      <c r="H10" s="3" t="str">
        <f t="shared" si="3"/>
        <v>&gt;500.00</v>
      </c>
      <c r="I10" s="1">
        <v>0.5</v>
      </c>
      <c r="J10" s="1" t="str">
        <f t="shared" si="4"/>
        <v>Yes</v>
      </c>
      <c r="K10" s="5">
        <v>4.2</v>
      </c>
      <c r="L10" s="5">
        <f t="shared" si="5"/>
        <v>4.2</v>
      </c>
      <c r="M10" s="6">
        <v>179691</v>
      </c>
      <c r="N10">
        <f t="shared" si="6"/>
        <v>179691</v>
      </c>
      <c r="O10" t="str">
        <f t="shared" si="7"/>
        <v>No</v>
      </c>
      <c r="P10" s="7">
        <f t="shared" si="8"/>
        <v>179511309</v>
      </c>
      <c r="Q10" s="5">
        <f t="shared" si="9"/>
        <v>0.84000000000000008</v>
      </c>
      <c r="R10" s="5">
        <f t="shared" si="0"/>
        <v>0.42084862508870585</v>
      </c>
      <c r="S10" s="5">
        <f t="shared" si="10"/>
        <v>0.63042431254435294</v>
      </c>
    </row>
    <row r="11" spans="1:23" x14ac:dyDescent="0.3">
      <c r="A11" t="s">
        <v>19</v>
      </c>
      <c r="B11" t="s">
        <v>20</v>
      </c>
      <c r="C11" t="s">
        <v>1</v>
      </c>
      <c r="D11" t="str">
        <f t="shared" si="1"/>
        <v>Computers&amp;Accessories</v>
      </c>
      <c r="E11" t="str">
        <f t="shared" si="2"/>
        <v>USBCables</v>
      </c>
      <c r="F11" s="3">
        <v>199</v>
      </c>
      <c r="G11" s="3">
        <v>299</v>
      </c>
      <c r="H11" s="3" t="str">
        <f t="shared" si="3"/>
        <v>200.00–500.00</v>
      </c>
      <c r="I11" s="1">
        <v>0.33</v>
      </c>
      <c r="J11" s="1" t="str">
        <f t="shared" si="4"/>
        <v>No</v>
      </c>
      <c r="K11" s="5">
        <v>4</v>
      </c>
      <c r="L11" s="5">
        <f t="shared" si="5"/>
        <v>4</v>
      </c>
      <c r="M11" s="6">
        <v>43994</v>
      </c>
      <c r="N11">
        <f t="shared" si="6"/>
        <v>43994</v>
      </c>
      <c r="O11" t="str">
        <f t="shared" si="7"/>
        <v>No</v>
      </c>
      <c r="P11" s="7">
        <f t="shared" si="8"/>
        <v>13154206</v>
      </c>
      <c r="Q11" s="5">
        <f t="shared" si="9"/>
        <v>0.8</v>
      </c>
      <c r="R11" s="5">
        <f t="shared" si="0"/>
        <v>0.10303696018249398</v>
      </c>
      <c r="S11" s="5">
        <f t="shared" si="10"/>
        <v>0.45151848009124701</v>
      </c>
    </row>
    <row r="12" spans="1:23" x14ac:dyDescent="0.3">
      <c r="A12" t="s">
        <v>21</v>
      </c>
      <c r="B12" t="s">
        <v>22</v>
      </c>
      <c r="C12" t="s">
        <v>1</v>
      </c>
      <c r="D12" t="str">
        <f t="shared" si="1"/>
        <v>Computers&amp;Accessories</v>
      </c>
      <c r="E12" t="str">
        <f t="shared" si="2"/>
        <v>USBCables</v>
      </c>
      <c r="F12" s="3">
        <v>154</v>
      </c>
      <c r="G12" s="3">
        <v>339</v>
      </c>
      <c r="H12" s="3" t="str">
        <f t="shared" si="3"/>
        <v>200.00–500.00</v>
      </c>
      <c r="I12" s="1">
        <v>0.55000000000000004</v>
      </c>
      <c r="J12" s="1" t="str">
        <f t="shared" si="4"/>
        <v>Yes</v>
      </c>
      <c r="K12" s="5">
        <v>4.3</v>
      </c>
      <c r="L12" s="5">
        <f t="shared" si="5"/>
        <v>4.3</v>
      </c>
      <c r="M12" s="6">
        <v>13391</v>
      </c>
      <c r="N12">
        <f t="shared" si="6"/>
        <v>13391</v>
      </c>
      <c r="O12" t="str">
        <f t="shared" si="7"/>
        <v>No</v>
      </c>
      <c r="P12" s="7">
        <f t="shared" si="8"/>
        <v>4539549</v>
      </c>
      <c r="Q12" s="5">
        <f t="shared" si="9"/>
        <v>0.86</v>
      </c>
      <c r="R12" s="5">
        <f t="shared" si="0"/>
        <v>3.1362638855384296E-2</v>
      </c>
      <c r="S12" s="5">
        <f t="shared" si="10"/>
        <v>0.44568131942769212</v>
      </c>
    </row>
    <row r="13" spans="1:23" x14ac:dyDescent="0.3">
      <c r="A13" t="s">
        <v>23</v>
      </c>
      <c r="B13" t="s">
        <v>24</v>
      </c>
      <c r="C13" t="s">
        <v>1</v>
      </c>
      <c r="D13" t="str">
        <f t="shared" si="1"/>
        <v>Computers&amp;Accessories</v>
      </c>
      <c r="E13" t="str">
        <f t="shared" si="2"/>
        <v>USBCables</v>
      </c>
      <c r="F13" s="3">
        <v>299</v>
      </c>
      <c r="G13" s="3">
        <v>799</v>
      </c>
      <c r="H13" s="3" t="str">
        <f t="shared" si="3"/>
        <v>&gt;500.00</v>
      </c>
      <c r="I13" s="1">
        <v>0.63</v>
      </c>
      <c r="J13" s="1" t="str">
        <f t="shared" si="4"/>
        <v>Yes</v>
      </c>
      <c r="K13" s="5">
        <v>4.2</v>
      </c>
      <c r="L13" s="5">
        <f t="shared" si="5"/>
        <v>4.2</v>
      </c>
      <c r="M13" s="6">
        <v>94363</v>
      </c>
      <c r="N13">
        <f t="shared" si="6"/>
        <v>94363</v>
      </c>
      <c r="O13" t="str">
        <f t="shared" si="7"/>
        <v>No</v>
      </c>
      <c r="P13" s="7">
        <f t="shared" si="8"/>
        <v>75396037</v>
      </c>
      <c r="Q13" s="5">
        <f t="shared" si="9"/>
        <v>0.84000000000000008</v>
      </c>
      <c r="R13" s="5">
        <f t="shared" si="0"/>
        <v>0.22100460684867662</v>
      </c>
      <c r="S13" s="5">
        <f t="shared" si="10"/>
        <v>0.53050230342433835</v>
      </c>
    </row>
    <row r="14" spans="1:23" x14ac:dyDescent="0.3">
      <c r="A14" t="s">
        <v>25</v>
      </c>
      <c r="B14" t="s">
        <v>26</v>
      </c>
      <c r="C14" t="s">
        <v>27</v>
      </c>
      <c r="D14" t="str">
        <f t="shared" si="1"/>
        <v>Electronics</v>
      </c>
      <c r="E14" t="str">
        <f t="shared" si="2"/>
        <v>HDMICables</v>
      </c>
      <c r="F14" s="3">
        <v>219</v>
      </c>
      <c r="G14" s="3">
        <v>700</v>
      </c>
      <c r="H14" s="3" t="str">
        <f t="shared" si="3"/>
        <v>&gt;500.00</v>
      </c>
      <c r="I14" s="1">
        <v>0.69</v>
      </c>
      <c r="J14" s="1" t="str">
        <f t="shared" si="4"/>
        <v>Yes</v>
      </c>
      <c r="K14" s="5">
        <v>4.4000000000000004</v>
      </c>
      <c r="L14" s="5">
        <f t="shared" si="5"/>
        <v>4.4000000000000004</v>
      </c>
      <c r="M14" s="6">
        <v>426973</v>
      </c>
      <c r="N14">
        <f t="shared" si="6"/>
        <v>426973</v>
      </c>
      <c r="O14" t="str">
        <f t="shared" si="7"/>
        <v>No</v>
      </c>
      <c r="P14" s="7">
        <f t="shared" si="8"/>
        <v>298881100</v>
      </c>
      <c r="Q14" s="5">
        <f t="shared" si="9"/>
        <v>0.88000000000000012</v>
      </c>
      <c r="R14" s="5">
        <f t="shared" si="0"/>
        <v>1</v>
      </c>
      <c r="S14" s="5">
        <f t="shared" si="10"/>
        <v>0.94000000000000006</v>
      </c>
    </row>
    <row r="15" spans="1:23" x14ac:dyDescent="0.3">
      <c r="A15" t="s">
        <v>28</v>
      </c>
      <c r="B15" t="s">
        <v>29</v>
      </c>
      <c r="C15" t="s">
        <v>1</v>
      </c>
      <c r="D15" t="str">
        <f t="shared" si="1"/>
        <v>Computers&amp;Accessories</v>
      </c>
      <c r="E15" t="str">
        <f t="shared" si="2"/>
        <v>USBCables</v>
      </c>
      <c r="F15" s="3">
        <v>350</v>
      </c>
      <c r="G15" s="3">
        <v>899</v>
      </c>
      <c r="H15" s="3" t="str">
        <f t="shared" si="3"/>
        <v>&gt;500.00</v>
      </c>
      <c r="I15" s="1">
        <v>0.61</v>
      </c>
      <c r="J15" s="1" t="str">
        <f t="shared" si="4"/>
        <v>Yes</v>
      </c>
      <c r="K15" s="5">
        <v>4.2</v>
      </c>
      <c r="L15" s="5">
        <f t="shared" si="5"/>
        <v>4.2</v>
      </c>
      <c r="M15" s="6">
        <v>2262</v>
      </c>
      <c r="N15">
        <f t="shared" si="6"/>
        <v>2262</v>
      </c>
      <c r="O15" t="str">
        <f t="shared" si="7"/>
        <v>No</v>
      </c>
      <c r="P15" s="7">
        <f t="shared" si="8"/>
        <v>2033538</v>
      </c>
      <c r="Q15" s="5">
        <f t="shared" si="9"/>
        <v>0.84000000000000008</v>
      </c>
      <c r="R15" s="5">
        <f t="shared" si="0"/>
        <v>5.2977588746829429E-3</v>
      </c>
      <c r="S15" s="5">
        <f t="shared" si="10"/>
        <v>0.42264887943734153</v>
      </c>
    </row>
    <row r="16" spans="1:23" x14ac:dyDescent="0.3">
      <c r="A16" t="s">
        <v>30</v>
      </c>
      <c r="B16" t="s">
        <v>31</v>
      </c>
      <c r="C16" t="s">
        <v>1</v>
      </c>
      <c r="D16" t="str">
        <f t="shared" si="1"/>
        <v>Computers&amp;Accessories</v>
      </c>
      <c r="E16" t="str">
        <f t="shared" si="2"/>
        <v>USBCables</v>
      </c>
      <c r="F16" s="3">
        <v>159</v>
      </c>
      <c r="G16" s="3">
        <v>399</v>
      </c>
      <c r="H16" s="3" t="str">
        <f t="shared" si="3"/>
        <v>200.00–500.00</v>
      </c>
      <c r="I16" s="1">
        <v>0.6</v>
      </c>
      <c r="J16" s="1" t="str">
        <f t="shared" si="4"/>
        <v>Yes</v>
      </c>
      <c r="K16" s="5">
        <v>4.0999999999999996</v>
      </c>
      <c r="L16" s="5">
        <f t="shared" si="5"/>
        <v>4.0999999999999996</v>
      </c>
      <c r="M16" s="6">
        <v>4768</v>
      </c>
      <c r="N16">
        <f t="shared" si="6"/>
        <v>4768</v>
      </c>
      <c r="O16" t="str">
        <f t="shared" si="7"/>
        <v>No</v>
      </c>
      <c r="P16" s="7">
        <f t="shared" si="8"/>
        <v>1902432</v>
      </c>
      <c r="Q16" s="5">
        <f t="shared" si="9"/>
        <v>0.82</v>
      </c>
      <c r="R16" s="5">
        <f t="shared" si="0"/>
        <v>1.1166982455565105E-2</v>
      </c>
      <c r="S16" s="5">
        <f t="shared" si="10"/>
        <v>0.41558349122778254</v>
      </c>
    </row>
    <row r="17" spans="1:19" x14ac:dyDescent="0.3">
      <c r="A17" t="s">
        <v>32</v>
      </c>
      <c r="B17" t="s">
        <v>33</v>
      </c>
      <c r="C17" t="s">
        <v>1</v>
      </c>
      <c r="D17" t="str">
        <f t="shared" si="1"/>
        <v>Computers&amp;Accessories</v>
      </c>
      <c r="E17" t="str">
        <f t="shared" si="2"/>
        <v>USBCables</v>
      </c>
      <c r="F17" s="3">
        <v>349</v>
      </c>
      <c r="G17" s="3">
        <v>399</v>
      </c>
      <c r="H17" s="3" t="str">
        <f t="shared" si="3"/>
        <v>200.00–500.00</v>
      </c>
      <c r="I17" s="1">
        <v>0.13</v>
      </c>
      <c r="J17" s="1" t="str">
        <f t="shared" si="4"/>
        <v>No</v>
      </c>
      <c r="K17" s="5">
        <v>4.4000000000000004</v>
      </c>
      <c r="L17" s="5">
        <f t="shared" si="5"/>
        <v>4.4000000000000004</v>
      </c>
      <c r="M17" s="6">
        <v>18757</v>
      </c>
      <c r="N17">
        <f t="shared" si="6"/>
        <v>18757</v>
      </c>
      <c r="O17" t="str">
        <f t="shared" si="7"/>
        <v>No</v>
      </c>
      <c r="P17" s="7">
        <f t="shared" si="8"/>
        <v>7484043</v>
      </c>
      <c r="Q17" s="5">
        <f t="shared" si="9"/>
        <v>0.88000000000000012</v>
      </c>
      <c r="R17" s="5">
        <f t="shared" si="0"/>
        <v>4.3930178254831101E-2</v>
      </c>
      <c r="S17" s="5">
        <f t="shared" si="10"/>
        <v>0.46196508912741563</v>
      </c>
    </row>
    <row r="18" spans="1:19" x14ac:dyDescent="0.3">
      <c r="A18" t="s">
        <v>34</v>
      </c>
      <c r="B18" t="s">
        <v>35</v>
      </c>
      <c r="C18" t="s">
        <v>36</v>
      </c>
      <c r="D18" t="str">
        <f t="shared" si="1"/>
        <v>Electronics</v>
      </c>
      <c r="E18" t="str">
        <f t="shared" si="2"/>
        <v>SmartTelevisions</v>
      </c>
      <c r="F18" s="3">
        <v>13999</v>
      </c>
      <c r="G18" s="3">
        <v>24999</v>
      </c>
      <c r="H18" s="3" t="str">
        <f t="shared" si="3"/>
        <v>&gt;500.00</v>
      </c>
      <c r="I18" s="1">
        <v>0.44</v>
      </c>
      <c r="J18" s="1" t="str">
        <f t="shared" si="4"/>
        <v>No</v>
      </c>
      <c r="K18" s="5">
        <v>4.2</v>
      </c>
      <c r="L18" s="5">
        <f t="shared" si="5"/>
        <v>4.2</v>
      </c>
      <c r="M18" s="6">
        <v>32840</v>
      </c>
      <c r="N18">
        <f t="shared" si="6"/>
        <v>32840</v>
      </c>
      <c r="O18" t="str">
        <f t="shared" si="7"/>
        <v>No</v>
      </c>
      <c r="P18" s="7">
        <f t="shared" si="8"/>
        <v>820967160</v>
      </c>
      <c r="Q18" s="5">
        <f t="shared" si="9"/>
        <v>0.84000000000000008</v>
      </c>
      <c r="R18" s="5">
        <f t="shared" si="0"/>
        <v>7.6913528490091879E-2</v>
      </c>
      <c r="S18" s="5">
        <f t="shared" si="10"/>
        <v>0.458456764245046</v>
      </c>
    </row>
    <row r="19" spans="1:19" x14ac:dyDescent="0.3">
      <c r="A19" t="s">
        <v>37</v>
      </c>
      <c r="B19" t="s">
        <v>38</v>
      </c>
      <c r="C19" t="s">
        <v>1</v>
      </c>
      <c r="D19" t="str">
        <f t="shared" si="1"/>
        <v>Computers&amp;Accessories</v>
      </c>
      <c r="E19" t="str">
        <f t="shared" si="2"/>
        <v>USBCables</v>
      </c>
      <c r="F19" s="3">
        <v>249</v>
      </c>
      <c r="G19" s="3">
        <v>399</v>
      </c>
      <c r="H19" s="3" t="str">
        <f t="shared" si="3"/>
        <v>200.00–500.00</v>
      </c>
      <c r="I19" s="1">
        <v>0.38</v>
      </c>
      <c r="J19" s="1" t="str">
        <f t="shared" si="4"/>
        <v>No</v>
      </c>
      <c r="K19" s="5">
        <v>4</v>
      </c>
      <c r="L19" s="5">
        <f t="shared" si="5"/>
        <v>4</v>
      </c>
      <c r="M19" s="6">
        <v>43994</v>
      </c>
      <c r="N19">
        <f t="shared" si="6"/>
        <v>43994</v>
      </c>
      <c r="O19" t="str">
        <f t="shared" si="7"/>
        <v>No</v>
      </c>
      <c r="P19" s="7">
        <f t="shared" si="8"/>
        <v>17553606</v>
      </c>
      <c r="Q19" s="5">
        <f t="shared" si="9"/>
        <v>0.8</v>
      </c>
      <c r="R19" s="5">
        <f t="shared" si="0"/>
        <v>0.10303696018249398</v>
      </c>
      <c r="S19" s="5">
        <f t="shared" si="10"/>
        <v>0.45151848009124701</v>
      </c>
    </row>
    <row r="20" spans="1:19" x14ac:dyDescent="0.3">
      <c r="A20" t="s">
        <v>39</v>
      </c>
      <c r="B20" t="s">
        <v>40</v>
      </c>
      <c r="C20" t="s">
        <v>1</v>
      </c>
      <c r="D20" t="str">
        <f t="shared" si="1"/>
        <v>Computers&amp;Accessories</v>
      </c>
      <c r="E20" t="str">
        <f t="shared" si="2"/>
        <v>USBCables</v>
      </c>
      <c r="F20" s="3">
        <v>199</v>
      </c>
      <c r="G20" s="3">
        <v>499</v>
      </c>
      <c r="H20" s="3" t="str">
        <f t="shared" si="3"/>
        <v>200.00–500.00</v>
      </c>
      <c r="I20" s="1">
        <v>0.6</v>
      </c>
      <c r="J20" s="1" t="str">
        <f t="shared" si="4"/>
        <v>Yes</v>
      </c>
      <c r="K20" s="5">
        <v>4.0999999999999996</v>
      </c>
      <c r="L20" s="5">
        <f t="shared" si="5"/>
        <v>4.0999999999999996</v>
      </c>
      <c r="M20" s="6">
        <v>13045</v>
      </c>
      <c r="N20">
        <f t="shared" si="6"/>
        <v>13045</v>
      </c>
      <c r="O20" t="str">
        <f t="shared" si="7"/>
        <v>No</v>
      </c>
      <c r="P20" s="7">
        <f t="shared" si="8"/>
        <v>6509455</v>
      </c>
      <c r="Q20" s="5">
        <f t="shared" si="9"/>
        <v>0.82</v>
      </c>
      <c r="R20" s="5">
        <f t="shared" si="0"/>
        <v>3.0552283165446059E-2</v>
      </c>
      <c r="S20" s="5">
        <f t="shared" si="10"/>
        <v>0.42527614158272298</v>
      </c>
    </row>
    <row r="21" spans="1:19" x14ac:dyDescent="0.3">
      <c r="A21" t="s">
        <v>41</v>
      </c>
      <c r="B21" t="s">
        <v>42</v>
      </c>
      <c r="C21" t="s">
        <v>36</v>
      </c>
      <c r="D21" t="str">
        <f t="shared" si="1"/>
        <v>Electronics</v>
      </c>
      <c r="E21" t="str">
        <f t="shared" si="2"/>
        <v>SmartTelevisions</v>
      </c>
      <c r="F21" s="3">
        <v>13490</v>
      </c>
      <c r="G21" s="3">
        <v>21990</v>
      </c>
      <c r="H21" s="3" t="str">
        <f t="shared" si="3"/>
        <v>&gt;500.00</v>
      </c>
      <c r="I21" s="1">
        <v>0.39</v>
      </c>
      <c r="J21" s="1" t="str">
        <f t="shared" si="4"/>
        <v>No</v>
      </c>
      <c r="K21" s="5">
        <v>4.3</v>
      </c>
      <c r="L21" s="5">
        <f t="shared" si="5"/>
        <v>4.3</v>
      </c>
      <c r="M21" s="6">
        <v>11976</v>
      </c>
      <c r="N21">
        <f t="shared" si="6"/>
        <v>11976</v>
      </c>
      <c r="O21" t="str">
        <f t="shared" si="7"/>
        <v>No</v>
      </c>
      <c r="P21" s="7">
        <f t="shared" si="8"/>
        <v>263352240</v>
      </c>
      <c r="Q21" s="5">
        <f t="shared" si="9"/>
        <v>0.86</v>
      </c>
      <c r="R21" s="5">
        <f t="shared" si="0"/>
        <v>2.8048611973122424E-2</v>
      </c>
      <c r="S21" s="5">
        <f t="shared" si="10"/>
        <v>0.44402430598656123</v>
      </c>
    </row>
    <row r="22" spans="1:19" x14ac:dyDescent="0.3">
      <c r="A22" t="s">
        <v>43</v>
      </c>
      <c r="B22" t="s">
        <v>44</v>
      </c>
      <c r="C22" t="s">
        <v>1</v>
      </c>
      <c r="D22" t="str">
        <f t="shared" si="1"/>
        <v>Computers&amp;Accessories</v>
      </c>
      <c r="E22" t="str">
        <f t="shared" si="2"/>
        <v>USBCables</v>
      </c>
      <c r="F22" s="3">
        <v>970</v>
      </c>
      <c r="G22" s="3">
        <v>1799</v>
      </c>
      <c r="H22" s="3" t="str">
        <f t="shared" si="3"/>
        <v>&gt;500.00</v>
      </c>
      <c r="I22" s="1">
        <v>0.46</v>
      </c>
      <c r="J22" s="1" t="str">
        <f t="shared" si="4"/>
        <v>No</v>
      </c>
      <c r="K22" s="5">
        <v>4.5</v>
      </c>
      <c r="L22" s="5">
        <f t="shared" si="5"/>
        <v>4.5</v>
      </c>
      <c r="M22" s="6">
        <v>815</v>
      </c>
      <c r="N22">
        <f t="shared" si="6"/>
        <v>815</v>
      </c>
      <c r="O22" t="str">
        <f t="shared" si="7"/>
        <v>Yes</v>
      </c>
      <c r="P22" s="7">
        <f t="shared" si="8"/>
        <v>1466185</v>
      </c>
      <c r="Q22" s="5">
        <f t="shared" si="9"/>
        <v>0.9</v>
      </c>
      <c r="R22" s="5">
        <f t="shared" si="0"/>
        <v>1.9087858014441195E-3</v>
      </c>
      <c r="S22" s="5">
        <f t="shared" si="10"/>
        <v>0.45095439290072209</v>
      </c>
    </row>
    <row r="23" spans="1:19" x14ac:dyDescent="0.3">
      <c r="A23" t="s">
        <v>45</v>
      </c>
      <c r="B23" t="s">
        <v>46</v>
      </c>
      <c r="C23" t="s">
        <v>27</v>
      </c>
      <c r="D23" t="str">
        <f t="shared" si="1"/>
        <v>Electronics</v>
      </c>
      <c r="E23" t="str">
        <f t="shared" si="2"/>
        <v>HDMICables</v>
      </c>
      <c r="F23" s="3">
        <v>279</v>
      </c>
      <c r="G23" s="3">
        <v>499</v>
      </c>
      <c r="H23" s="3" t="str">
        <f t="shared" si="3"/>
        <v>200.00–500.00</v>
      </c>
      <c r="I23" s="1">
        <v>0.44</v>
      </c>
      <c r="J23" s="1" t="str">
        <f t="shared" si="4"/>
        <v>No</v>
      </c>
      <c r="K23" s="5">
        <v>3.7</v>
      </c>
      <c r="L23" s="5">
        <f t="shared" si="5"/>
        <v>3.7</v>
      </c>
      <c r="M23" s="6">
        <v>10962</v>
      </c>
      <c r="N23">
        <f t="shared" si="6"/>
        <v>10962</v>
      </c>
      <c r="O23" t="str">
        <f t="shared" si="7"/>
        <v>No</v>
      </c>
      <c r="P23" s="7">
        <f t="shared" si="8"/>
        <v>5470038</v>
      </c>
      <c r="Q23" s="5">
        <f t="shared" si="9"/>
        <v>0.74</v>
      </c>
      <c r="R23" s="5">
        <f t="shared" si="0"/>
        <v>2.5673754546540414E-2</v>
      </c>
      <c r="S23" s="5">
        <f t="shared" si="10"/>
        <v>0.3828368772732702</v>
      </c>
    </row>
    <row r="24" spans="1:19" x14ac:dyDescent="0.3">
      <c r="A24" t="s">
        <v>47</v>
      </c>
      <c r="B24" t="s">
        <v>48</v>
      </c>
      <c r="C24" t="s">
        <v>36</v>
      </c>
      <c r="D24" t="str">
        <f t="shared" si="1"/>
        <v>Electronics</v>
      </c>
      <c r="E24" t="str">
        <f t="shared" si="2"/>
        <v>SmartTelevisions</v>
      </c>
      <c r="F24" s="3">
        <v>13490</v>
      </c>
      <c r="G24" s="3">
        <v>22900</v>
      </c>
      <c r="H24" s="3" t="str">
        <f t="shared" si="3"/>
        <v>&gt;500.00</v>
      </c>
      <c r="I24" s="1">
        <v>0.41</v>
      </c>
      <c r="J24" s="1" t="str">
        <f t="shared" si="4"/>
        <v>No</v>
      </c>
      <c r="K24" s="5">
        <v>4.3</v>
      </c>
      <c r="L24" s="5">
        <f t="shared" si="5"/>
        <v>4.3</v>
      </c>
      <c r="M24" s="6">
        <v>16299</v>
      </c>
      <c r="N24">
        <f t="shared" si="6"/>
        <v>16299</v>
      </c>
      <c r="O24" t="str">
        <f t="shared" si="7"/>
        <v>No</v>
      </c>
      <c r="P24" s="7">
        <f t="shared" si="8"/>
        <v>373247100</v>
      </c>
      <c r="Q24" s="5">
        <f t="shared" si="9"/>
        <v>0.86</v>
      </c>
      <c r="R24" s="5">
        <f t="shared" si="0"/>
        <v>3.8173373960414356E-2</v>
      </c>
      <c r="S24" s="5">
        <f t="shared" si="10"/>
        <v>0.44908668698020715</v>
      </c>
    </row>
    <row r="25" spans="1:19" x14ac:dyDescent="0.3">
      <c r="A25" t="s">
        <v>49</v>
      </c>
      <c r="B25" t="s">
        <v>50</v>
      </c>
      <c r="C25" t="s">
        <v>1</v>
      </c>
      <c r="D25" t="str">
        <f t="shared" si="1"/>
        <v>Computers&amp;Accessories</v>
      </c>
      <c r="E25" t="str">
        <f t="shared" si="2"/>
        <v>USBCables</v>
      </c>
      <c r="F25" s="3">
        <v>59</v>
      </c>
      <c r="G25" s="3">
        <v>199</v>
      </c>
      <c r="H25" s="3" t="str">
        <f t="shared" si="3"/>
        <v>&lt;200.00</v>
      </c>
      <c r="I25" s="1">
        <v>0.7</v>
      </c>
      <c r="J25" s="1" t="str">
        <f t="shared" si="4"/>
        <v>Yes</v>
      </c>
      <c r="K25" s="5">
        <v>4</v>
      </c>
      <c r="L25" s="5">
        <f t="shared" si="5"/>
        <v>4</v>
      </c>
      <c r="M25" s="6">
        <v>9378</v>
      </c>
      <c r="N25">
        <f t="shared" si="6"/>
        <v>9378</v>
      </c>
      <c r="O25" t="str">
        <f t="shared" si="7"/>
        <v>No</v>
      </c>
      <c r="P25" s="7">
        <f t="shared" si="8"/>
        <v>1866222</v>
      </c>
      <c r="Q25" s="5">
        <f t="shared" si="9"/>
        <v>0.8</v>
      </c>
      <c r="R25" s="5">
        <f t="shared" si="0"/>
        <v>2.1963918093181534E-2</v>
      </c>
      <c r="S25" s="5">
        <f t="shared" si="10"/>
        <v>0.41098195904659079</v>
      </c>
    </row>
    <row r="26" spans="1:19" x14ac:dyDescent="0.3">
      <c r="A26" t="s">
        <v>51</v>
      </c>
      <c r="B26" t="s">
        <v>52</v>
      </c>
      <c r="C26" t="s">
        <v>36</v>
      </c>
      <c r="D26" t="str">
        <f t="shared" si="1"/>
        <v>Electronics</v>
      </c>
      <c r="E26" t="str">
        <f t="shared" si="2"/>
        <v>SmartTelevisions</v>
      </c>
      <c r="F26" s="3">
        <v>11499</v>
      </c>
      <c r="G26" s="3">
        <v>19990</v>
      </c>
      <c r="H26" s="3" t="str">
        <f t="shared" si="3"/>
        <v>&gt;500.00</v>
      </c>
      <c r="I26" s="1">
        <v>0.42</v>
      </c>
      <c r="J26" s="1" t="str">
        <f t="shared" si="4"/>
        <v>No</v>
      </c>
      <c r="K26" s="5">
        <v>4.3</v>
      </c>
      <c r="L26" s="5">
        <f t="shared" si="5"/>
        <v>4.3</v>
      </c>
      <c r="M26" s="6">
        <v>4703</v>
      </c>
      <c r="N26">
        <f t="shared" si="6"/>
        <v>4703</v>
      </c>
      <c r="O26" t="str">
        <f t="shared" si="7"/>
        <v>No</v>
      </c>
      <c r="P26" s="7">
        <f t="shared" si="8"/>
        <v>94012970</v>
      </c>
      <c r="Q26" s="5">
        <f t="shared" si="9"/>
        <v>0.86</v>
      </c>
      <c r="R26" s="5">
        <f t="shared" si="0"/>
        <v>1.1014748005143182E-2</v>
      </c>
      <c r="S26" s="5">
        <f t="shared" si="10"/>
        <v>0.43550737400257156</v>
      </c>
    </row>
    <row r="27" spans="1:19" x14ac:dyDescent="0.3">
      <c r="A27" t="s">
        <v>53</v>
      </c>
      <c r="B27" t="s">
        <v>54</v>
      </c>
      <c r="C27" t="s">
        <v>27</v>
      </c>
      <c r="D27" t="str">
        <f t="shared" si="1"/>
        <v>Electronics</v>
      </c>
      <c r="E27" t="str">
        <f t="shared" si="2"/>
        <v>HDMICables</v>
      </c>
      <c r="F27" s="3">
        <v>199</v>
      </c>
      <c r="G27" s="3">
        <v>699</v>
      </c>
      <c r="H27" s="3" t="str">
        <f t="shared" si="3"/>
        <v>&gt;500.00</v>
      </c>
      <c r="I27" s="1">
        <v>0.72</v>
      </c>
      <c r="J27" s="1" t="str">
        <f t="shared" si="4"/>
        <v>Yes</v>
      </c>
      <c r="K27" s="5">
        <v>4.2</v>
      </c>
      <c r="L27" s="5">
        <f t="shared" si="5"/>
        <v>4.2</v>
      </c>
      <c r="M27" s="6">
        <v>12153</v>
      </c>
      <c r="N27">
        <f t="shared" si="6"/>
        <v>12153</v>
      </c>
      <c r="O27" t="str">
        <f t="shared" si="7"/>
        <v>No</v>
      </c>
      <c r="P27" s="7">
        <f t="shared" si="8"/>
        <v>8494947</v>
      </c>
      <c r="Q27" s="5">
        <f t="shared" si="9"/>
        <v>0.84000000000000008</v>
      </c>
      <c r="R27" s="5">
        <f t="shared" si="0"/>
        <v>2.8463158091963661E-2</v>
      </c>
      <c r="S27" s="5">
        <f t="shared" si="10"/>
        <v>0.43423157904598186</v>
      </c>
    </row>
    <row r="28" spans="1:19" x14ac:dyDescent="0.3">
      <c r="A28" t="s">
        <v>55</v>
      </c>
      <c r="B28" t="s">
        <v>56</v>
      </c>
      <c r="C28" t="s">
        <v>36</v>
      </c>
      <c r="D28" t="str">
        <f t="shared" si="1"/>
        <v>Electronics</v>
      </c>
      <c r="E28" t="str">
        <f t="shared" si="2"/>
        <v>SmartTelevisions</v>
      </c>
      <c r="F28" s="3">
        <v>14999</v>
      </c>
      <c r="G28" s="3">
        <v>19999</v>
      </c>
      <c r="H28" s="3" t="str">
        <f t="shared" si="3"/>
        <v>&gt;500.00</v>
      </c>
      <c r="I28" s="1">
        <v>0.25</v>
      </c>
      <c r="J28" s="1" t="str">
        <f t="shared" si="4"/>
        <v>No</v>
      </c>
      <c r="K28" s="5">
        <v>4.2</v>
      </c>
      <c r="L28" s="5">
        <f t="shared" si="5"/>
        <v>4.2</v>
      </c>
      <c r="M28" s="6">
        <v>34899</v>
      </c>
      <c r="N28">
        <f t="shared" si="6"/>
        <v>34899</v>
      </c>
      <c r="O28" t="str">
        <f t="shared" si="7"/>
        <v>No</v>
      </c>
      <c r="P28" s="7">
        <f t="shared" si="8"/>
        <v>697945101</v>
      </c>
      <c r="Q28" s="5">
        <f t="shared" si="9"/>
        <v>0.84000000000000008</v>
      </c>
      <c r="R28" s="5">
        <f t="shared" si="0"/>
        <v>8.1735847465764816E-2</v>
      </c>
      <c r="S28" s="5">
        <f t="shared" si="10"/>
        <v>0.46086792373288243</v>
      </c>
    </row>
    <row r="29" spans="1:19" x14ac:dyDescent="0.3">
      <c r="A29" t="s">
        <v>57</v>
      </c>
      <c r="B29" t="s">
        <v>58</v>
      </c>
      <c r="C29" t="s">
        <v>1</v>
      </c>
      <c r="D29" t="str">
        <f t="shared" si="1"/>
        <v>Computers&amp;Accessories</v>
      </c>
      <c r="E29" t="str">
        <f t="shared" si="2"/>
        <v>USBCables</v>
      </c>
      <c r="F29" s="3">
        <v>299</v>
      </c>
      <c r="G29" s="3">
        <v>399</v>
      </c>
      <c r="H29" s="3" t="str">
        <f t="shared" si="3"/>
        <v>200.00–500.00</v>
      </c>
      <c r="I29" s="1">
        <v>0.25</v>
      </c>
      <c r="J29" s="1" t="str">
        <f t="shared" si="4"/>
        <v>No</v>
      </c>
      <c r="K29" s="5">
        <v>4</v>
      </c>
      <c r="L29" s="5">
        <f t="shared" si="5"/>
        <v>4</v>
      </c>
      <c r="M29" s="6">
        <v>2766</v>
      </c>
      <c r="N29">
        <f t="shared" si="6"/>
        <v>2766</v>
      </c>
      <c r="O29" t="str">
        <f t="shared" si="7"/>
        <v>No</v>
      </c>
      <c r="P29" s="7">
        <f t="shared" si="8"/>
        <v>1103634</v>
      </c>
      <c r="Q29" s="5">
        <f t="shared" si="9"/>
        <v>0.8</v>
      </c>
      <c r="R29" s="5">
        <f t="shared" si="0"/>
        <v>6.4781613825698582E-3</v>
      </c>
      <c r="S29" s="5">
        <f t="shared" si="10"/>
        <v>0.40323908069128495</v>
      </c>
    </row>
    <row r="30" spans="1:19" x14ac:dyDescent="0.3">
      <c r="A30" t="s">
        <v>59</v>
      </c>
      <c r="B30" t="s">
        <v>60</v>
      </c>
      <c r="C30" t="s">
        <v>1</v>
      </c>
      <c r="D30" t="str">
        <f t="shared" si="1"/>
        <v>Computers&amp;Accessories</v>
      </c>
      <c r="E30" t="str">
        <f t="shared" si="2"/>
        <v>USBCables</v>
      </c>
      <c r="F30" s="3">
        <v>970</v>
      </c>
      <c r="G30" s="3">
        <v>1999</v>
      </c>
      <c r="H30" s="3" t="str">
        <f t="shared" si="3"/>
        <v>&gt;500.00</v>
      </c>
      <c r="I30" s="1">
        <v>0.51</v>
      </c>
      <c r="J30" s="1" t="str">
        <f t="shared" si="4"/>
        <v>Yes</v>
      </c>
      <c r="K30" s="5">
        <v>4.4000000000000004</v>
      </c>
      <c r="L30" s="5">
        <f t="shared" si="5"/>
        <v>4.4000000000000004</v>
      </c>
      <c r="M30" s="6">
        <v>184</v>
      </c>
      <c r="N30">
        <f t="shared" si="6"/>
        <v>184</v>
      </c>
      <c r="O30" t="str">
        <f t="shared" si="7"/>
        <v>Yes</v>
      </c>
      <c r="P30" s="7">
        <f t="shared" si="8"/>
        <v>367816</v>
      </c>
      <c r="Q30" s="5">
        <f t="shared" si="9"/>
        <v>0.88000000000000012</v>
      </c>
      <c r="R30" s="5">
        <f t="shared" si="0"/>
        <v>4.3094059811744537E-4</v>
      </c>
      <c r="S30" s="5">
        <f t="shared" si="10"/>
        <v>0.44021547029905878</v>
      </c>
    </row>
    <row r="31" spans="1:19" x14ac:dyDescent="0.3">
      <c r="A31" t="s">
        <v>61</v>
      </c>
      <c r="B31" t="s">
        <v>62</v>
      </c>
      <c r="C31" t="s">
        <v>1</v>
      </c>
      <c r="D31" t="str">
        <f t="shared" si="1"/>
        <v>Computers&amp;Accessories</v>
      </c>
      <c r="E31" t="str">
        <f t="shared" si="2"/>
        <v>USBCables</v>
      </c>
      <c r="F31" s="3">
        <v>299</v>
      </c>
      <c r="G31" s="3">
        <v>999</v>
      </c>
      <c r="H31" s="3" t="str">
        <f t="shared" si="3"/>
        <v>&gt;500.00</v>
      </c>
      <c r="I31" s="1">
        <v>0.7</v>
      </c>
      <c r="J31" s="1" t="str">
        <f t="shared" si="4"/>
        <v>Yes</v>
      </c>
      <c r="K31" s="5">
        <v>4.3</v>
      </c>
      <c r="L31" s="5">
        <f t="shared" si="5"/>
        <v>4.3</v>
      </c>
      <c r="M31" s="6">
        <v>20850</v>
      </c>
      <c r="N31">
        <f t="shared" si="6"/>
        <v>20850</v>
      </c>
      <c r="O31" t="str">
        <f t="shared" si="7"/>
        <v>No</v>
      </c>
      <c r="P31" s="7">
        <f t="shared" si="8"/>
        <v>20829150</v>
      </c>
      <c r="Q31" s="5">
        <f t="shared" si="9"/>
        <v>0.86</v>
      </c>
      <c r="R31" s="5">
        <f t="shared" si="0"/>
        <v>4.8832127558417045E-2</v>
      </c>
      <c r="S31" s="5">
        <f t="shared" si="10"/>
        <v>0.45441606377920851</v>
      </c>
    </row>
    <row r="32" spans="1:19" x14ac:dyDescent="0.3">
      <c r="A32" t="s">
        <v>63</v>
      </c>
      <c r="B32" t="s">
        <v>64</v>
      </c>
      <c r="C32" t="s">
        <v>1</v>
      </c>
      <c r="D32" t="str">
        <f t="shared" si="1"/>
        <v>Computers&amp;Accessories</v>
      </c>
      <c r="E32" t="str">
        <f t="shared" si="2"/>
        <v>USBCables</v>
      </c>
      <c r="F32" s="3">
        <v>199</v>
      </c>
      <c r="G32" s="3">
        <v>750</v>
      </c>
      <c r="H32" s="3" t="str">
        <f t="shared" si="3"/>
        <v>&gt;500.00</v>
      </c>
      <c r="I32" s="1">
        <v>0.73</v>
      </c>
      <c r="J32" s="1" t="str">
        <f t="shared" si="4"/>
        <v>Yes</v>
      </c>
      <c r="K32" s="5">
        <v>4.5</v>
      </c>
      <c r="L32" s="5">
        <f t="shared" si="5"/>
        <v>4.5</v>
      </c>
      <c r="M32" s="6">
        <v>74976</v>
      </c>
      <c r="N32">
        <f t="shared" si="6"/>
        <v>74976</v>
      </c>
      <c r="O32" t="str">
        <f t="shared" si="7"/>
        <v>No</v>
      </c>
      <c r="P32" s="7">
        <f t="shared" si="8"/>
        <v>56232000</v>
      </c>
      <c r="Q32" s="5">
        <f t="shared" si="9"/>
        <v>0.9</v>
      </c>
      <c r="R32" s="5">
        <f t="shared" si="0"/>
        <v>0.17559892545898687</v>
      </c>
      <c r="S32" s="5">
        <f t="shared" si="10"/>
        <v>0.53779946272949342</v>
      </c>
    </row>
    <row r="33" spans="1:19" x14ac:dyDescent="0.3">
      <c r="A33" t="s">
        <v>65</v>
      </c>
      <c r="B33" t="s">
        <v>66</v>
      </c>
      <c r="C33" t="s">
        <v>1</v>
      </c>
      <c r="D33" t="str">
        <f t="shared" si="1"/>
        <v>Computers&amp;Accessories</v>
      </c>
      <c r="E33" t="str">
        <f t="shared" si="2"/>
        <v>USBCables</v>
      </c>
      <c r="F33" s="3">
        <v>179</v>
      </c>
      <c r="G33" s="3">
        <v>499</v>
      </c>
      <c r="H33" s="3" t="str">
        <f t="shared" si="3"/>
        <v>200.00–500.00</v>
      </c>
      <c r="I33" s="1">
        <v>0.64</v>
      </c>
      <c r="J33" s="1" t="str">
        <f t="shared" si="4"/>
        <v>Yes</v>
      </c>
      <c r="K33" s="5">
        <v>4</v>
      </c>
      <c r="L33" s="5">
        <f t="shared" si="5"/>
        <v>4</v>
      </c>
      <c r="M33" s="6">
        <v>1934</v>
      </c>
      <c r="N33">
        <f t="shared" si="6"/>
        <v>1934</v>
      </c>
      <c r="O33" t="str">
        <f t="shared" si="7"/>
        <v>No</v>
      </c>
      <c r="P33" s="7">
        <f t="shared" si="8"/>
        <v>965066</v>
      </c>
      <c r="Q33" s="5">
        <f t="shared" si="9"/>
        <v>0.8</v>
      </c>
      <c r="R33" s="5">
        <f t="shared" si="0"/>
        <v>4.5295604171692351E-3</v>
      </c>
      <c r="S33" s="5">
        <f t="shared" si="10"/>
        <v>0.40226478020858464</v>
      </c>
    </row>
    <row r="34" spans="1:19" x14ac:dyDescent="0.3">
      <c r="A34" t="s">
        <v>67</v>
      </c>
      <c r="B34" t="s">
        <v>68</v>
      </c>
      <c r="C34" t="s">
        <v>1</v>
      </c>
      <c r="D34" t="str">
        <f t="shared" si="1"/>
        <v>Computers&amp;Accessories</v>
      </c>
      <c r="E34" t="str">
        <f t="shared" si="2"/>
        <v>USBCables</v>
      </c>
      <c r="F34" s="3">
        <v>389</v>
      </c>
      <c r="G34" s="3">
        <v>1099</v>
      </c>
      <c r="H34" s="3" t="str">
        <f t="shared" si="3"/>
        <v>&gt;500.00</v>
      </c>
      <c r="I34" s="1">
        <v>0.65</v>
      </c>
      <c r="J34" s="1" t="str">
        <f t="shared" si="4"/>
        <v>Yes</v>
      </c>
      <c r="K34" s="5">
        <v>4.3</v>
      </c>
      <c r="L34" s="5">
        <f t="shared" si="5"/>
        <v>4.3</v>
      </c>
      <c r="M34" s="6">
        <v>974</v>
      </c>
      <c r="N34">
        <f t="shared" si="6"/>
        <v>974</v>
      </c>
      <c r="O34" t="str">
        <f t="shared" si="7"/>
        <v>Yes</v>
      </c>
      <c r="P34" s="7">
        <f t="shared" si="8"/>
        <v>1070426</v>
      </c>
      <c r="Q34" s="5">
        <f t="shared" si="9"/>
        <v>0.86</v>
      </c>
      <c r="R34" s="5">
        <f t="shared" si="0"/>
        <v>2.2811746878608251E-3</v>
      </c>
      <c r="S34" s="5">
        <f t="shared" si="10"/>
        <v>0.4311405873439304</v>
      </c>
    </row>
    <row r="35" spans="1:19" x14ac:dyDescent="0.3">
      <c r="A35" t="s">
        <v>69</v>
      </c>
      <c r="B35" t="s">
        <v>70</v>
      </c>
      <c r="C35" t="s">
        <v>1</v>
      </c>
      <c r="D35" t="str">
        <f t="shared" si="1"/>
        <v>Computers&amp;Accessories</v>
      </c>
      <c r="E35" t="str">
        <f t="shared" si="2"/>
        <v>USBCables</v>
      </c>
      <c r="F35" s="3">
        <v>599</v>
      </c>
      <c r="G35" s="3">
        <v>599</v>
      </c>
      <c r="H35" s="3" t="str">
        <f t="shared" si="3"/>
        <v>&gt;500.00</v>
      </c>
      <c r="I35" s="1">
        <v>0</v>
      </c>
      <c r="J35" s="1" t="str">
        <f t="shared" si="4"/>
        <v>No</v>
      </c>
      <c r="K35" s="5">
        <v>4.3</v>
      </c>
      <c r="L35" s="5">
        <f t="shared" si="5"/>
        <v>4.3</v>
      </c>
      <c r="M35" s="6">
        <v>355</v>
      </c>
      <c r="N35">
        <f t="shared" si="6"/>
        <v>355</v>
      </c>
      <c r="O35" t="str">
        <f t="shared" si="7"/>
        <v>Yes</v>
      </c>
      <c r="P35" s="7">
        <f t="shared" si="8"/>
        <v>212645</v>
      </c>
      <c r="Q35" s="5">
        <f t="shared" si="9"/>
        <v>0.86</v>
      </c>
      <c r="R35" s="5">
        <f t="shared" si="0"/>
        <v>8.3143430615050602E-4</v>
      </c>
      <c r="S35" s="5">
        <f t="shared" si="10"/>
        <v>0.43041571715307525</v>
      </c>
    </row>
    <row r="36" spans="1:19" x14ac:dyDescent="0.3">
      <c r="A36" t="s">
        <v>71</v>
      </c>
      <c r="B36" t="s">
        <v>72</v>
      </c>
      <c r="C36" t="s">
        <v>1</v>
      </c>
      <c r="D36" t="str">
        <f t="shared" si="1"/>
        <v>Computers&amp;Accessories</v>
      </c>
      <c r="E36" t="str">
        <f t="shared" si="2"/>
        <v>USBCables</v>
      </c>
      <c r="F36" s="3">
        <v>199</v>
      </c>
      <c r="G36" s="3">
        <v>999</v>
      </c>
      <c r="H36" s="3" t="str">
        <f t="shared" si="3"/>
        <v>&gt;500.00</v>
      </c>
      <c r="I36" s="1">
        <v>0.8</v>
      </c>
      <c r="J36" s="1" t="str">
        <f t="shared" si="4"/>
        <v>Yes</v>
      </c>
      <c r="K36" s="5">
        <v>3.9</v>
      </c>
      <c r="L36" s="5">
        <f t="shared" si="5"/>
        <v>3.9</v>
      </c>
      <c r="M36" s="6">
        <v>1075</v>
      </c>
      <c r="N36">
        <f t="shared" si="6"/>
        <v>1075</v>
      </c>
      <c r="O36" t="str">
        <f t="shared" si="7"/>
        <v>No</v>
      </c>
      <c r="P36" s="7">
        <f t="shared" si="8"/>
        <v>1073925</v>
      </c>
      <c r="Q36" s="5">
        <f t="shared" si="9"/>
        <v>0.78</v>
      </c>
      <c r="R36" s="5">
        <f t="shared" si="0"/>
        <v>2.5177236031318139E-3</v>
      </c>
      <c r="S36" s="5">
        <f t="shared" si="10"/>
        <v>0.39125886180156594</v>
      </c>
    </row>
    <row r="37" spans="1:19" x14ac:dyDescent="0.3">
      <c r="A37" t="s">
        <v>73</v>
      </c>
      <c r="B37" t="s">
        <v>74</v>
      </c>
      <c r="C37" t="s">
        <v>1</v>
      </c>
      <c r="D37" t="str">
        <f t="shared" si="1"/>
        <v>Computers&amp;Accessories</v>
      </c>
      <c r="E37" t="str">
        <f t="shared" si="2"/>
        <v>USBCables</v>
      </c>
      <c r="F37" s="3">
        <v>99</v>
      </c>
      <c r="G37" s="3">
        <v>666.66</v>
      </c>
      <c r="H37" s="3" t="str">
        <f t="shared" si="3"/>
        <v>&gt;500.00</v>
      </c>
      <c r="I37" s="1">
        <v>0.85</v>
      </c>
      <c r="J37" s="1" t="str">
        <f t="shared" si="4"/>
        <v>Yes</v>
      </c>
      <c r="K37" s="5">
        <v>3.9</v>
      </c>
      <c r="L37" s="5">
        <f t="shared" si="5"/>
        <v>3.9</v>
      </c>
      <c r="M37" s="6">
        <v>24871</v>
      </c>
      <c r="N37">
        <f t="shared" si="6"/>
        <v>24871</v>
      </c>
      <c r="O37" t="str">
        <f t="shared" si="7"/>
        <v>No</v>
      </c>
      <c r="P37" s="7">
        <f t="shared" si="8"/>
        <v>16580500.859999999</v>
      </c>
      <c r="Q37" s="5">
        <f t="shared" si="9"/>
        <v>0.78</v>
      </c>
      <c r="R37" s="5">
        <f t="shared" si="0"/>
        <v>5.824958486836404E-2</v>
      </c>
      <c r="S37" s="5">
        <f t="shared" si="10"/>
        <v>0.41912479243418205</v>
      </c>
    </row>
    <row r="38" spans="1:19" x14ac:dyDescent="0.3">
      <c r="A38" t="s">
        <v>75</v>
      </c>
      <c r="B38" t="s">
        <v>76</v>
      </c>
      <c r="C38" t="s">
        <v>1</v>
      </c>
      <c r="D38" t="str">
        <f t="shared" si="1"/>
        <v>Computers&amp;Accessories</v>
      </c>
      <c r="E38" t="str">
        <f t="shared" si="2"/>
        <v>USBCables</v>
      </c>
      <c r="F38" s="3">
        <v>899</v>
      </c>
      <c r="G38" s="3">
        <v>1900</v>
      </c>
      <c r="H38" s="3" t="str">
        <f t="shared" si="3"/>
        <v>&gt;500.00</v>
      </c>
      <c r="I38" s="1">
        <v>0.53</v>
      </c>
      <c r="J38" s="1" t="str">
        <f t="shared" si="4"/>
        <v>Yes</v>
      </c>
      <c r="K38" s="5">
        <v>4.4000000000000004</v>
      </c>
      <c r="L38" s="5">
        <f t="shared" si="5"/>
        <v>4.4000000000000004</v>
      </c>
      <c r="M38" s="6">
        <v>13552</v>
      </c>
      <c r="N38">
        <f t="shared" si="6"/>
        <v>13552</v>
      </c>
      <c r="O38" t="str">
        <f t="shared" si="7"/>
        <v>No</v>
      </c>
      <c r="P38" s="7">
        <f t="shared" si="8"/>
        <v>25748800</v>
      </c>
      <c r="Q38" s="5">
        <f t="shared" si="9"/>
        <v>0.88000000000000012</v>
      </c>
      <c r="R38" s="5">
        <f t="shared" si="0"/>
        <v>3.1739711878737066E-2</v>
      </c>
      <c r="S38" s="5">
        <f t="shared" si="10"/>
        <v>0.45586985593936857</v>
      </c>
    </row>
    <row r="39" spans="1:19" x14ac:dyDescent="0.3">
      <c r="A39" t="s">
        <v>77</v>
      </c>
      <c r="B39" t="s">
        <v>78</v>
      </c>
      <c r="C39" t="s">
        <v>1</v>
      </c>
      <c r="D39" t="str">
        <f t="shared" si="1"/>
        <v>Computers&amp;Accessories</v>
      </c>
      <c r="E39" t="str">
        <f t="shared" si="2"/>
        <v>USBCables</v>
      </c>
      <c r="F39" s="3">
        <v>199</v>
      </c>
      <c r="G39" s="3">
        <v>999</v>
      </c>
      <c r="H39" s="3" t="str">
        <f t="shared" si="3"/>
        <v>&gt;500.00</v>
      </c>
      <c r="I39" s="1">
        <v>0.8</v>
      </c>
      <c r="J39" s="1" t="str">
        <f t="shared" si="4"/>
        <v>Yes</v>
      </c>
      <c r="K39" s="5">
        <v>4</v>
      </c>
      <c r="L39" s="5">
        <f t="shared" si="5"/>
        <v>4</v>
      </c>
      <c r="M39" s="6">
        <v>576</v>
      </c>
      <c r="N39">
        <f t="shared" si="6"/>
        <v>576</v>
      </c>
      <c r="O39" t="str">
        <f t="shared" si="7"/>
        <v>Yes</v>
      </c>
      <c r="P39" s="7">
        <f t="shared" si="8"/>
        <v>575424</v>
      </c>
      <c r="Q39" s="5">
        <f t="shared" si="9"/>
        <v>0.8</v>
      </c>
      <c r="R39" s="5">
        <f t="shared" si="0"/>
        <v>1.3490314375850464E-3</v>
      </c>
      <c r="S39" s="5">
        <f t="shared" si="10"/>
        <v>0.40067451571879253</v>
      </c>
    </row>
    <row r="40" spans="1:19" x14ac:dyDescent="0.3">
      <c r="A40" t="s">
        <v>79</v>
      </c>
      <c r="B40" t="s">
        <v>80</v>
      </c>
      <c r="C40" t="s">
        <v>36</v>
      </c>
      <c r="D40" t="str">
        <f t="shared" si="1"/>
        <v>Electronics</v>
      </c>
      <c r="E40" t="str">
        <f t="shared" si="2"/>
        <v>SmartTelevisions</v>
      </c>
      <c r="F40" s="3">
        <v>32999</v>
      </c>
      <c r="G40" s="3">
        <v>45999</v>
      </c>
      <c r="H40" s="3" t="str">
        <f t="shared" si="3"/>
        <v>&gt;500.00</v>
      </c>
      <c r="I40" s="1">
        <v>0.28000000000000003</v>
      </c>
      <c r="J40" s="1" t="str">
        <f t="shared" si="4"/>
        <v>No</v>
      </c>
      <c r="K40" s="5">
        <v>4.2</v>
      </c>
      <c r="L40" s="5">
        <f t="shared" si="5"/>
        <v>4.2</v>
      </c>
      <c r="M40" s="6">
        <v>7298</v>
      </c>
      <c r="N40">
        <f t="shared" si="6"/>
        <v>7298</v>
      </c>
      <c r="O40" t="str">
        <f t="shared" si="7"/>
        <v>No</v>
      </c>
      <c r="P40" s="7">
        <f t="shared" si="8"/>
        <v>335700702</v>
      </c>
      <c r="Q40" s="5">
        <f t="shared" si="9"/>
        <v>0.84000000000000008</v>
      </c>
      <c r="R40" s="5">
        <f t="shared" si="0"/>
        <v>1.7092415679679979E-2</v>
      </c>
      <c r="S40" s="5">
        <f t="shared" si="10"/>
        <v>0.42854620783984004</v>
      </c>
    </row>
    <row r="41" spans="1:19" x14ac:dyDescent="0.3">
      <c r="A41" t="s">
        <v>81</v>
      </c>
      <c r="B41" t="s">
        <v>82</v>
      </c>
      <c r="C41" t="s">
        <v>1</v>
      </c>
      <c r="D41" t="str">
        <f t="shared" si="1"/>
        <v>Computers&amp;Accessories</v>
      </c>
      <c r="E41" t="str">
        <f t="shared" si="2"/>
        <v>USBCables</v>
      </c>
      <c r="F41" s="3">
        <v>970</v>
      </c>
      <c r="G41" s="3">
        <v>1999</v>
      </c>
      <c r="H41" s="3" t="str">
        <f t="shared" si="3"/>
        <v>&gt;500.00</v>
      </c>
      <c r="I41" s="1">
        <v>0.51</v>
      </c>
      <c r="J41" s="1" t="str">
        <f t="shared" si="4"/>
        <v>Yes</v>
      </c>
      <c r="K41" s="5">
        <v>4.2</v>
      </c>
      <c r="L41" s="5">
        <f t="shared" si="5"/>
        <v>4.2</v>
      </c>
      <c r="M41" s="6">
        <v>462</v>
      </c>
      <c r="N41">
        <f t="shared" si="6"/>
        <v>462</v>
      </c>
      <c r="O41" t="str">
        <f t="shared" si="7"/>
        <v>Yes</v>
      </c>
      <c r="P41" s="7">
        <f t="shared" si="8"/>
        <v>923538</v>
      </c>
      <c r="Q41" s="5">
        <f t="shared" si="9"/>
        <v>0.84000000000000008</v>
      </c>
      <c r="R41" s="5">
        <f t="shared" si="0"/>
        <v>1.0820356322296725E-3</v>
      </c>
      <c r="S41" s="5">
        <f t="shared" si="10"/>
        <v>0.42054101781611486</v>
      </c>
    </row>
    <row r="42" spans="1:19" x14ac:dyDescent="0.3">
      <c r="A42" t="s">
        <v>83</v>
      </c>
      <c r="B42" t="s">
        <v>84</v>
      </c>
      <c r="C42" t="s">
        <v>1</v>
      </c>
      <c r="D42" t="str">
        <f t="shared" si="1"/>
        <v>Computers&amp;Accessories</v>
      </c>
      <c r="E42" t="str">
        <f t="shared" si="2"/>
        <v>USBCables</v>
      </c>
      <c r="F42" s="3">
        <v>209</v>
      </c>
      <c r="G42" s="3">
        <v>695</v>
      </c>
      <c r="H42" s="3" t="str">
        <f t="shared" si="3"/>
        <v>&gt;500.00</v>
      </c>
      <c r="I42" s="1">
        <v>0.7</v>
      </c>
      <c r="J42" s="1" t="str">
        <f t="shared" si="4"/>
        <v>Yes</v>
      </c>
      <c r="K42" s="5">
        <v>4.5</v>
      </c>
      <c r="L42" s="5">
        <f t="shared" si="5"/>
        <v>4.5</v>
      </c>
      <c r="M42" s="6">
        <v>107687</v>
      </c>
      <c r="N42">
        <f t="shared" si="6"/>
        <v>107687</v>
      </c>
      <c r="O42" t="str">
        <f t="shared" si="7"/>
        <v>No</v>
      </c>
      <c r="P42" s="7">
        <f t="shared" si="8"/>
        <v>74842465</v>
      </c>
      <c r="Q42" s="5">
        <f t="shared" si="9"/>
        <v>0.9</v>
      </c>
      <c r="R42" s="5">
        <f t="shared" si="0"/>
        <v>0.25221032711670294</v>
      </c>
      <c r="S42" s="5">
        <f t="shared" si="10"/>
        <v>0.57610516355835151</v>
      </c>
    </row>
    <row r="43" spans="1:19" x14ac:dyDescent="0.3">
      <c r="A43" t="s">
        <v>85</v>
      </c>
      <c r="B43" t="s">
        <v>86</v>
      </c>
      <c r="C43" t="s">
        <v>36</v>
      </c>
      <c r="D43" t="str">
        <f t="shared" si="1"/>
        <v>Electronics</v>
      </c>
      <c r="E43" t="str">
        <f t="shared" si="2"/>
        <v>SmartTelevisions</v>
      </c>
      <c r="F43" s="3">
        <v>19999</v>
      </c>
      <c r="G43" s="3">
        <v>34999</v>
      </c>
      <c r="H43" s="3" t="str">
        <f t="shared" si="3"/>
        <v>&gt;500.00</v>
      </c>
      <c r="I43" s="1">
        <v>0.43</v>
      </c>
      <c r="J43" s="1" t="str">
        <f t="shared" si="4"/>
        <v>No</v>
      </c>
      <c r="K43" s="5">
        <v>4.3</v>
      </c>
      <c r="L43" s="5">
        <f t="shared" si="5"/>
        <v>4.3</v>
      </c>
      <c r="M43" s="6">
        <v>27151</v>
      </c>
      <c r="N43">
        <f t="shared" si="6"/>
        <v>27151</v>
      </c>
      <c r="O43" t="str">
        <f t="shared" si="7"/>
        <v>No</v>
      </c>
      <c r="P43" s="7">
        <f t="shared" si="8"/>
        <v>950257849</v>
      </c>
      <c r="Q43" s="5">
        <f t="shared" si="9"/>
        <v>0.86</v>
      </c>
      <c r="R43" s="5">
        <f t="shared" si="0"/>
        <v>6.3589500975471516E-2</v>
      </c>
      <c r="S43" s="5">
        <f t="shared" si="10"/>
        <v>0.46179475048773577</v>
      </c>
    </row>
    <row r="44" spans="1:19" x14ac:dyDescent="0.3">
      <c r="A44" t="s">
        <v>87</v>
      </c>
      <c r="B44" t="s">
        <v>88</v>
      </c>
      <c r="C44" t="s">
        <v>1</v>
      </c>
      <c r="D44" t="str">
        <f t="shared" si="1"/>
        <v>Computers&amp;Accessories</v>
      </c>
      <c r="E44" t="str">
        <f t="shared" si="2"/>
        <v>USBCables</v>
      </c>
      <c r="F44" s="3">
        <v>399</v>
      </c>
      <c r="G44" s="3">
        <v>1099</v>
      </c>
      <c r="H44" s="3" t="str">
        <f t="shared" si="3"/>
        <v>&gt;500.00</v>
      </c>
      <c r="I44" s="1">
        <v>0.64</v>
      </c>
      <c r="J44" s="1" t="str">
        <f t="shared" si="4"/>
        <v>Yes</v>
      </c>
      <c r="K44" s="5">
        <v>4.2</v>
      </c>
      <c r="L44" s="5">
        <f t="shared" si="5"/>
        <v>4.2</v>
      </c>
      <c r="M44" s="6">
        <v>24269</v>
      </c>
      <c r="N44">
        <f t="shared" si="6"/>
        <v>24269</v>
      </c>
      <c r="O44" t="str">
        <f t="shared" si="7"/>
        <v>No</v>
      </c>
      <c r="P44" s="7">
        <f t="shared" si="8"/>
        <v>26671631</v>
      </c>
      <c r="Q44" s="5">
        <f t="shared" si="9"/>
        <v>0.84000000000000008</v>
      </c>
      <c r="R44" s="5">
        <f t="shared" si="0"/>
        <v>5.6839659650610226E-2</v>
      </c>
      <c r="S44" s="5">
        <f t="shared" si="10"/>
        <v>0.44841982982530515</v>
      </c>
    </row>
    <row r="45" spans="1:19" x14ac:dyDescent="0.3">
      <c r="A45" t="s">
        <v>89</v>
      </c>
      <c r="B45" t="s">
        <v>90</v>
      </c>
      <c r="C45" t="s">
        <v>18</v>
      </c>
      <c r="D45" t="str">
        <f t="shared" si="1"/>
        <v>Computers&amp;Accessories</v>
      </c>
      <c r="E45" t="str">
        <f t="shared" si="2"/>
        <v>WirelessUSBAdapters</v>
      </c>
      <c r="F45" s="3">
        <v>999</v>
      </c>
      <c r="G45" s="3">
        <v>1599</v>
      </c>
      <c r="H45" s="3" t="str">
        <f t="shared" si="3"/>
        <v>&gt;500.00</v>
      </c>
      <c r="I45" s="1">
        <v>0.38</v>
      </c>
      <c r="J45" s="1" t="str">
        <f t="shared" si="4"/>
        <v>No</v>
      </c>
      <c r="K45" s="5">
        <v>4.3</v>
      </c>
      <c r="L45" s="5">
        <f t="shared" si="5"/>
        <v>4.3</v>
      </c>
      <c r="M45" s="6">
        <v>12093</v>
      </c>
      <c r="N45">
        <f t="shared" si="6"/>
        <v>12093</v>
      </c>
      <c r="O45" t="str">
        <f t="shared" si="7"/>
        <v>No</v>
      </c>
      <c r="P45" s="7">
        <f t="shared" si="8"/>
        <v>19336707</v>
      </c>
      <c r="Q45" s="5">
        <f t="shared" si="9"/>
        <v>0.86</v>
      </c>
      <c r="R45" s="5">
        <f t="shared" si="0"/>
        <v>2.8322633983881886E-2</v>
      </c>
      <c r="S45" s="5">
        <f t="shared" si="10"/>
        <v>0.44416131699194095</v>
      </c>
    </row>
    <row r="46" spans="1:19" x14ac:dyDescent="0.3">
      <c r="A46" t="s">
        <v>91</v>
      </c>
      <c r="B46" t="s">
        <v>92</v>
      </c>
      <c r="C46" t="s">
        <v>1</v>
      </c>
      <c r="D46" t="str">
        <f t="shared" si="1"/>
        <v>Computers&amp;Accessories</v>
      </c>
      <c r="E46" t="str">
        <f t="shared" si="2"/>
        <v>USBCables</v>
      </c>
      <c r="F46" s="3">
        <v>59</v>
      </c>
      <c r="G46" s="3">
        <v>199</v>
      </c>
      <c r="H46" s="3" t="str">
        <f t="shared" si="3"/>
        <v>&lt;200.00</v>
      </c>
      <c r="I46" s="1">
        <v>0.7</v>
      </c>
      <c r="J46" s="1" t="str">
        <f t="shared" si="4"/>
        <v>Yes</v>
      </c>
      <c r="K46" s="5">
        <v>4</v>
      </c>
      <c r="L46" s="5">
        <f t="shared" si="5"/>
        <v>4</v>
      </c>
      <c r="M46" s="6">
        <v>9378</v>
      </c>
      <c r="N46">
        <f t="shared" si="6"/>
        <v>9378</v>
      </c>
      <c r="O46" t="str">
        <f t="shared" si="7"/>
        <v>No</v>
      </c>
      <c r="P46" s="7">
        <f t="shared" si="8"/>
        <v>1866222</v>
      </c>
      <c r="Q46" s="5">
        <f t="shared" si="9"/>
        <v>0.8</v>
      </c>
      <c r="R46" s="5">
        <f t="shared" si="0"/>
        <v>2.1963918093181534E-2</v>
      </c>
      <c r="S46" s="5">
        <f t="shared" si="10"/>
        <v>0.41098195904659079</v>
      </c>
    </row>
    <row r="47" spans="1:19" x14ac:dyDescent="0.3">
      <c r="A47" t="s">
        <v>93</v>
      </c>
      <c r="B47" t="s">
        <v>94</v>
      </c>
      <c r="C47" t="s">
        <v>1</v>
      </c>
      <c r="D47" t="str">
        <f t="shared" si="1"/>
        <v>Computers&amp;Accessories</v>
      </c>
      <c r="E47" t="str">
        <f t="shared" si="2"/>
        <v>USBCables</v>
      </c>
      <c r="F47" s="3">
        <v>333</v>
      </c>
      <c r="G47" s="3">
        <v>999</v>
      </c>
      <c r="H47" s="3" t="str">
        <f t="shared" si="3"/>
        <v>&gt;500.00</v>
      </c>
      <c r="I47" s="1">
        <v>0.67</v>
      </c>
      <c r="J47" s="1" t="str">
        <f t="shared" si="4"/>
        <v>Yes</v>
      </c>
      <c r="K47" s="5">
        <v>3.3</v>
      </c>
      <c r="L47" s="5">
        <f t="shared" si="5"/>
        <v>3.3</v>
      </c>
      <c r="M47" s="6">
        <v>9792</v>
      </c>
      <c r="N47">
        <f t="shared" si="6"/>
        <v>9792</v>
      </c>
      <c r="O47" t="str">
        <f t="shared" si="7"/>
        <v>No</v>
      </c>
      <c r="P47" s="7">
        <f t="shared" si="8"/>
        <v>9782208</v>
      </c>
      <c r="Q47" s="5">
        <f t="shared" si="9"/>
        <v>0.65999999999999992</v>
      </c>
      <c r="R47" s="5">
        <f t="shared" si="0"/>
        <v>2.2933534438945788E-2</v>
      </c>
      <c r="S47" s="5">
        <f t="shared" si="10"/>
        <v>0.34146676721947283</v>
      </c>
    </row>
    <row r="48" spans="1:19" x14ac:dyDescent="0.3">
      <c r="A48" t="s">
        <v>95</v>
      </c>
      <c r="B48" t="s">
        <v>96</v>
      </c>
      <c r="C48" t="s">
        <v>18</v>
      </c>
      <c r="D48" t="str">
        <f t="shared" si="1"/>
        <v>Computers&amp;Accessories</v>
      </c>
      <c r="E48" t="str">
        <f t="shared" si="2"/>
        <v>WirelessUSBAdapters</v>
      </c>
      <c r="F48" s="3">
        <v>507</v>
      </c>
      <c r="G48" s="3">
        <v>1208</v>
      </c>
      <c r="H48" s="3" t="str">
        <f t="shared" si="3"/>
        <v>&gt;500.00</v>
      </c>
      <c r="I48" s="1">
        <v>0.57999999999999996</v>
      </c>
      <c r="J48" s="1" t="str">
        <f t="shared" si="4"/>
        <v>Yes</v>
      </c>
      <c r="K48" s="5">
        <v>4.0999999999999996</v>
      </c>
      <c r="L48" s="5">
        <f t="shared" si="5"/>
        <v>4.0999999999999996</v>
      </c>
      <c r="M48" s="6">
        <v>8131</v>
      </c>
      <c r="N48">
        <f t="shared" si="6"/>
        <v>8131</v>
      </c>
      <c r="O48" t="str">
        <f t="shared" si="7"/>
        <v>No</v>
      </c>
      <c r="P48" s="7">
        <f t="shared" si="8"/>
        <v>9822248</v>
      </c>
      <c r="Q48" s="5">
        <f t="shared" si="9"/>
        <v>0.82</v>
      </c>
      <c r="R48" s="5">
        <f t="shared" si="0"/>
        <v>1.9043358713548633E-2</v>
      </c>
      <c r="S48" s="5">
        <f t="shared" si="10"/>
        <v>0.41952167935677431</v>
      </c>
    </row>
    <row r="49" spans="1:19" x14ac:dyDescent="0.3">
      <c r="A49" t="s">
        <v>97</v>
      </c>
      <c r="B49" t="s">
        <v>98</v>
      </c>
      <c r="C49" t="s">
        <v>27</v>
      </c>
      <c r="D49" t="str">
        <f t="shared" si="1"/>
        <v>Electronics</v>
      </c>
      <c r="E49" t="str">
        <f t="shared" si="2"/>
        <v>HDMICables</v>
      </c>
      <c r="F49" s="3">
        <v>309</v>
      </c>
      <c r="G49" s="3">
        <v>475</v>
      </c>
      <c r="H49" s="3" t="str">
        <f t="shared" si="3"/>
        <v>200.00–500.00</v>
      </c>
      <c r="I49" s="1">
        <v>0.35</v>
      </c>
      <c r="J49" s="1" t="str">
        <f t="shared" si="4"/>
        <v>No</v>
      </c>
      <c r="K49" s="5">
        <v>4.4000000000000004</v>
      </c>
      <c r="L49" s="5">
        <f t="shared" si="5"/>
        <v>4.4000000000000004</v>
      </c>
      <c r="M49" s="6">
        <v>426973</v>
      </c>
      <c r="N49">
        <f t="shared" si="6"/>
        <v>426973</v>
      </c>
      <c r="O49" t="str">
        <f t="shared" si="7"/>
        <v>No</v>
      </c>
      <c r="P49" s="7">
        <f t="shared" si="8"/>
        <v>202812175</v>
      </c>
      <c r="Q49" s="5">
        <f t="shared" si="9"/>
        <v>0.88000000000000012</v>
      </c>
      <c r="R49" s="5">
        <f t="shared" si="0"/>
        <v>1</v>
      </c>
      <c r="S49" s="5">
        <f t="shared" si="10"/>
        <v>0.94000000000000006</v>
      </c>
    </row>
    <row r="50" spans="1:19" x14ac:dyDescent="0.3">
      <c r="A50" t="s">
        <v>99</v>
      </c>
      <c r="B50" t="s">
        <v>100</v>
      </c>
      <c r="C50" t="s">
        <v>101</v>
      </c>
      <c r="D50" t="str">
        <f t="shared" si="1"/>
        <v>Electronics</v>
      </c>
      <c r="E50" t="str">
        <f t="shared" si="2"/>
        <v>RemoteControls</v>
      </c>
      <c r="F50" s="3">
        <v>399</v>
      </c>
      <c r="G50" s="3">
        <v>999</v>
      </c>
      <c r="H50" s="3" t="str">
        <f t="shared" si="3"/>
        <v>&gt;500.00</v>
      </c>
      <c r="I50" s="1">
        <v>0.6</v>
      </c>
      <c r="J50" s="1" t="str">
        <f t="shared" si="4"/>
        <v>Yes</v>
      </c>
      <c r="K50" s="5">
        <v>3.6</v>
      </c>
      <c r="L50" s="5">
        <f t="shared" si="5"/>
        <v>3.6</v>
      </c>
      <c r="M50" s="6">
        <v>493</v>
      </c>
      <c r="N50">
        <f t="shared" si="6"/>
        <v>493</v>
      </c>
      <c r="O50" t="str">
        <f t="shared" si="7"/>
        <v>Yes</v>
      </c>
      <c r="P50" s="7">
        <f t="shared" si="8"/>
        <v>492507</v>
      </c>
      <c r="Q50" s="5">
        <f t="shared" si="9"/>
        <v>0.72</v>
      </c>
      <c r="R50" s="5">
        <f t="shared" si="0"/>
        <v>1.15463975473859E-3</v>
      </c>
      <c r="S50" s="5">
        <f t="shared" si="10"/>
        <v>0.3605773198773693</v>
      </c>
    </row>
    <row r="51" spans="1:19" x14ac:dyDescent="0.3">
      <c r="A51" t="s">
        <v>102</v>
      </c>
      <c r="B51" t="s">
        <v>103</v>
      </c>
      <c r="C51" t="s">
        <v>1</v>
      </c>
      <c r="D51" t="str">
        <f t="shared" si="1"/>
        <v>Computers&amp;Accessories</v>
      </c>
      <c r="E51" t="str">
        <f t="shared" si="2"/>
        <v>USBCables</v>
      </c>
      <c r="F51" s="3">
        <v>199</v>
      </c>
      <c r="G51" s="3">
        <v>395</v>
      </c>
      <c r="H51" s="3" t="str">
        <f t="shared" si="3"/>
        <v>200.00–500.00</v>
      </c>
      <c r="I51" s="1">
        <v>0.5</v>
      </c>
      <c r="J51" s="1" t="str">
        <f t="shared" si="4"/>
        <v>Yes</v>
      </c>
      <c r="K51" s="5">
        <v>4.2</v>
      </c>
      <c r="L51" s="5">
        <f t="shared" si="5"/>
        <v>4.2</v>
      </c>
      <c r="M51" s="6">
        <v>92595</v>
      </c>
      <c r="N51">
        <f t="shared" si="6"/>
        <v>92595</v>
      </c>
      <c r="O51" t="str">
        <f t="shared" si="7"/>
        <v>No</v>
      </c>
      <c r="P51" s="7">
        <f t="shared" si="8"/>
        <v>36575025</v>
      </c>
      <c r="Q51" s="5">
        <f t="shared" si="9"/>
        <v>0.84000000000000008</v>
      </c>
      <c r="R51" s="5">
        <f t="shared" si="0"/>
        <v>0.21686382979720029</v>
      </c>
      <c r="S51" s="5">
        <f t="shared" si="10"/>
        <v>0.5284319148986002</v>
      </c>
    </row>
    <row r="52" spans="1:19" x14ac:dyDescent="0.3">
      <c r="A52" t="s">
        <v>104</v>
      </c>
      <c r="B52" t="s">
        <v>105</v>
      </c>
      <c r="C52" t="s">
        <v>18</v>
      </c>
      <c r="D52" t="str">
        <f t="shared" si="1"/>
        <v>Computers&amp;Accessories</v>
      </c>
      <c r="E52" t="str">
        <f t="shared" si="2"/>
        <v>WirelessUSBAdapters</v>
      </c>
      <c r="F52" s="3">
        <v>1199</v>
      </c>
      <c r="G52" s="3">
        <v>2199</v>
      </c>
      <c r="H52" s="3" t="str">
        <f t="shared" si="3"/>
        <v>&gt;500.00</v>
      </c>
      <c r="I52" s="1">
        <v>0.45</v>
      </c>
      <c r="J52" s="1" t="str">
        <f t="shared" si="4"/>
        <v>No</v>
      </c>
      <c r="K52" s="5">
        <v>4.4000000000000004</v>
      </c>
      <c r="L52" s="5">
        <f t="shared" si="5"/>
        <v>4.4000000000000004</v>
      </c>
      <c r="M52" s="6">
        <v>24780</v>
      </c>
      <c r="N52">
        <f t="shared" si="6"/>
        <v>24780</v>
      </c>
      <c r="O52" t="str">
        <f t="shared" si="7"/>
        <v>No</v>
      </c>
      <c r="P52" s="7">
        <f t="shared" si="8"/>
        <v>54491220</v>
      </c>
      <c r="Q52" s="5">
        <f t="shared" si="9"/>
        <v>0.88000000000000012</v>
      </c>
      <c r="R52" s="5">
        <f t="shared" si="0"/>
        <v>5.8036456637773348E-2</v>
      </c>
      <c r="S52" s="5">
        <f t="shared" si="10"/>
        <v>0.46901822831888673</v>
      </c>
    </row>
    <row r="53" spans="1:19" x14ac:dyDescent="0.3">
      <c r="A53" t="s">
        <v>106</v>
      </c>
      <c r="B53" t="s">
        <v>107</v>
      </c>
      <c r="C53" t="s">
        <v>1</v>
      </c>
      <c r="D53" t="str">
        <f t="shared" si="1"/>
        <v>Computers&amp;Accessories</v>
      </c>
      <c r="E53" t="str">
        <f t="shared" si="2"/>
        <v>USBCables</v>
      </c>
      <c r="F53" s="3">
        <v>179</v>
      </c>
      <c r="G53" s="3">
        <v>500</v>
      </c>
      <c r="H53" s="3" t="str">
        <f t="shared" si="3"/>
        <v>200.00–500.00</v>
      </c>
      <c r="I53" s="1">
        <v>0.64</v>
      </c>
      <c r="J53" s="1" t="str">
        <f t="shared" si="4"/>
        <v>Yes</v>
      </c>
      <c r="K53" s="5">
        <v>4.2</v>
      </c>
      <c r="L53" s="5">
        <f t="shared" si="5"/>
        <v>4.2</v>
      </c>
      <c r="M53" s="6">
        <v>92595</v>
      </c>
      <c r="N53">
        <f t="shared" si="6"/>
        <v>92595</v>
      </c>
      <c r="O53" t="str">
        <f t="shared" si="7"/>
        <v>No</v>
      </c>
      <c r="P53" s="7">
        <f t="shared" si="8"/>
        <v>46297500</v>
      </c>
      <c r="Q53" s="5">
        <f t="shared" si="9"/>
        <v>0.84000000000000008</v>
      </c>
      <c r="R53" s="5">
        <f t="shared" si="0"/>
        <v>0.21686382979720029</v>
      </c>
      <c r="S53" s="5">
        <f t="shared" si="10"/>
        <v>0.5284319148986002</v>
      </c>
    </row>
    <row r="54" spans="1:19" x14ac:dyDescent="0.3">
      <c r="A54" t="s">
        <v>108</v>
      </c>
      <c r="B54" t="s">
        <v>109</v>
      </c>
      <c r="C54" t="s">
        <v>1</v>
      </c>
      <c r="D54" t="str">
        <f t="shared" si="1"/>
        <v>Computers&amp;Accessories</v>
      </c>
      <c r="E54" t="str">
        <f t="shared" si="2"/>
        <v>USBCables</v>
      </c>
      <c r="F54" s="3">
        <v>799</v>
      </c>
      <c r="G54" s="3">
        <v>2100</v>
      </c>
      <c r="H54" s="3" t="str">
        <f t="shared" si="3"/>
        <v>&gt;500.00</v>
      </c>
      <c r="I54" s="1">
        <v>0.62</v>
      </c>
      <c r="J54" s="1" t="str">
        <f t="shared" si="4"/>
        <v>Yes</v>
      </c>
      <c r="K54" s="5">
        <v>4.3</v>
      </c>
      <c r="L54" s="5">
        <f t="shared" si="5"/>
        <v>4.3</v>
      </c>
      <c r="M54" s="6">
        <v>8188</v>
      </c>
      <c r="N54">
        <f t="shared" si="6"/>
        <v>8188</v>
      </c>
      <c r="O54" t="str">
        <f t="shared" si="7"/>
        <v>No</v>
      </c>
      <c r="P54" s="7">
        <f t="shared" si="8"/>
        <v>17194800</v>
      </c>
      <c r="Q54" s="5">
        <f t="shared" si="9"/>
        <v>0.86</v>
      </c>
      <c r="R54" s="5">
        <f t="shared" si="0"/>
        <v>1.9176856616226319E-2</v>
      </c>
      <c r="S54" s="5">
        <f t="shared" si="10"/>
        <v>0.43958842830811318</v>
      </c>
    </row>
    <row r="55" spans="1:19" x14ac:dyDescent="0.3">
      <c r="A55" t="s">
        <v>110</v>
      </c>
      <c r="B55" t="s">
        <v>111</v>
      </c>
      <c r="C55" t="s">
        <v>112</v>
      </c>
      <c r="D55" t="str">
        <f t="shared" si="1"/>
        <v>Electronics</v>
      </c>
      <c r="E55" t="str">
        <f t="shared" si="2"/>
        <v>StandardTelevisions</v>
      </c>
      <c r="F55" s="3">
        <v>6999</v>
      </c>
      <c r="G55" s="3">
        <v>12999</v>
      </c>
      <c r="H55" s="3" t="str">
        <f t="shared" si="3"/>
        <v>&gt;500.00</v>
      </c>
      <c r="I55" s="1">
        <v>0.46</v>
      </c>
      <c r="J55" s="1" t="str">
        <f t="shared" si="4"/>
        <v>No</v>
      </c>
      <c r="K55" s="5">
        <v>4.2</v>
      </c>
      <c r="L55" s="5">
        <f t="shared" si="5"/>
        <v>4.2</v>
      </c>
      <c r="M55" s="6">
        <v>4003</v>
      </c>
      <c r="N55">
        <f t="shared" si="6"/>
        <v>4003</v>
      </c>
      <c r="O55" t="str">
        <f t="shared" si="7"/>
        <v>No</v>
      </c>
      <c r="P55" s="7">
        <f t="shared" si="8"/>
        <v>52034997</v>
      </c>
      <c r="Q55" s="5">
        <f t="shared" si="9"/>
        <v>0.84000000000000008</v>
      </c>
      <c r="R55" s="5">
        <f t="shared" si="0"/>
        <v>9.3753000775224655E-3</v>
      </c>
      <c r="S55" s="5">
        <f t="shared" si="10"/>
        <v>0.4246876500387613</v>
      </c>
    </row>
    <row r="56" spans="1:19" x14ac:dyDescent="0.3">
      <c r="A56" t="s">
        <v>113</v>
      </c>
      <c r="B56" t="s">
        <v>114</v>
      </c>
      <c r="C56" t="s">
        <v>1</v>
      </c>
      <c r="D56" t="str">
        <f t="shared" si="1"/>
        <v>Computers&amp;Accessories</v>
      </c>
      <c r="E56" t="str">
        <f t="shared" si="2"/>
        <v>USBCables</v>
      </c>
      <c r="F56" s="3">
        <v>199</v>
      </c>
      <c r="G56" s="3">
        <v>349</v>
      </c>
      <c r="H56" s="3" t="str">
        <f t="shared" si="3"/>
        <v>200.00–500.00</v>
      </c>
      <c r="I56" s="1">
        <v>0.43</v>
      </c>
      <c r="J56" s="1" t="str">
        <f t="shared" si="4"/>
        <v>No</v>
      </c>
      <c r="K56" s="5">
        <v>4.0999999999999996</v>
      </c>
      <c r="L56" s="5">
        <f t="shared" si="5"/>
        <v>4.0999999999999996</v>
      </c>
      <c r="M56" s="6">
        <v>314</v>
      </c>
      <c r="N56">
        <f t="shared" si="6"/>
        <v>314</v>
      </c>
      <c r="O56" t="str">
        <f t="shared" si="7"/>
        <v>Yes</v>
      </c>
      <c r="P56" s="7">
        <f t="shared" si="8"/>
        <v>109586</v>
      </c>
      <c r="Q56" s="5">
        <f t="shared" si="9"/>
        <v>0.82</v>
      </c>
      <c r="R56" s="5">
        <f t="shared" si="0"/>
        <v>7.3540949896129266E-4</v>
      </c>
      <c r="S56" s="5">
        <f t="shared" si="10"/>
        <v>0.41036770474948064</v>
      </c>
    </row>
    <row r="57" spans="1:19" x14ac:dyDescent="0.3">
      <c r="A57" t="s">
        <v>115</v>
      </c>
      <c r="B57" t="s">
        <v>116</v>
      </c>
      <c r="C57" t="s">
        <v>101</v>
      </c>
      <c r="D57" t="str">
        <f t="shared" si="1"/>
        <v>Electronics</v>
      </c>
      <c r="E57" t="str">
        <f t="shared" si="2"/>
        <v>RemoteControls</v>
      </c>
      <c r="F57" s="3">
        <v>230</v>
      </c>
      <c r="G57" s="3">
        <v>499</v>
      </c>
      <c r="H57" s="3" t="str">
        <f t="shared" si="3"/>
        <v>200.00–500.00</v>
      </c>
      <c r="I57" s="1">
        <v>0.54</v>
      </c>
      <c r="J57" s="1" t="str">
        <f t="shared" si="4"/>
        <v>Yes</v>
      </c>
      <c r="K57" s="5">
        <v>3.7</v>
      </c>
      <c r="L57" s="5">
        <f t="shared" si="5"/>
        <v>3.7</v>
      </c>
      <c r="M57" s="6">
        <v>2960</v>
      </c>
      <c r="N57">
        <f t="shared" si="6"/>
        <v>2960</v>
      </c>
      <c r="O57" t="str">
        <f t="shared" si="7"/>
        <v>No</v>
      </c>
      <c r="P57" s="7">
        <f t="shared" si="8"/>
        <v>1477040</v>
      </c>
      <c r="Q57" s="5">
        <f t="shared" si="9"/>
        <v>0.74</v>
      </c>
      <c r="R57" s="5">
        <f t="shared" si="0"/>
        <v>6.9325226653675995E-3</v>
      </c>
      <c r="S57" s="5">
        <f t="shared" si="10"/>
        <v>0.37346626133268379</v>
      </c>
    </row>
    <row r="58" spans="1:19" x14ac:dyDescent="0.3">
      <c r="A58" t="s">
        <v>117</v>
      </c>
      <c r="B58" t="s">
        <v>118</v>
      </c>
      <c r="C58" t="s">
        <v>18</v>
      </c>
      <c r="D58" t="str">
        <f t="shared" si="1"/>
        <v>Computers&amp;Accessories</v>
      </c>
      <c r="E58" t="str">
        <f t="shared" si="2"/>
        <v>WirelessUSBAdapters</v>
      </c>
      <c r="F58" s="3">
        <v>649</v>
      </c>
      <c r="G58" s="3">
        <v>1399</v>
      </c>
      <c r="H58" s="3" t="str">
        <f t="shared" si="3"/>
        <v>&gt;500.00</v>
      </c>
      <c r="I58" s="1">
        <v>0.54</v>
      </c>
      <c r="J58" s="1" t="str">
        <f t="shared" si="4"/>
        <v>Yes</v>
      </c>
      <c r="K58" s="5">
        <v>4.2</v>
      </c>
      <c r="L58" s="5">
        <f t="shared" si="5"/>
        <v>4.2</v>
      </c>
      <c r="M58" s="6">
        <v>179691</v>
      </c>
      <c r="N58">
        <f t="shared" si="6"/>
        <v>179691</v>
      </c>
      <c r="O58" t="str">
        <f t="shared" si="7"/>
        <v>No</v>
      </c>
      <c r="P58" s="7">
        <f t="shared" si="8"/>
        <v>251387709</v>
      </c>
      <c r="Q58" s="5">
        <f t="shared" si="9"/>
        <v>0.84000000000000008</v>
      </c>
      <c r="R58" s="5">
        <f t="shared" si="0"/>
        <v>0.42084862508870585</v>
      </c>
      <c r="S58" s="5">
        <f t="shared" si="10"/>
        <v>0.63042431254435294</v>
      </c>
    </row>
    <row r="59" spans="1:19" x14ac:dyDescent="0.3">
      <c r="A59" t="s">
        <v>119</v>
      </c>
      <c r="B59" t="s">
        <v>120</v>
      </c>
      <c r="C59" t="s">
        <v>36</v>
      </c>
      <c r="D59" t="str">
        <f t="shared" si="1"/>
        <v>Electronics</v>
      </c>
      <c r="E59" t="str">
        <f t="shared" si="2"/>
        <v>SmartTelevisions</v>
      </c>
      <c r="F59" s="3">
        <v>15999</v>
      </c>
      <c r="G59" s="3">
        <v>21999</v>
      </c>
      <c r="H59" s="3" t="str">
        <f t="shared" si="3"/>
        <v>&gt;500.00</v>
      </c>
      <c r="I59" s="1">
        <v>0.27</v>
      </c>
      <c r="J59" s="1" t="str">
        <f t="shared" si="4"/>
        <v>No</v>
      </c>
      <c r="K59" s="5">
        <v>4.2</v>
      </c>
      <c r="L59" s="5">
        <f t="shared" si="5"/>
        <v>4.2</v>
      </c>
      <c r="M59" s="6">
        <v>34899</v>
      </c>
      <c r="N59">
        <f t="shared" si="6"/>
        <v>34899</v>
      </c>
      <c r="O59" t="str">
        <f t="shared" si="7"/>
        <v>No</v>
      </c>
      <c r="P59" s="7">
        <f t="shared" si="8"/>
        <v>767743101</v>
      </c>
      <c r="Q59" s="5">
        <f t="shared" si="9"/>
        <v>0.84000000000000008</v>
      </c>
      <c r="R59" s="5">
        <f t="shared" si="0"/>
        <v>8.1735847465764816E-2</v>
      </c>
      <c r="S59" s="5">
        <f t="shared" si="10"/>
        <v>0.46086792373288243</v>
      </c>
    </row>
    <row r="60" spans="1:19" x14ac:dyDescent="0.3">
      <c r="A60" t="s">
        <v>121</v>
      </c>
      <c r="B60" t="s">
        <v>122</v>
      </c>
      <c r="C60" t="s">
        <v>1</v>
      </c>
      <c r="D60" t="str">
        <f t="shared" si="1"/>
        <v>Computers&amp;Accessories</v>
      </c>
      <c r="E60" t="str">
        <f t="shared" si="2"/>
        <v>USBCables</v>
      </c>
      <c r="F60" s="3">
        <v>348</v>
      </c>
      <c r="G60" s="3">
        <v>1499</v>
      </c>
      <c r="H60" s="3" t="str">
        <f t="shared" si="3"/>
        <v>&gt;500.00</v>
      </c>
      <c r="I60" s="1">
        <v>0.77</v>
      </c>
      <c r="J60" s="1" t="str">
        <f t="shared" si="4"/>
        <v>Yes</v>
      </c>
      <c r="K60" s="5">
        <v>4.2</v>
      </c>
      <c r="L60" s="5">
        <f t="shared" si="5"/>
        <v>4.2</v>
      </c>
      <c r="M60" s="6">
        <v>656</v>
      </c>
      <c r="N60">
        <f t="shared" si="6"/>
        <v>656</v>
      </c>
      <c r="O60" t="str">
        <f t="shared" si="7"/>
        <v>Yes</v>
      </c>
      <c r="P60" s="7">
        <f t="shared" si="8"/>
        <v>983344</v>
      </c>
      <c r="Q60" s="5">
        <f t="shared" si="9"/>
        <v>0.84000000000000008</v>
      </c>
      <c r="R60" s="5">
        <f t="shared" si="0"/>
        <v>1.5363969150274139E-3</v>
      </c>
      <c r="S60" s="5">
        <f t="shared" si="10"/>
        <v>0.42076819845751373</v>
      </c>
    </row>
    <row r="61" spans="1:19" x14ac:dyDescent="0.3">
      <c r="A61" t="s">
        <v>123</v>
      </c>
      <c r="B61" t="s">
        <v>124</v>
      </c>
      <c r="C61" t="s">
        <v>1</v>
      </c>
      <c r="D61" t="str">
        <f t="shared" si="1"/>
        <v>Computers&amp;Accessories</v>
      </c>
      <c r="E61" t="str">
        <f t="shared" si="2"/>
        <v>USBCables</v>
      </c>
      <c r="F61" s="3">
        <v>154</v>
      </c>
      <c r="G61" s="3">
        <v>349</v>
      </c>
      <c r="H61" s="3" t="str">
        <f t="shared" si="3"/>
        <v>200.00–500.00</v>
      </c>
      <c r="I61" s="1">
        <v>0.56000000000000005</v>
      </c>
      <c r="J61" s="1" t="str">
        <f t="shared" si="4"/>
        <v>Yes</v>
      </c>
      <c r="K61" s="5">
        <v>4.3</v>
      </c>
      <c r="L61" s="5">
        <f t="shared" si="5"/>
        <v>4.3</v>
      </c>
      <c r="M61" s="6">
        <v>7064</v>
      </c>
      <c r="N61">
        <f t="shared" si="6"/>
        <v>7064</v>
      </c>
      <c r="O61" t="str">
        <f t="shared" si="7"/>
        <v>No</v>
      </c>
      <c r="P61" s="7">
        <f t="shared" si="8"/>
        <v>2465336</v>
      </c>
      <c r="Q61" s="5">
        <f t="shared" si="9"/>
        <v>0.86</v>
      </c>
      <c r="R61" s="5">
        <f t="shared" si="0"/>
        <v>1.6544371658161056E-2</v>
      </c>
      <c r="S61" s="5">
        <f t="shared" si="10"/>
        <v>0.43827218582908051</v>
      </c>
    </row>
    <row r="62" spans="1:19" x14ac:dyDescent="0.3">
      <c r="A62" t="s">
        <v>125</v>
      </c>
      <c r="B62" t="s">
        <v>126</v>
      </c>
      <c r="C62" t="s">
        <v>101</v>
      </c>
      <c r="D62" t="str">
        <f t="shared" si="1"/>
        <v>Electronics</v>
      </c>
      <c r="E62" t="str">
        <f t="shared" si="2"/>
        <v>RemoteControls</v>
      </c>
      <c r="F62" s="3">
        <v>179</v>
      </c>
      <c r="G62" s="3">
        <v>799</v>
      </c>
      <c r="H62" s="3" t="str">
        <f t="shared" si="3"/>
        <v>&gt;500.00</v>
      </c>
      <c r="I62" s="1">
        <v>0.78</v>
      </c>
      <c r="J62" s="1" t="str">
        <f t="shared" si="4"/>
        <v>Yes</v>
      </c>
      <c r="K62" s="5">
        <v>3.7</v>
      </c>
      <c r="L62" s="5">
        <f t="shared" si="5"/>
        <v>3.7</v>
      </c>
      <c r="M62" s="6">
        <v>2201</v>
      </c>
      <c r="N62">
        <f t="shared" si="6"/>
        <v>2201</v>
      </c>
      <c r="O62" t="str">
        <f t="shared" si="7"/>
        <v>No</v>
      </c>
      <c r="P62" s="7">
        <f t="shared" si="8"/>
        <v>1758599</v>
      </c>
      <c r="Q62" s="5">
        <f t="shared" si="9"/>
        <v>0.74</v>
      </c>
      <c r="R62" s="5">
        <f t="shared" si="0"/>
        <v>5.1548926981331376E-3</v>
      </c>
      <c r="S62" s="5">
        <f t="shared" si="10"/>
        <v>0.37257744634906659</v>
      </c>
    </row>
    <row r="63" spans="1:19" x14ac:dyDescent="0.3">
      <c r="A63" t="s">
        <v>127</v>
      </c>
      <c r="B63" t="s">
        <v>128</v>
      </c>
      <c r="C63" t="s">
        <v>36</v>
      </c>
      <c r="D63" t="str">
        <f t="shared" si="1"/>
        <v>Electronics</v>
      </c>
      <c r="E63" t="str">
        <f t="shared" si="2"/>
        <v>SmartTelevisions</v>
      </c>
      <c r="F63" s="3">
        <v>32990</v>
      </c>
      <c r="G63" s="3">
        <v>47900</v>
      </c>
      <c r="H63" s="3" t="str">
        <f t="shared" si="3"/>
        <v>&gt;500.00</v>
      </c>
      <c r="I63" s="1">
        <v>0.31</v>
      </c>
      <c r="J63" s="1" t="str">
        <f t="shared" si="4"/>
        <v>No</v>
      </c>
      <c r="K63" s="5">
        <v>4.3</v>
      </c>
      <c r="L63" s="5">
        <f t="shared" si="5"/>
        <v>4.3</v>
      </c>
      <c r="M63" s="6">
        <v>7109</v>
      </c>
      <c r="N63">
        <f t="shared" si="6"/>
        <v>7109</v>
      </c>
      <c r="O63" t="str">
        <f t="shared" si="7"/>
        <v>No</v>
      </c>
      <c r="P63" s="7">
        <f t="shared" si="8"/>
        <v>340521100</v>
      </c>
      <c r="Q63" s="5">
        <f t="shared" si="9"/>
        <v>0.86</v>
      </c>
      <c r="R63" s="5">
        <f t="shared" si="0"/>
        <v>1.6649764739222386E-2</v>
      </c>
      <c r="S63" s="5">
        <f t="shared" si="10"/>
        <v>0.4383248823696112</v>
      </c>
    </row>
    <row r="64" spans="1:19" x14ac:dyDescent="0.3">
      <c r="A64" t="s">
        <v>129</v>
      </c>
      <c r="B64" t="s">
        <v>130</v>
      </c>
      <c r="C64" t="s">
        <v>1</v>
      </c>
      <c r="D64" t="str">
        <f t="shared" si="1"/>
        <v>Computers&amp;Accessories</v>
      </c>
      <c r="E64" t="str">
        <f t="shared" si="2"/>
        <v>USBCables</v>
      </c>
      <c r="F64" s="3">
        <v>139</v>
      </c>
      <c r="G64" s="3">
        <v>999</v>
      </c>
      <c r="H64" s="3" t="str">
        <f t="shared" si="3"/>
        <v>&gt;500.00</v>
      </c>
      <c r="I64" s="1">
        <v>0.86</v>
      </c>
      <c r="J64" s="1" t="str">
        <f t="shared" si="4"/>
        <v>Yes</v>
      </c>
      <c r="K64" s="5">
        <v>4</v>
      </c>
      <c r="L64" s="5">
        <f t="shared" si="5"/>
        <v>4</v>
      </c>
      <c r="M64" s="6">
        <v>1313</v>
      </c>
      <c r="N64">
        <f t="shared" si="6"/>
        <v>1313</v>
      </c>
      <c r="O64" t="str">
        <f t="shared" si="7"/>
        <v>No</v>
      </c>
      <c r="P64" s="7">
        <f t="shared" si="8"/>
        <v>1311687</v>
      </c>
      <c r="Q64" s="5">
        <f t="shared" si="9"/>
        <v>0.8</v>
      </c>
      <c r="R64" s="5">
        <f t="shared" si="0"/>
        <v>3.0751358985228574E-3</v>
      </c>
      <c r="S64" s="5">
        <f t="shared" si="10"/>
        <v>0.40153756794926143</v>
      </c>
    </row>
    <row r="65" spans="1:19" x14ac:dyDescent="0.3">
      <c r="A65" t="s">
        <v>131</v>
      </c>
      <c r="B65" t="s">
        <v>132</v>
      </c>
      <c r="C65" t="s">
        <v>1</v>
      </c>
      <c r="D65" t="str">
        <f t="shared" si="1"/>
        <v>Computers&amp;Accessories</v>
      </c>
      <c r="E65" t="str">
        <f t="shared" si="2"/>
        <v>USBCables</v>
      </c>
      <c r="F65" s="3">
        <v>329</v>
      </c>
      <c r="G65" s="3">
        <v>845</v>
      </c>
      <c r="H65" s="3" t="str">
        <f t="shared" si="3"/>
        <v>&gt;500.00</v>
      </c>
      <c r="I65" s="1">
        <v>0.61</v>
      </c>
      <c r="J65" s="1" t="str">
        <f t="shared" si="4"/>
        <v>Yes</v>
      </c>
      <c r="K65" s="5">
        <v>4.2</v>
      </c>
      <c r="L65" s="5">
        <f t="shared" si="5"/>
        <v>4.2</v>
      </c>
      <c r="M65" s="6">
        <v>29746</v>
      </c>
      <c r="N65">
        <f t="shared" si="6"/>
        <v>29746</v>
      </c>
      <c r="O65" t="str">
        <f t="shared" si="7"/>
        <v>No</v>
      </c>
      <c r="P65" s="7">
        <f t="shared" si="8"/>
        <v>25135370</v>
      </c>
      <c r="Q65" s="5">
        <f t="shared" si="9"/>
        <v>0.84000000000000008</v>
      </c>
      <c r="R65" s="5">
        <f t="shared" si="0"/>
        <v>6.9667168650008313E-2</v>
      </c>
      <c r="S65" s="5">
        <f t="shared" si="10"/>
        <v>0.4548335843250042</v>
      </c>
    </row>
    <row r="66" spans="1:19" x14ac:dyDescent="0.3">
      <c r="A66" t="s">
        <v>133</v>
      </c>
      <c r="B66" t="s">
        <v>134</v>
      </c>
      <c r="C66" t="s">
        <v>36</v>
      </c>
      <c r="D66" t="str">
        <f t="shared" si="1"/>
        <v>Electronics</v>
      </c>
      <c r="E66" t="str">
        <f t="shared" si="2"/>
        <v>SmartTelevisions</v>
      </c>
      <c r="F66" s="3">
        <v>13999</v>
      </c>
      <c r="G66" s="3">
        <v>24999</v>
      </c>
      <c r="H66" s="3" t="str">
        <f t="shared" si="3"/>
        <v>&gt;500.00</v>
      </c>
      <c r="I66" s="1">
        <v>0.44</v>
      </c>
      <c r="J66" s="1" t="str">
        <f t="shared" si="4"/>
        <v>No</v>
      </c>
      <c r="K66" s="5">
        <v>4.2</v>
      </c>
      <c r="L66" s="5">
        <f t="shared" si="5"/>
        <v>4.2</v>
      </c>
      <c r="M66" s="6">
        <v>45238</v>
      </c>
      <c r="N66">
        <f t="shared" si="6"/>
        <v>45238</v>
      </c>
      <c r="O66" t="str">
        <f t="shared" si="7"/>
        <v>No</v>
      </c>
      <c r="P66" s="7">
        <f t="shared" si="8"/>
        <v>1130904762</v>
      </c>
      <c r="Q66" s="5">
        <f t="shared" si="9"/>
        <v>0.84000000000000008</v>
      </c>
      <c r="R66" s="5">
        <f t="shared" ref="R66:R129" si="11">N66 /$W$8</f>
        <v>0.1059504933567228</v>
      </c>
      <c r="S66" s="5">
        <f t="shared" si="10"/>
        <v>0.47297524667836144</v>
      </c>
    </row>
    <row r="67" spans="1:19" x14ac:dyDescent="0.3">
      <c r="A67" t="s">
        <v>135</v>
      </c>
      <c r="B67" t="s">
        <v>136</v>
      </c>
      <c r="C67" t="s">
        <v>27</v>
      </c>
      <c r="D67" t="str">
        <f t="shared" ref="D67:D130" si="12">LEFT(C67, FIND("|",C67&amp; "|") - 1)</f>
        <v>Electronics</v>
      </c>
      <c r="E67" t="str">
        <f t="shared" ref="E67:E130" si="13">TRIM(RIGHT(SUBSTITUTE(C67, "|", REPT(" ", 100)), 100))</f>
        <v>HDMICables</v>
      </c>
      <c r="F67" s="3">
        <v>309</v>
      </c>
      <c r="G67" s="3">
        <v>1400</v>
      </c>
      <c r="H67" s="3" t="str">
        <f t="shared" ref="H67:H130" si="14">IF(G67&lt;200,"&lt;200.00",IF(G67&lt;=500,"200.00–500.00","&gt;500.00"))</f>
        <v>&gt;500.00</v>
      </c>
      <c r="I67" s="1">
        <v>0.78</v>
      </c>
      <c r="J67" s="1" t="str">
        <f t="shared" ref="J67:J130" si="15">IF(I67&gt;=50%,"Yes","No")</f>
        <v>Yes</v>
      </c>
      <c r="K67" s="5">
        <v>4.4000000000000004</v>
      </c>
      <c r="L67" s="5">
        <f t="shared" ref="L67:L130" si="16">IF(ISNUMBER(K67),K67,0)</f>
        <v>4.4000000000000004</v>
      </c>
      <c r="M67" s="6">
        <v>426973</v>
      </c>
      <c r="N67">
        <f t="shared" ref="N67:N130" si="17">IF(ISNUMBER(M67),M67,0)</f>
        <v>426973</v>
      </c>
      <c r="O67" t="str">
        <f t="shared" ref="O67:O130" si="18">IF(N67&lt;1000,"Yes","No")</f>
        <v>No</v>
      </c>
      <c r="P67" s="7">
        <f t="shared" ref="P67:P130" si="19">G67*N67</f>
        <v>597762200</v>
      </c>
      <c r="Q67" s="5">
        <f t="shared" ref="Q67:Q130" si="20">L67/5</f>
        <v>0.88000000000000012</v>
      </c>
      <c r="R67" s="5">
        <f t="shared" si="11"/>
        <v>1</v>
      </c>
      <c r="S67" s="5">
        <f t="shared" ref="S67:S130" si="21" xml:space="preserve"> (Q67+R67)/2</f>
        <v>0.94000000000000006</v>
      </c>
    </row>
    <row r="68" spans="1:19" x14ac:dyDescent="0.3">
      <c r="A68" t="s">
        <v>137</v>
      </c>
      <c r="B68" t="s">
        <v>138</v>
      </c>
      <c r="C68" t="s">
        <v>1</v>
      </c>
      <c r="D68" t="str">
        <f t="shared" si="12"/>
        <v>Computers&amp;Accessories</v>
      </c>
      <c r="E68" t="str">
        <f t="shared" si="13"/>
        <v>USBCables</v>
      </c>
      <c r="F68" s="3">
        <v>263</v>
      </c>
      <c r="G68" s="3">
        <v>699</v>
      </c>
      <c r="H68" s="3" t="str">
        <f t="shared" si="14"/>
        <v>&gt;500.00</v>
      </c>
      <c r="I68" s="1">
        <v>0.62</v>
      </c>
      <c r="J68" s="1" t="str">
        <f t="shared" si="15"/>
        <v>Yes</v>
      </c>
      <c r="K68" s="5">
        <v>4.0999999999999996</v>
      </c>
      <c r="L68" s="5">
        <f t="shared" si="16"/>
        <v>4.0999999999999996</v>
      </c>
      <c r="M68" s="6">
        <v>450</v>
      </c>
      <c r="N68">
        <f t="shared" si="17"/>
        <v>450</v>
      </c>
      <c r="O68" t="str">
        <f t="shared" si="18"/>
        <v>Yes</v>
      </c>
      <c r="P68" s="7">
        <f t="shared" si="19"/>
        <v>314550</v>
      </c>
      <c r="Q68" s="5">
        <f t="shared" si="20"/>
        <v>0.82</v>
      </c>
      <c r="R68" s="5">
        <f t="shared" si="11"/>
        <v>1.0539308106133174E-3</v>
      </c>
      <c r="S68" s="5">
        <f t="shared" si="21"/>
        <v>0.41052696540530664</v>
      </c>
    </row>
    <row r="69" spans="1:19" x14ac:dyDescent="0.3">
      <c r="A69" t="s">
        <v>139</v>
      </c>
      <c r="B69" t="s">
        <v>140</v>
      </c>
      <c r="C69" t="s">
        <v>112</v>
      </c>
      <c r="D69" t="str">
        <f t="shared" si="12"/>
        <v>Electronics</v>
      </c>
      <c r="E69" t="str">
        <f t="shared" si="13"/>
        <v>StandardTelevisions</v>
      </c>
      <c r="F69" s="3">
        <v>7999</v>
      </c>
      <c r="G69" s="3">
        <v>14990</v>
      </c>
      <c r="H69" s="3" t="str">
        <f t="shared" si="14"/>
        <v>&gt;500.00</v>
      </c>
      <c r="I69" s="1">
        <v>0.47</v>
      </c>
      <c r="J69" s="1" t="str">
        <f t="shared" si="15"/>
        <v>No</v>
      </c>
      <c r="K69" s="5">
        <v>4.3</v>
      </c>
      <c r="L69" s="5">
        <f t="shared" si="16"/>
        <v>4.3</v>
      </c>
      <c r="M69" s="6">
        <v>457</v>
      </c>
      <c r="N69">
        <f t="shared" si="17"/>
        <v>457</v>
      </c>
      <c r="O69" t="str">
        <f t="shared" si="18"/>
        <v>Yes</v>
      </c>
      <c r="P69" s="7">
        <f t="shared" si="19"/>
        <v>6850430</v>
      </c>
      <c r="Q69" s="5">
        <f t="shared" si="20"/>
        <v>0.86</v>
      </c>
      <c r="R69" s="5">
        <f t="shared" si="11"/>
        <v>1.0703252898895247E-3</v>
      </c>
      <c r="S69" s="5">
        <f t="shared" si="21"/>
        <v>0.43053516264494474</v>
      </c>
    </row>
    <row r="70" spans="1:19" x14ac:dyDescent="0.3">
      <c r="A70" t="s">
        <v>141</v>
      </c>
      <c r="B70" t="s">
        <v>142</v>
      </c>
      <c r="C70" t="s">
        <v>143</v>
      </c>
      <c r="D70" t="str">
        <f t="shared" si="12"/>
        <v>Electronics</v>
      </c>
      <c r="E70" t="str">
        <f t="shared" si="13"/>
        <v>TVWall&amp;CeilingMounts</v>
      </c>
      <c r="F70" s="3">
        <v>1599</v>
      </c>
      <c r="G70" s="3">
        <v>2999</v>
      </c>
      <c r="H70" s="3" t="str">
        <f t="shared" si="14"/>
        <v>&gt;500.00</v>
      </c>
      <c r="I70" s="1">
        <v>0.47</v>
      </c>
      <c r="J70" s="1" t="str">
        <f t="shared" si="15"/>
        <v>No</v>
      </c>
      <c r="K70" s="5">
        <v>4.2</v>
      </c>
      <c r="L70" s="5">
        <f t="shared" si="16"/>
        <v>4.2</v>
      </c>
      <c r="M70" s="6">
        <v>2727</v>
      </c>
      <c r="N70">
        <f t="shared" si="17"/>
        <v>2727</v>
      </c>
      <c r="O70" t="str">
        <f t="shared" si="18"/>
        <v>No</v>
      </c>
      <c r="P70" s="7">
        <f t="shared" si="19"/>
        <v>8178273</v>
      </c>
      <c r="Q70" s="5">
        <f t="shared" si="20"/>
        <v>0.84000000000000008</v>
      </c>
      <c r="R70" s="5">
        <f t="shared" si="11"/>
        <v>6.3868207123167035E-3</v>
      </c>
      <c r="S70" s="5">
        <f t="shared" si="21"/>
        <v>0.42319341035615837</v>
      </c>
    </row>
    <row r="71" spans="1:19" x14ac:dyDescent="0.3">
      <c r="A71" t="s">
        <v>144</v>
      </c>
      <c r="B71" t="s">
        <v>145</v>
      </c>
      <c r="C71" t="s">
        <v>1</v>
      </c>
      <c r="D71" t="str">
        <f t="shared" si="12"/>
        <v>Computers&amp;Accessories</v>
      </c>
      <c r="E71" t="str">
        <f t="shared" si="13"/>
        <v>USBCables</v>
      </c>
      <c r="F71" s="3">
        <v>219</v>
      </c>
      <c r="G71" s="3">
        <v>700</v>
      </c>
      <c r="H71" s="3" t="str">
        <f t="shared" si="14"/>
        <v>&gt;500.00</v>
      </c>
      <c r="I71" s="1">
        <v>0.69</v>
      </c>
      <c r="J71" s="1" t="str">
        <f t="shared" si="15"/>
        <v>Yes</v>
      </c>
      <c r="K71" s="5">
        <v>4.3</v>
      </c>
      <c r="L71" s="5">
        <f t="shared" si="16"/>
        <v>4.3</v>
      </c>
      <c r="M71" s="6">
        <v>20053</v>
      </c>
      <c r="N71">
        <f t="shared" si="17"/>
        <v>20053</v>
      </c>
      <c r="O71" t="str">
        <f t="shared" si="18"/>
        <v>No</v>
      </c>
      <c r="P71" s="7">
        <f t="shared" si="19"/>
        <v>14037100</v>
      </c>
      <c r="Q71" s="5">
        <f t="shared" si="20"/>
        <v>0.86</v>
      </c>
      <c r="R71" s="5">
        <f t="shared" si="11"/>
        <v>4.6965498989397454E-2</v>
      </c>
      <c r="S71" s="5">
        <f t="shared" si="21"/>
        <v>0.45348274949469874</v>
      </c>
    </row>
    <row r="72" spans="1:19" x14ac:dyDescent="0.3">
      <c r="A72" t="s">
        <v>146</v>
      </c>
      <c r="B72" t="s">
        <v>147</v>
      </c>
      <c r="C72" t="s">
        <v>1</v>
      </c>
      <c r="D72" t="str">
        <f t="shared" si="12"/>
        <v>Computers&amp;Accessories</v>
      </c>
      <c r="E72" t="str">
        <f t="shared" si="13"/>
        <v>USBCables</v>
      </c>
      <c r="F72" s="3">
        <v>349</v>
      </c>
      <c r="G72" s="3">
        <v>899</v>
      </c>
      <c r="H72" s="3" t="str">
        <f t="shared" si="14"/>
        <v>&gt;500.00</v>
      </c>
      <c r="I72" s="1">
        <v>0.61</v>
      </c>
      <c r="J72" s="1" t="str">
        <f t="shared" si="15"/>
        <v>Yes</v>
      </c>
      <c r="K72" s="5">
        <v>4.5</v>
      </c>
      <c r="L72" s="5">
        <f t="shared" si="16"/>
        <v>4.5</v>
      </c>
      <c r="M72" s="6">
        <v>149</v>
      </c>
      <c r="N72">
        <f t="shared" si="17"/>
        <v>149</v>
      </c>
      <c r="O72" t="str">
        <f t="shared" si="18"/>
        <v>Yes</v>
      </c>
      <c r="P72" s="7">
        <f t="shared" si="19"/>
        <v>133951</v>
      </c>
      <c r="Q72" s="5">
        <f t="shared" si="20"/>
        <v>0.9</v>
      </c>
      <c r="R72" s="5">
        <f t="shared" si="11"/>
        <v>3.4896820173640954E-4</v>
      </c>
      <c r="S72" s="5">
        <f t="shared" si="21"/>
        <v>0.45017448410086819</v>
      </c>
    </row>
    <row r="73" spans="1:19" x14ac:dyDescent="0.3">
      <c r="A73" t="s">
        <v>148</v>
      </c>
      <c r="B73" t="s">
        <v>149</v>
      </c>
      <c r="C73" t="s">
        <v>1</v>
      </c>
      <c r="D73" t="str">
        <f t="shared" si="12"/>
        <v>Computers&amp;Accessories</v>
      </c>
      <c r="E73" t="str">
        <f t="shared" si="13"/>
        <v>USBCables</v>
      </c>
      <c r="F73" s="3">
        <v>349</v>
      </c>
      <c r="G73" s="3">
        <v>599</v>
      </c>
      <c r="H73" s="3" t="str">
        <f t="shared" si="14"/>
        <v>&gt;500.00</v>
      </c>
      <c r="I73" s="1">
        <v>0.42</v>
      </c>
      <c r="J73" s="1" t="str">
        <f t="shared" si="15"/>
        <v>No</v>
      </c>
      <c r="K73" s="5">
        <v>4.0999999999999996</v>
      </c>
      <c r="L73" s="5">
        <f t="shared" si="16"/>
        <v>4.0999999999999996</v>
      </c>
      <c r="M73" s="6">
        <v>210</v>
      </c>
      <c r="N73">
        <f t="shared" si="17"/>
        <v>210</v>
      </c>
      <c r="O73" t="str">
        <f t="shared" si="18"/>
        <v>Yes</v>
      </c>
      <c r="P73" s="7">
        <f t="shared" si="19"/>
        <v>125790</v>
      </c>
      <c r="Q73" s="5">
        <f t="shared" si="20"/>
        <v>0.82</v>
      </c>
      <c r="R73" s="5">
        <f t="shared" si="11"/>
        <v>4.9183437828621477E-4</v>
      </c>
      <c r="S73" s="5">
        <f t="shared" si="21"/>
        <v>0.41024591718914311</v>
      </c>
    </row>
    <row r="74" spans="1:19" x14ac:dyDescent="0.3">
      <c r="A74" t="s">
        <v>150</v>
      </c>
      <c r="B74" t="s">
        <v>151</v>
      </c>
      <c r="C74" t="s">
        <v>36</v>
      </c>
      <c r="D74" t="str">
        <f t="shared" si="12"/>
        <v>Electronics</v>
      </c>
      <c r="E74" t="str">
        <f t="shared" si="13"/>
        <v>SmartTelevisions</v>
      </c>
      <c r="F74" s="3">
        <v>26999</v>
      </c>
      <c r="G74" s="3">
        <v>42999</v>
      </c>
      <c r="H74" s="3" t="str">
        <f t="shared" si="14"/>
        <v>&gt;500.00</v>
      </c>
      <c r="I74" s="1">
        <v>0.37</v>
      </c>
      <c r="J74" s="1" t="str">
        <f t="shared" si="15"/>
        <v>No</v>
      </c>
      <c r="K74" s="5">
        <v>4.2</v>
      </c>
      <c r="L74" s="5">
        <f t="shared" si="16"/>
        <v>4.2</v>
      </c>
      <c r="M74" s="6">
        <v>45238</v>
      </c>
      <c r="N74">
        <f t="shared" si="17"/>
        <v>45238</v>
      </c>
      <c r="O74" t="str">
        <f t="shared" si="18"/>
        <v>No</v>
      </c>
      <c r="P74" s="7">
        <f t="shared" si="19"/>
        <v>1945188762</v>
      </c>
      <c r="Q74" s="5">
        <f t="shared" si="20"/>
        <v>0.84000000000000008</v>
      </c>
      <c r="R74" s="5">
        <f t="shared" si="11"/>
        <v>0.1059504933567228</v>
      </c>
      <c r="S74" s="5">
        <f t="shared" si="21"/>
        <v>0.47297524667836144</v>
      </c>
    </row>
    <row r="75" spans="1:19" x14ac:dyDescent="0.3">
      <c r="A75" t="s">
        <v>152</v>
      </c>
      <c r="B75" t="s">
        <v>153</v>
      </c>
      <c r="C75" t="s">
        <v>1</v>
      </c>
      <c r="D75" t="str">
        <f t="shared" si="12"/>
        <v>Computers&amp;Accessories</v>
      </c>
      <c r="E75" t="str">
        <f t="shared" si="13"/>
        <v>USBCables</v>
      </c>
      <c r="F75" s="3">
        <v>115</v>
      </c>
      <c r="G75" s="3">
        <v>499</v>
      </c>
      <c r="H75" s="3" t="str">
        <f t="shared" si="14"/>
        <v>200.00–500.00</v>
      </c>
      <c r="I75" s="1">
        <v>0.77</v>
      </c>
      <c r="J75" s="1" t="str">
        <f t="shared" si="15"/>
        <v>Yes</v>
      </c>
      <c r="K75" s="5">
        <v>4</v>
      </c>
      <c r="L75" s="5">
        <f t="shared" si="16"/>
        <v>4</v>
      </c>
      <c r="M75" s="6">
        <v>7732</v>
      </c>
      <c r="N75">
        <f t="shared" si="17"/>
        <v>7732</v>
      </c>
      <c r="O75" t="str">
        <f t="shared" si="18"/>
        <v>No</v>
      </c>
      <c r="P75" s="7">
        <f t="shared" si="19"/>
        <v>3858268</v>
      </c>
      <c r="Q75" s="5">
        <f t="shared" si="20"/>
        <v>0.8</v>
      </c>
      <c r="R75" s="5">
        <f t="shared" si="11"/>
        <v>1.8108873394804825E-2</v>
      </c>
      <c r="S75" s="5">
        <f t="shared" si="21"/>
        <v>0.40905443669740243</v>
      </c>
    </row>
    <row r="76" spans="1:19" x14ac:dyDescent="0.3">
      <c r="A76" t="s">
        <v>154</v>
      </c>
      <c r="B76" t="s">
        <v>155</v>
      </c>
      <c r="C76" t="s">
        <v>1</v>
      </c>
      <c r="D76" t="str">
        <f t="shared" si="12"/>
        <v>Computers&amp;Accessories</v>
      </c>
      <c r="E76" t="str">
        <f t="shared" si="13"/>
        <v>USBCables</v>
      </c>
      <c r="F76" s="3">
        <v>399</v>
      </c>
      <c r="G76" s="3">
        <v>999</v>
      </c>
      <c r="H76" s="3" t="str">
        <f t="shared" si="14"/>
        <v>&gt;500.00</v>
      </c>
      <c r="I76" s="1">
        <v>0.6</v>
      </c>
      <c r="J76" s="1" t="str">
        <f t="shared" si="15"/>
        <v>Yes</v>
      </c>
      <c r="K76" s="5">
        <v>4.0999999999999996</v>
      </c>
      <c r="L76" s="5">
        <f t="shared" si="16"/>
        <v>4.0999999999999996</v>
      </c>
      <c r="M76" s="6">
        <v>1780</v>
      </c>
      <c r="N76">
        <f t="shared" si="17"/>
        <v>1780</v>
      </c>
      <c r="O76" t="str">
        <f t="shared" si="18"/>
        <v>No</v>
      </c>
      <c r="P76" s="7">
        <f t="shared" si="19"/>
        <v>1778220</v>
      </c>
      <c r="Q76" s="5">
        <f t="shared" si="20"/>
        <v>0.82</v>
      </c>
      <c r="R76" s="5">
        <f t="shared" si="11"/>
        <v>4.1688818730926782E-3</v>
      </c>
      <c r="S76" s="5">
        <f t="shared" si="21"/>
        <v>0.41208444093654634</v>
      </c>
    </row>
    <row r="77" spans="1:19" x14ac:dyDescent="0.3">
      <c r="A77" t="s">
        <v>156</v>
      </c>
      <c r="B77" t="s">
        <v>157</v>
      </c>
      <c r="C77" t="s">
        <v>1</v>
      </c>
      <c r="D77" t="str">
        <f t="shared" si="12"/>
        <v>Computers&amp;Accessories</v>
      </c>
      <c r="E77" t="str">
        <f t="shared" si="13"/>
        <v>USBCables</v>
      </c>
      <c r="F77" s="3">
        <v>199</v>
      </c>
      <c r="G77" s="3">
        <v>499</v>
      </c>
      <c r="H77" s="3" t="str">
        <f t="shared" si="14"/>
        <v>200.00–500.00</v>
      </c>
      <c r="I77" s="1">
        <v>0.6</v>
      </c>
      <c r="J77" s="1" t="str">
        <f t="shared" si="15"/>
        <v>Yes</v>
      </c>
      <c r="K77" s="5">
        <v>4.0999999999999996</v>
      </c>
      <c r="L77" s="5">
        <f t="shared" si="16"/>
        <v>4.0999999999999996</v>
      </c>
      <c r="M77" s="6">
        <v>602</v>
      </c>
      <c r="N77">
        <f t="shared" si="17"/>
        <v>602</v>
      </c>
      <c r="O77" t="str">
        <f t="shared" si="18"/>
        <v>Yes</v>
      </c>
      <c r="P77" s="7">
        <f t="shared" si="19"/>
        <v>300398</v>
      </c>
      <c r="Q77" s="5">
        <f t="shared" si="20"/>
        <v>0.82</v>
      </c>
      <c r="R77" s="5">
        <f t="shared" si="11"/>
        <v>1.4099252177538159E-3</v>
      </c>
      <c r="S77" s="5">
        <f t="shared" si="21"/>
        <v>0.4107049626088769</v>
      </c>
    </row>
    <row r="78" spans="1:19" x14ac:dyDescent="0.3">
      <c r="A78" t="s">
        <v>158</v>
      </c>
      <c r="B78" t="s">
        <v>159</v>
      </c>
      <c r="C78" t="s">
        <v>1</v>
      </c>
      <c r="D78" t="str">
        <f t="shared" si="12"/>
        <v>Computers&amp;Accessories</v>
      </c>
      <c r="E78" t="str">
        <f t="shared" si="13"/>
        <v>USBCables</v>
      </c>
      <c r="F78" s="3">
        <v>179</v>
      </c>
      <c r="G78" s="3">
        <v>399</v>
      </c>
      <c r="H78" s="3" t="str">
        <f t="shared" si="14"/>
        <v>200.00–500.00</v>
      </c>
      <c r="I78" s="1">
        <v>0.55000000000000004</v>
      </c>
      <c r="J78" s="1" t="str">
        <f t="shared" si="15"/>
        <v>Yes</v>
      </c>
      <c r="K78" s="5">
        <v>4</v>
      </c>
      <c r="L78" s="5">
        <f t="shared" si="16"/>
        <v>4</v>
      </c>
      <c r="M78" s="6">
        <v>1423</v>
      </c>
      <c r="N78">
        <f t="shared" si="17"/>
        <v>1423</v>
      </c>
      <c r="O78" t="str">
        <f t="shared" si="18"/>
        <v>No</v>
      </c>
      <c r="P78" s="7">
        <f t="shared" si="19"/>
        <v>567777</v>
      </c>
      <c r="Q78" s="5">
        <f t="shared" si="20"/>
        <v>0.8</v>
      </c>
      <c r="R78" s="5">
        <f t="shared" si="11"/>
        <v>3.3327634300061126E-3</v>
      </c>
      <c r="S78" s="5">
        <f t="shared" si="21"/>
        <v>0.40166638171500307</v>
      </c>
    </row>
    <row r="79" spans="1:19" x14ac:dyDescent="0.3">
      <c r="A79" t="s">
        <v>160</v>
      </c>
      <c r="B79" t="s">
        <v>161</v>
      </c>
      <c r="C79" t="s">
        <v>36</v>
      </c>
      <c r="D79" t="str">
        <f t="shared" si="12"/>
        <v>Electronics</v>
      </c>
      <c r="E79" t="str">
        <f t="shared" si="13"/>
        <v>SmartTelevisions</v>
      </c>
      <c r="F79" s="3">
        <v>10901</v>
      </c>
      <c r="G79" s="3">
        <v>30990</v>
      </c>
      <c r="H79" s="3" t="str">
        <f t="shared" si="14"/>
        <v>&gt;500.00</v>
      </c>
      <c r="I79" s="1">
        <v>0.65</v>
      </c>
      <c r="J79" s="1" t="str">
        <f t="shared" si="15"/>
        <v>Yes</v>
      </c>
      <c r="K79" s="5">
        <v>4.0999999999999996</v>
      </c>
      <c r="L79" s="5">
        <f t="shared" si="16"/>
        <v>4.0999999999999996</v>
      </c>
      <c r="M79" s="6">
        <v>398</v>
      </c>
      <c r="N79">
        <f t="shared" si="17"/>
        <v>398</v>
      </c>
      <c r="O79" t="str">
        <f t="shared" si="18"/>
        <v>Yes</v>
      </c>
      <c r="P79" s="7">
        <f t="shared" si="19"/>
        <v>12334020</v>
      </c>
      <c r="Q79" s="5">
        <f t="shared" si="20"/>
        <v>0.82</v>
      </c>
      <c r="R79" s="5">
        <f t="shared" si="11"/>
        <v>9.3214325027577859E-4</v>
      </c>
      <c r="S79" s="5">
        <f t="shared" si="21"/>
        <v>0.41046607162513787</v>
      </c>
    </row>
    <row r="80" spans="1:19" x14ac:dyDescent="0.3">
      <c r="A80" t="s">
        <v>162</v>
      </c>
      <c r="B80" t="s">
        <v>163</v>
      </c>
      <c r="C80" t="s">
        <v>1</v>
      </c>
      <c r="D80" t="str">
        <f t="shared" si="12"/>
        <v>Computers&amp;Accessories</v>
      </c>
      <c r="E80" t="str">
        <f t="shared" si="13"/>
        <v>USBCables</v>
      </c>
      <c r="F80" s="3">
        <v>209</v>
      </c>
      <c r="G80" s="3">
        <v>499</v>
      </c>
      <c r="H80" s="3" t="str">
        <f t="shared" si="14"/>
        <v>200.00–500.00</v>
      </c>
      <c r="I80" s="1">
        <v>0.57999999999999996</v>
      </c>
      <c r="J80" s="1" t="str">
        <f t="shared" si="15"/>
        <v>Yes</v>
      </c>
      <c r="K80" s="5">
        <v>3.9</v>
      </c>
      <c r="L80" s="5">
        <f t="shared" si="16"/>
        <v>3.9</v>
      </c>
      <c r="M80" s="6">
        <v>536</v>
      </c>
      <c r="N80">
        <f t="shared" si="17"/>
        <v>536</v>
      </c>
      <c r="O80" t="str">
        <f t="shared" si="18"/>
        <v>Yes</v>
      </c>
      <c r="P80" s="7">
        <f t="shared" si="19"/>
        <v>267464</v>
      </c>
      <c r="Q80" s="5">
        <f t="shared" si="20"/>
        <v>0.78</v>
      </c>
      <c r="R80" s="5">
        <f t="shared" si="11"/>
        <v>1.2553486988638625E-3</v>
      </c>
      <c r="S80" s="5">
        <f t="shared" si="21"/>
        <v>0.39062767434943196</v>
      </c>
    </row>
    <row r="81" spans="1:19" x14ac:dyDescent="0.3">
      <c r="A81" t="s">
        <v>164</v>
      </c>
      <c r="B81" t="s">
        <v>165</v>
      </c>
      <c r="C81" t="s">
        <v>101</v>
      </c>
      <c r="D81" t="str">
        <f t="shared" si="12"/>
        <v>Electronics</v>
      </c>
      <c r="E81" t="str">
        <f t="shared" si="13"/>
        <v>RemoteControls</v>
      </c>
      <c r="F81" s="3">
        <v>1434</v>
      </c>
      <c r="G81" s="3">
        <v>3999</v>
      </c>
      <c r="H81" s="3" t="str">
        <f t="shared" si="14"/>
        <v>&gt;500.00</v>
      </c>
      <c r="I81" s="1">
        <v>0.64</v>
      </c>
      <c r="J81" s="1" t="str">
        <f t="shared" si="15"/>
        <v>Yes</v>
      </c>
      <c r="K81" s="5">
        <v>4</v>
      </c>
      <c r="L81" s="5">
        <f t="shared" si="16"/>
        <v>4</v>
      </c>
      <c r="M81" s="6">
        <v>32</v>
      </c>
      <c r="N81">
        <f t="shared" si="17"/>
        <v>32</v>
      </c>
      <c r="O81" t="str">
        <f t="shared" si="18"/>
        <v>Yes</v>
      </c>
      <c r="P81" s="7">
        <f t="shared" si="19"/>
        <v>127968</v>
      </c>
      <c r="Q81" s="5">
        <f t="shared" si="20"/>
        <v>0.8</v>
      </c>
      <c r="R81" s="5">
        <f t="shared" si="11"/>
        <v>7.4946190976947022E-5</v>
      </c>
      <c r="S81" s="5">
        <f t="shared" si="21"/>
        <v>0.40003747309548848</v>
      </c>
    </row>
    <row r="82" spans="1:19" x14ac:dyDescent="0.3">
      <c r="A82" t="s">
        <v>166</v>
      </c>
      <c r="B82" t="s">
        <v>167</v>
      </c>
      <c r="C82" t="s">
        <v>1</v>
      </c>
      <c r="D82" t="str">
        <f t="shared" si="12"/>
        <v>Computers&amp;Accessories</v>
      </c>
      <c r="E82" t="str">
        <f t="shared" si="13"/>
        <v>USBCables</v>
      </c>
      <c r="F82" s="3">
        <v>399</v>
      </c>
      <c r="G82" s="3">
        <v>1099</v>
      </c>
      <c r="H82" s="3" t="str">
        <f t="shared" si="14"/>
        <v>&gt;500.00</v>
      </c>
      <c r="I82" s="1">
        <v>0.64</v>
      </c>
      <c r="J82" s="1" t="str">
        <f t="shared" si="15"/>
        <v>Yes</v>
      </c>
      <c r="K82" s="5">
        <v>4.2</v>
      </c>
      <c r="L82" s="5">
        <f t="shared" si="16"/>
        <v>4.2</v>
      </c>
      <c r="M82" s="6">
        <v>24269</v>
      </c>
      <c r="N82">
        <f t="shared" si="17"/>
        <v>24269</v>
      </c>
      <c r="O82" t="str">
        <f t="shared" si="18"/>
        <v>No</v>
      </c>
      <c r="P82" s="7">
        <f t="shared" si="19"/>
        <v>26671631</v>
      </c>
      <c r="Q82" s="5">
        <f t="shared" si="20"/>
        <v>0.84000000000000008</v>
      </c>
      <c r="R82" s="5">
        <f t="shared" si="11"/>
        <v>5.6839659650610226E-2</v>
      </c>
      <c r="S82" s="5">
        <f t="shared" si="21"/>
        <v>0.44841982982530515</v>
      </c>
    </row>
    <row r="83" spans="1:19" x14ac:dyDescent="0.3">
      <c r="A83" t="s">
        <v>168</v>
      </c>
      <c r="B83" t="s">
        <v>169</v>
      </c>
      <c r="C83" t="s">
        <v>1</v>
      </c>
      <c r="D83" t="str">
        <f t="shared" si="12"/>
        <v>Computers&amp;Accessories</v>
      </c>
      <c r="E83" t="str">
        <f t="shared" si="13"/>
        <v>USBCables</v>
      </c>
      <c r="F83" s="3">
        <v>139</v>
      </c>
      <c r="G83" s="3">
        <v>249</v>
      </c>
      <c r="H83" s="3" t="str">
        <f t="shared" si="14"/>
        <v>200.00–500.00</v>
      </c>
      <c r="I83" s="1">
        <v>0.44</v>
      </c>
      <c r="J83" s="1" t="str">
        <f t="shared" si="15"/>
        <v>No</v>
      </c>
      <c r="K83" s="5">
        <v>4</v>
      </c>
      <c r="L83" s="5">
        <f t="shared" si="16"/>
        <v>4</v>
      </c>
      <c r="M83" s="6">
        <v>9378</v>
      </c>
      <c r="N83">
        <f t="shared" si="17"/>
        <v>9378</v>
      </c>
      <c r="O83" t="str">
        <f t="shared" si="18"/>
        <v>No</v>
      </c>
      <c r="P83" s="7">
        <f t="shared" si="19"/>
        <v>2335122</v>
      </c>
      <c r="Q83" s="5">
        <f t="shared" si="20"/>
        <v>0.8</v>
      </c>
      <c r="R83" s="5">
        <f t="shared" si="11"/>
        <v>2.1963918093181534E-2</v>
      </c>
      <c r="S83" s="5">
        <f t="shared" si="21"/>
        <v>0.41098195904659079</v>
      </c>
    </row>
    <row r="84" spans="1:19" x14ac:dyDescent="0.3">
      <c r="A84" t="s">
        <v>170</v>
      </c>
      <c r="B84" t="s">
        <v>171</v>
      </c>
      <c r="C84" t="s">
        <v>36</v>
      </c>
      <c r="D84" t="str">
        <f t="shared" si="12"/>
        <v>Electronics</v>
      </c>
      <c r="E84" t="str">
        <f t="shared" si="13"/>
        <v>SmartTelevisions</v>
      </c>
      <c r="F84" s="3">
        <v>7299</v>
      </c>
      <c r="G84" s="3">
        <v>19125</v>
      </c>
      <c r="H84" s="3" t="str">
        <f t="shared" si="14"/>
        <v>&gt;500.00</v>
      </c>
      <c r="I84" s="1">
        <v>0.62</v>
      </c>
      <c r="J84" s="1" t="str">
        <f t="shared" si="15"/>
        <v>Yes</v>
      </c>
      <c r="K84" s="5">
        <v>3.4</v>
      </c>
      <c r="L84" s="5">
        <f t="shared" si="16"/>
        <v>3.4</v>
      </c>
      <c r="M84" s="6">
        <v>902</v>
      </c>
      <c r="N84">
        <f t="shared" si="17"/>
        <v>902</v>
      </c>
      <c r="O84" t="str">
        <f t="shared" si="18"/>
        <v>Yes</v>
      </c>
      <c r="P84" s="7">
        <f t="shared" si="19"/>
        <v>17250750</v>
      </c>
      <c r="Q84" s="5">
        <f t="shared" si="20"/>
        <v>0.67999999999999994</v>
      </c>
      <c r="R84" s="5">
        <f t="shared" si="11"/>
        <v>2.112545758162694E-3</v>
      </c>
      <c r="S84" s="5">
        <f t="shared" si="21"/>
        <v>0.3410562728790813</v>
      </c>
    </row>
    <row r="85" spans="1:19" x14ac:dyDescent="0.3">
      <c r="A85" t="s">
        <v>172</v>
      </c>
      <c r="B85" t="s">
        <v>173</v>
      </c>
      <c r="C85" t="s">
        <v>1</v>
      </c>
      <c r="D85" t="str">
        <f t="shared" si="12"/>
        <v>Computers&amp;Accessories</v>
      </c>
      <c r="E85" t="str">
        <f t="shared" si="13"/>
        <v>USBCables</v>
      </c>
      <c r="F85" s="3">
        <v>299</v>
      </c>
      <c r="G85" s="3">
        <v>799</v>
      </c>
      <c r="H85" s="3" t="str">
        <f t="shared" si="14"/>
        <v>&gt;500.00</v>
      </c>
      <c r="I85" s="1">
        <v>0.63</v>
      </c>
      <c r="J85" s="1" t="str">
        <f t="shared" si="15"/>
        <v>Yes</v>
      </c>
      <c r="K85" s="5">
        <v>4.4000000000000004</v>
      </c>
      <c r="L85" s="5">
        <f t="shared" si="16"/>
        <v>4.4000000000000004</v>
      </c>
      <c r="M85" s="6">
        <v>28791</v>
      </c>
      <c r="N85">
        <f t="shared" si="17"/>
        <v>28791</v>
      </c>
      <c r="O85" t="str">
        <f t="shared" si="18"/>
        <v>No</v>
      </c>
      <c r="P85" s="7">
        <f t="shared" si="19"/>
        <v>23004009</v>
      </c>
      <c r="Q85" s="5">
        <f t="shared" si="20"/>
        <v>0.88000000000000012</v>
      </c>
      <c r="R85" s="5">
        <f t="shared" si="11"/>
        <v>6.7430493263040056E-2</v>
      </c>
      <c r="S85" s="5">
        <f t="shared" si="21"/>
        <v>0.47371524663152009</v>
      </c>
    </row>
    <row r="86" spans="1:19" x14ac:dyDescent="0.3">
      <c r="A86" t="s">
        <v>174</v>
      </c>
      <c r="B86" t="s">
        <v>175</v>
      </c>
      <c r="C86" t="s">
        <v>1</v>
      </c>
      <c r="D86" t="str">
        <f t="shared" si="12"/>
        <v>Computers&amp;Accessories</v>
      </c>
      <c r="E86" t="str">
        <f t="shared" si="13"/>
        <v>USBCables</v>
      </c>
      <c r="F86" s="3">
        <v>325</v>
      </c>
      <c r="G86" s="3">
        <v>1299</v>
      </c>
      <c r="H86" s="3" t="str">
        <f t="shared" si="14"/>
        <v>&gt;500.00</v>
      </c>
      <c r="I86" s="1">
        <v>0.75</v>
      </c>
      <c r="J86" s="1" t="str">
        <f t="shared" si="15"/>
        <v>Yes</v>
      </c>
      <c r="K86" s="5">
        <v>4.2</v>
      </c>
      <c r="L86" s="5">
        <f t="shared" si="16"/>
        <v>4.2</v>
      </c>
      <c r="M86" s="6">
        <v>10576</v>
      </c>
      <c r="N86">
        <f t="shared" si="17"/>
        <v>10576</v>
      </c>
      <c r="O86" t="str">
        <f t="shared" si="18"/>
        <v>No</v>
      </c>
      <c r="P86" s="7">
        <f t="shared" si="19"/>
        <v>13738224</v>
      </c>
      <c r="Q86" s="5">
        <f t="shared" si="20"/>
        <v>0.84000000000000008</v>
      </c>
      <c r="R86" s="5">
        <f t="shared" si="11"/>
        <v>2.476971611788099E-2</v>
      </c>
      <c r="S86" s="5">
        <f t="shared" si="21"/>
        <v>0.43238485805894056</v>
      </c>
    </row>
    <row r="87" spans="1:19" x14ac:dyDescent="0.3">
      <c r="A87" t="s">
        <v>176</v>
      </c>
      <c r="B87" t="s">
        <v>177</v>
      </c>
      <c r="C87" t="s">
        <v>36</v>
      </c>
      <c r="D87" t="str">
        <f t="shared" si="12"/>
        <v>Electronics</v>
      </c>
      <c r="E87" t="str">
        <f t="shared" si="13"/>
        <v>SmartTelevisions</v>
      </c>
      <c r="F87" s="3">
        <v>29999</v>
      </c>
      <c r="G87" s="3">
        <v>39999</v>
      </c>
      <c r="H87" s="3" t="str">
        <f t="shared" si="14"/>
        <v>&gt;500.00</v>
      </c>
      <c r="I87" s="1">
        <v>0.25</v>
      </c>
      <c r="J87" s="1" t="str">
        <f t="shared" si="15"/>
        <v>No</v>
      </c>
      <c r="K87" s="5">
        <v>4.2</v>
      </c>
      <c r="L87" s="5">
        <f t="shared" si="16"/>
        <v>4.2</v>
      </c>
      <c r="M87" s="6">
        <v>7298</v>
      </c>
      <c r="N87">
        <f t="shared" si="17"/>
        <v>7298</v>
      </c>
      <c r="O87" t="str">
        <f t="shared" si="18"/>
        <v>No</v>
      </c>
      <c r="P87" s="7">
        <f t="shared" si="19"/>
        <v>291912702</v>
      </c>
      <c r="Q87" s="5">
        <f t="shared" si="20"/>
        <v>0.84000000000000008</v>
      </c>
      <c r="R87" s="5">
        <f t="shared" si="11"/>
        <v>1.7092415679679979E-2</v>
      </c>
      <c r="S87" s="5">
        <f t="shared" si="21"/>
        <v>0.42854620783984004</v>
      </c>
    </row>
    <row r="88" spans="1:19" x14ac:dyDescent="0.3">
      <c r="A88" t="s">
        <v>178</v>
      </c>
      <c r="B88" t="s">
        <v>179</v>
      </c>
      <c r="C88" t="s">
        <v>36</v>
      </c>
      <c r="D88" t="str">
        <f t="shared" si="12"/>
        <v>Electronics</v>
      </c>
      <c r="E88" t="str">
        <f t="shared" si="13"/>
        <v>SmartTelevisions</v>
      </c>
      <c r="F88" s="3">
        <v>27999</v>
      </c>
      <c r="G88" s="3">
        <v>40990</v>
      </c>
      <c r="H88" s="3" t="str">
        <f t="shared" si="14"/>
        <v>&gt;500.00</v>
      </c>
      <c r="I88" s="1">
        <v>0.32</v>
      </c>
      <c r="J88" s="1" t="str">
        <f t="shared" si="15"/>
        <v>No</v>
      </c>
      <c r="K88" s="5">
        <v>4.3</v>
      </c>
      <c r="L88" s="5">
        <f t="shared" si="16"/>
        <v>4.3</v>
      </c>
      <c r="M88" s="6">
        <v>4703</v>
      </c>
      <c r="N88">
        <f t="shared" si="17"/>
        <v>4703</v>
      </c>
      <c r="O88" t="str">
        <f t="shared" si="18"/>
        <v>No</v>
      </c>
      <c r="P88" s="7">
        <f t="shared" si="19"/>
        <v>192775970</v>
      </c>
      <c r="Q88" s="5">
        <f t="shared" si="20"/>
        <v>0.86</v>
      </c>
      <c r="R88" s="5">
        <f t="shared" si="11"/>
        <v>1.1014748005143182E-2</v>
      </c>
      <c r="S88" s="5">
        <f t="shared" si="21"/>
        <v>0.43550737400257156</v>
      </c>
    </row>
    <row r="89" spans="1:19" x14ac:dyDescent="0.3">
      <c r="A89" t="s">
        <v>180</v>
      </c>
      <c r="B89" t="s">
        <v>181</v>
      </c>
      <c r="C89" t="s">
        <v>36</v>
      </c>
      <c r="D89" t="str">
        <f t="shared" si="12"/>
        <v>Electronics</v>
      </c>
      <c r="E89" t="str">
        <f t="shared" si="13"/>
        <v>SmartTelevisions</v>
      </c>
      <c r="F89" s="3">
        <v>30990</v>
      </c>
      <c r="G89" s="3">
        <v>52900</v>
      </c>
      <c r="H89" s="3" t="str">
        <f t="shared" si="14"/>
        <v>&gt;500.00</v>
      </c>
      <c r="I89" s="1">
        <v>0.41</v>
      </c>
      <c r="J89" s="1" t="str">
        <f t="shared" si="15"/>
        <v>No</v>
      </c>
      <c r="K89" s="5">
        <v>4.3</v>
      </c>
      <c r="L89" s="5">
        <f t="shared" si="16"/>
        <v>4.3</v>
      </c>
      <c r="M89" s="6">
        <v>7109</v>
      </c>
      <c r="N89">
        <f t="shared" si="17"/>
        <v>7109</v>
      </c>
      <c r="O89" t="str">
        <f t="shared" si="18"/>
        <v>No</v>
      </c>
      <c r="P89" s="7">
        <f t="shared" si="19"/>
        <v>376066100</v>
      </c>
      <c r="Q89" s="5">
        <f t="shared" si="20"/>
        <v>0.86</v>
      </c>
      <c r="R89" s="5">
        <f t="shared" si="11"/>
        <v>1.6649764739222386E-2</v>
      </c>
      <c r="S89" s="5">
        <f t="shared" si="21"/>
        <v>0.4383248823696112</v>
      </c>
    </row>
    <row r="90" spans="1:19" x14ac:dyDescent="0.3">
      <c r="A90" t="s">
        <v>182</v>
      </c>
      <c r="B90" t="s">
        <v>183</v>
      </c>
      <c r="C90" t="s">
        <v>1</v>
      </c>
      <c r="D90" t="str">
        <f t="shared" si="12"/>
        <v>Computers&amp;Accessories</v>
      </c>
      <c r="E90" t="str">
        <f t="shared" si="13"/>
        <v>USBCables</v>
      </c>
      <c r="F90" s="3">
        <v>199</v>
      </c>
      <c r="G90" s="3">
        <v>999</v>
      </c>
      <c r="H90" s="3" t="str">
        <f t="shared" si="14"/>
        <v>&gt;500.00</v>
      </c>
      <c r="I90" s="1">
        <v>0.8</v>
      </c>
      <c r="J90" s="1" t="str">
        <f t="shared" si="15"/>
        <v>Yes</v>
      </c>
      <c r="K90" s="5">
        <v>4.5</v>
      </c>
      <c r="L90" s="5">
        <f t="shared" si="16"/>
        <v>4.5</v>
      </c>
      <c r="M90" s="6">
        <v>127</v>
      </c>
      <c r="N90">
        <f t="shared" si="17"/>
        <v>127</v>
      </c>
      <c r="O90" t="str">
        <f t="shared" si="18"/>
        <v>Yes</v>
      </c>
      <c r="P90" s="7">
        <f t="shared" si="19"/>
        <v>126873</v>
      </c>
      <c r="Q90" s="5">
        <f t="shared" si="20"/>
        <v>0.9</v>
      </c>
      <c r="R90" s="5">
        <f t="shared" si="11"/>
        <v>2.9744269543975849E-4</v>
      </c>
      <c r="S90" s="5">
        <f t="shared" si="21"/>
        <v>0.45014872134771988</v>
      </c>
    </row>
    <row r="91" spans="1:19" x14ac:dyDescent="0.3">
      <c r="A91" t="s">
        <v>184</v>
      </c>
      <c r="B91" t="s">
        <v>185</v>
      </c>
      <c r="C91" t="s">
        <v>1</v>
      </c>
      <c r="D91" t="str">
        <f t="shared" si="12"/>
        <v>Computers&amp;Accessories</v>
      </c>
      <c r="E91" t="str">
        <f t="shared" si="13"/>
        <v>USBCables</v>
      </c>
      <c r="F91" s="3">
        <v>649</v>
      </c>
      <c r="G91" s="3">
        <v>1999</v>
      </c>
      <c r="H91" s="3" t="str">
        <f t="shared" si="14"/>
        <v>&gt;500.00</v>
      </c>
      <c r="I91" s="1">
        <v>0.68</v>
      </c>
      <c r="J91" s="1" t="str">
        <f t="shared" si="15"/>
        <v>Yes</v>
      </c>
      <c r="K91" s="5">
        <v>4.2</v>
      </c>
      <c r="L91" s="5">
        <f t="shared" si="16"/>
        <v>4.2</v>
      </c>
      <c r="M91" s="6">
        <v>24269</v>
      </c>
      <c r="N91">
        <f t="shared" si="17"/>
        <v>24269</v>
      </c>
      <c r="O91" t="str">
        <f t="shared" si="18"/>
        <v>No</v>
      </c>
      <c r="P91" s="7">
        <f t="shared" si="19"/>
        <v>48513731</v>
      </c>
      <c r="Q91" s="5">
        <f t="shared" si="20"/>
        <v>0.84000000000000008</v>
      </c>
      <c r="R91" s="5">
        <f t="shared" si="11"/>
        <v>5.6839659650610226E-2</v>
      </c>
      <c r="S91" s="5">
        <f t="shared" si="21"/>
        <v>0.44841982982530515</v>
      </c>
    </row>
    <row r="92" spans="1:19" x14ac:dyDescent="0.3">
      <c r="A92" t="s">
        <v>186</v>
      </c>
      <c r="B92" t="s">
        <v>187</v>
      </c>
      <c r="C92" t="s">
        <v>18</v>
      </c>
      <c r="D92" t="str">
        <f t="shared" si="12"/>
        <v>Computers&amp;Accessories</v>
      </c>
      <c r="E92" t="str">
        <f t="shared" si="13"/>
        <v>WirelessUSBAdapters</v>
      </c>
      <c r="F92" s="3">
        <v>269</v>
      </c>
      <c r="G92" s="3">
        <v>800</v>
      </c>
      <c r="H92" s="3" t="str">
        <f t="shared" si="14"/>
        <v>&gt;500.00</v>
      </c>
      <c r="I92" s="1">
        <v>0.66</v>
      </c>
      <c r="J92" s="1" t="str">
        <f t="shared" si="15"/>
        <v>Yes</v>
      </c>
      <c r="K92" s="5">
        <v>3.6</v>
      </c>
      <c r="L92" s="5">
        <f t="shared" si="16"/>
        <v>3.6</v>
      </c>
      <c r="M92" s="6">
        <v>10134</v>
      </c>
      <c r="N92">
        <f t="shared" si="17"/>
        <v>10134</v>
      </c>
      <c r="O92" t="str">
        <f t="shared" si="18"/>
        <v>No</v>
      </c>
      <c r="P92" s="7">
        <f t="shared" si="19"/>
        <v>8107200</v>
      </c>
      <c r="Q92" s="5">
        <f t="shared" si="20"/>
        <v>0.72</v>
      </c>
      <c r="R92" s="5">
        <f t="shared" si="11"/>
        <v>2.373452185501191E-2</v>
      </c>
      <c r="S92" s="5">
        <f t="shared" si="21"/>
        <v>0.37186726092750594</v>
      </c>
    </row>
    <row r="93" spans="1:19" x14ac:dyDescent="0.3">
      <c r="A93" t="s">
        <v>188</v>
      </c>
      <c r="B93" t="s">
        <v>189</v>
      </c>
      <c r="C93" t="s">
        <v>36</v>
      </c>
      <c r="D93" t="str">
        <f t="shared" si="12"/>
        <v>Electronics</v>
      </c>
      <c r="E93" t="str">
        <f t="shared" si="13"/>
        <v>SmartTelevisions</v>
      </c>
      <c r="F93" s="3">
        <v>24999</v>
      </c>
      <c r="G93" s="3">
        <v>31999</v>
      </c>
      <c r="H93" s="3" t="str">
        <f t="shared" si="14"/>
        <v>&gt;500.00</v>
      </c>
      <c r="I93" s="1">
        <v>0.22</v>
      </c>
      <c r="J93" s="1" t="str">
        <f t="shared" si="15"/>
        <v>No</v>
      </c>
      <c r="K93" s="5">
        <v>4.2</v>
      </c>
      <c r="L93" s="5">
        <f t="shared" si="16"/>
        <v>4.2</v>
      </c>
      <c r="M93" s="6">
        <v>34899</v>
      </c>
      <c r="N93">
        <f t="shared" si="17"/>
        <v>34899</v>
      </c>
      <c r="O93" t="str">
        <f t="shared" si="18"/>
        <v>No</v>
      </c>
      <c r="P93" s="7">
        <f t="shared" si="19"/>
        <v>1116733101</v>
      </c>
      <c r="Q93" s="5">
        <f t="shared" si="20"/>
        <v>0.84000000000000008</v>
      </c>
      <c r="R93" s="5">
        <f t="shared" si="11"/>
        <v>8.1735847465764816E-2</v>
      </c>
      <c r="S93" s="5">
        <f t="shared" si="21"/>
        <v>0.46086792373288243</v>
      </c>
    </row>
    <row r="94" spans="1:19" x14ac:dyDescent="0.3">
      <c r="A94" t="s">
        <v>190</v>
      </c>
      <c r="B94" t="s">
        <v>191</v>
      </c>
      <c r="C94" t="s">
        <v>1</v>
      </c>
      <c r="D94" t="str">
        <f t="shared" si="12"/>
        <v>Computers&amp;Accessories</v>
      </c>
      <c r="E94" t="str">
        <f t="shared" si="13"/>
        <v>USBCables</v>
      </c>
      <c r="F94" s="3">
        <v>299</v>
      </c>
      <c r="G94" s="3">
        <v>699</v>
      </c>
      <c r="H94" s="3" t="str">
        <f t="shared" si="14"/>
        <v>&gt;500.00</v>
      </c>
      <c r="I94" s="1">
        <v>0.56999999999999995</v>
      </c>
      <c r="J94" s="1" t="str">
        <f t="shared" si="15"/>
        <v>Yes</v>
      </c>
      <c r="K94" s="5">
        <v>4.2</v>
      </c>
      <c r="L94" s="5">
        <f t="shared" si="16"/>
        <v>4.2</v>
      </c>
      <c r="M94" s="6">
        <v>94363</v>
      </c>
      <c r="N94">
        <f t="shared" si="17"/>
        <v>94363</v>
      </c>
      <c r="O94" t="str">
        <f t="shared" si="18"/>
        <v>No</v>
      </c>
      <c r="P94" s="7">
        <f t="shared" si="19"/>
        <v>65959737</v>
      </c>
      <c r="Q94" s="5">
        <f t="shared" si="20"/>
        <v>0.84000000000000008</v>
      </c>
      <c r="R94" s="5">
        <f t="shared" si="11"/>
        <v>0.22100460684867662</v>
      </c>
      <c r="S94" s="5">
        <f t="shared" si="21"/>
        <v>0.53050230342433835</v>
      </c>
    </row>
    <row r="95" spans="1:19" x14ac:dyDescent="0.3">
      <c r="A95" t="s">
        <v>192</v>
      </c>
      <c r="B95" t="s">
        <v>193</v>
      </c>
      <c r="C95" t="s">
        <v>1</v>
      </c>
      <c r="D95" t="str">
        <f t="shared" si="12"/>
        <v>Computers&amp;Accessories</v>
      </c>
      <c r="E95" t="str">
        <f t="shared" si="13"/>
        <v>USBCables</v>
      </c>
      <c r="F95" s="3">
        <v>199</v>
      </c>
      <c r="G95" s="3">
        <v>999</v>
      </c>
      <c r="H95" s="3" t="str">
        <f t="shared" si="14"/>
        <v>&gt;500.00</v>
      </c>
      <c r="I95" s="1">
        <v>0.8</v>
      </c>
      <c r="J95" s="1" t="str">
        <f t="shared" si="15"/>
        <v>Yes</v>
      </c>
      <c r="K95" s="5">
        <v>4.0999999999999996</v>
      </c>
      <c r="L95" s="5">
        <f t="shared" si="16"/>
        <v>4.0999999999999996</v>
      </c>
      <c r="M95" s="6">
        <v>425</v>
      </c>
      <c r="N95">
        <f t="shared" si="17"/>
        <v>425</v>
      </c>
      <c r="O95" t="str">
        <f t="shared" si="18"/>
        <v>Yes</v>
      </c>
      <c r="P95" s="7">
        <f t="shared" si="19"/>
        <v>424575</v>
      </c>
      <c r="Q95" s="5">
        <f t="shared" si="20"/>
        <v>0.82</v>
      </c>
      <c r="R95" s="5">
        <f t="shared" si="11"/>
        <v>9.9537909891257758E-4</v>
      </c>
      <c r="S95" s="5">
        <f t="shared" si="21"/>
        <v>0.41049768954945626</v>
      </c>
    </row>
    <row r="96" spans="1:19" x14ac:dyDescent="0.3">
      <c r="A96" t="s">
        <v>194</v>
      </c>
      <c r="B96" t="s">
        <v>195</v>
      </c>
      <c r="C96" t="s">
        <v>36</v>
      </c>
      <c r="D96" t="str">
        <f t="shared" si="12"/>
        <v>Electronics</v>
      </c>
      <c r="E96" t="str">
        <f t="shared" si="13"/>
        <v>SmartTelevisions</v>
      </c>
      <c r="F96" s="3">
        <v>18990</v>
      </c>
      <c r="G96" s="3">
        <v>40990</v>
      </c>
      <c r="H96" s="3" t="str">
        <f t="shared" si="14"/>
        <v>&gt;500.00</v>
      </c>
      <c r="I96" s="1">
        <v>0.54</v>
      </c>
      <c r="J96" s="1" t="str">
        <f t="shared" si="15"/>
        <v>Yes</v>
      </c>
      <c r="K96" s="5">
        <v>4.2</v>
      </c>
      <c r="L96" s="5">
        <f t="shared" si="16"/>
        <v>4.2</v>
      </c>
      <c r="M96" s="6">
        <v>6659</v>
      </c>
      <c r="N96">
        <f t="shared" si="17"/>
        <v>6659</v>
      </c>
      <c r="O96" t="str">
        <f t="shared" si="18"/>
        <v>No</v>
      </c>
      <c r="P96" s="7">
        <f t="shared" si="19"/>
        <v>272952410</v>
      </c>
      <c r="Q96" s="5">
        <f t="shared" si="20"/>
        <v>0.84000000000000008</v>
      </c>
      <c r="R96" s="5">
        <f t="shared" si="11"/>
        <v>1.559583392860907E-2</v>
      </c>
      <c r="S96" s="5">
        <f t="shared" si="21"/>
        <v>0.42779791696430458</v>
      </c>
    </row>
    <row r="97" spans="1:19" x14ac:dyDescent="0.3">
      <c r="A97" t="s">
        <v>196</v>
      </c>
      <c r="B97" t="s">
        <v>197</v>
      </c>
      <c r="C97" t="s">
        <v>18</v>
      </c>
      <c r="D97" t="str">
        <f t="shared" si="12"/>
        <v>Computers&amp;Accessories</v>
      </c>
      <c r="E97" t="str">
        <f t="shared" si="13"/>
        <v>WirelessUSBAdapters</v>
      </c>
      <c r="F97" s="3">
        <v>290</v>
      </c>
      <c r="G97" s="3">
        <v>349</v>
      </c>
      <c r="H97" s="3" t="str">
        <f t="shared" si="14"/>
        <v>200.00–500.00</v>
      </c>
      <c r="I97" s="1">
        <v>0.17</v>
      </c>
      <c r="J97" s="1" t="str">
        <f t="shared" si="15"/>
        <v>No</v>
      </c>
      <c r="K97" s="5">
        <v>3.7</v>
      </c>
      <c r="L97" s="5">
        <f t="shared" si="16"/>
        <v>3.7</v>
      </c>
      <c r="M97" s="6">
        <v>1977</v>
      </c>
      <c r="N97">
        <f t="shared" si="17"/>
        <v>1977</v>
      </c>
      <c r="O97" t="str">
        <f t="shared" si="18"/>
        <v>No</v>
      </c>
      <c r="P97" s="7">
        <f t="shared" si="19"/>
        <v>689973</v>
      </c>
      <c r="Q97" s="5">
        <f t="shared" si="20"/>
        <v>0.74</v>
      </c>
      <c r="R97" s="5">
        <f t="shared" si="11"/>
        <v>4.6302693612945084E-3</v>
      </c>
      <c r="S97" s="5">
        <f t="shared" si="21"/>
        <v>0.37231513468064725</v>
      </c>
    </row>
    <row r="98" spans="1:19" x14ac:dyDescent="0.3">
      <c r="A98" t="s">
        <v>198</v>
      </c>
      <c r="B98" t="s">
        <v>199</v>
      </c>
      <c r="C98" t="s">
        <v>101</v>
      </c>
      <c r="D98" t="str">
        <f t="shared" si="12"/>
        <v>Electronics</v>
      </c>
      <c r="E98" t="str">
        <f t="shared" si="13"/>
        <v>RemoteControls</v>
      </c>
      <c r="F98" s="3">
        <v>249</v>
      </c>
      <c r="G98" s="3">
        <v>799</v>
      </c>
      <c r="H98" s="3" t="str">
        <f t="shared" si="14"/>
        <v>&gt;500.00</v>
      </c>
      <c r="I98" s="1">
        <v>0.69</v>
      </c>
      <c r="J98" s="1" t="str">
        <f t="shared" si="15"/>
        <v>Yes</v>
      </c>
      <c r="K98" s="5">
        <v>3.8</v>
      </c>
      <c r="L98" s="5">
        <f t="shared" si="16"/>
        <v>3.8</v>
      </c>
      <c r="M98" s="6">
        <v>1079</v>
      </c>
      <c r="N98">
        <f t="shared" si="17"/>
        <v>1079</v>
      </c>
      <c r="O98" t="str">
        <f t="shared" si="18"/>
        <v>No</v>
      </c>
      <c r="P98" s="7">
        <f t="shared" si="19"/>
        <v>862121</v>
      </c>
      <c r="Q98" s="5">
        <f t="shared" si="20"/>
        <v>0.76</v>
      </c>
      <c r="R98" s="5">
        <f t="shared" si="11"/>
        <v>2.5270918770039321E-3</v>
      </c>
      <c r="S98" s="5">
        <f t="shared" si="21"/>
        <v>0.38126354593850198</v>
      </c>
    </row>
    <row r="99" spans="1:19" x14ac:dyDescent="0.3">
      <c r="A99" t="s">
        <v>200</v>
      </c>
      <c r="B99" t="s">
        <v>201</v>
      </c>
      <c r="C99" t="s">
        <v>1</v>
      </c>
      <c r="D99" t="str">
        <f t="shared" si="12"/>
        <v>Computers&amp;Accessories</v>
      </c>
      <c r="E99" t="str">
        <f t="shared" si="13"/>
        <v>USBCables</v>
      </c>
      <c r="F99" s="3">
        <v>345</v>
      </c>
      <c r="G99" s="3">
        <v>999</v>
      </c>
      <c r="H99" s="3" t="str">
        <f t="shared" si="14"/>
        <v>&gt;500.00</v>
      </c>
      <c r="I99" s="1">
        <v>0.65</v>
      </c>
      <c r="J99" s="1" t="str">
        <f t="shared" si="15"/>
        <v>Yes</v>
      </c>
      <c r="K99" s="5">
        <v>3.7</v>
      </c>
      <c r="L99" s="5">
        <f t="shared" si="16"/>
        <v>3.7</v>
      </c>
      <c r="M99" s="6">
        <v>1097</v>
      </c>
      <c r="N99">
        <f t="shared" si="17"/>
        <v>1097</v>
      </c>
      <c r="O99" t="str">
        <f t="shared" si="18"/>
        <v>No</v>
      </c>
      <c r="P99" s="7">
        <f t="shared" si="19"/>
        <v>1095903</v>
      </c>
      <c r="Q99" s="5">
        <f t="shared" si="20"/>
        <v>0.74</v>
      </c>
      <c r="R99" s="5">
        <f t="shared" si="11"/>
        <v>2.569249109428465E-3</v>
      </c>
      <c r="S99" s="5">
        <f t="shared" si="21"/>
        <v>0.37128462455471423</v>
      </c>
    </row>
    <row r="100" spans="1:19" x14ac:dyDescent="0.3">
      <c r="A100" t="s">
        <v>202</v>
      </c>
      <c r="B100" t="s">
        <v>203</v>
      </c>
      <c r="C100" t="s">
        <v>18</v>
      </c>
      <c r="D100" t="str">
        <f t="shared" si="12"/>
        <v>Computers&amp;Accessories</v>
      </c>
      <c r="E100" t="str">
        <f t="shared" si="13"/>
        <v>WirelessUSBAdapters</v>
      </c>
      <c r="F100" s="3">
        <v>1099</v>
      </c>
      <c r="G100" s="3">
        <v>1899</v>
      </c>
      <c r="H100" s="3" t="str">
        <f t="shared" si="14"/>
        <v>&gt;500.00</v>
      </c>
      <c r="I100" s="1">
        <v>0.42</v>
      </c>
      <c r="J100" s="1" t="str">
        <f t="shared" si="15"/>
        <v>No</v>
      </c>
      <c r="K100" s="5">
        <v>4.5</v>
      </c>
      <c r="L100" s="5">
        <f t="shared" si="16"/>
        <v>4.5</v>
      </c>
      <c r="M100" s="6">
        <v>22420</v>
      </c>
      <c r="N100">
        <f t="shared" si="17"/>
        <v>22420</v>
      </c>
      <c r="O100" t="str">
        <f t="shared" si="18"/>
        <v>No</v>
      </c>
      <c r="P100" s="7">
        <f t="shared" si="19"/>
        <v>42575580</v>
      </c>
      <c r="Q100" s="5">
        <f t="shared" si="20"/>
        <v>0.9</v>
      </c>
      <c r="R100" s="5">
        <f t="shared" si="11"/>
        <v>5.2509175053223507E-2</v>
      </c>
      <c r="S100" s="5">
        <f t="shared" si="21"/>
        <v>0.47625458752661176</v>
      </c>
    </row>
    <row r="101" spans="1:19" x14ac:dyDescent="0.3">
      <c r="A101" t="s">
        <v>204</v>
      </c>
      <c r="B101" t="s">
        <v>205</v>
      </c>
      <c r="C101" t="s">
        <v>1</v>
      </c>
      <c r="D101" t="str">
        <f t="shared" si="12"/>
        <v>Computers&amp;Accessories</v>
      </c>
      <c r="E101" t="str">
        <f t="shared" si="13"/>
        <v>USBCables</v>
      </c>
      <c r="F101" s="3">
        <v>719</v>
      </c>
      <c r="G101" s="3">
        <v>1499</v>
      </c>
      <c r="H101" s="3" t="str">
        <f t="shared" si="14"/>
        <v>&gt;500.00</v>
      </c>
      <c r="I101" s="1">
        <v>0.52</v>
      </c>
      <c r="J101" s="1" t="str">
        <f t="shared" si="15"/>
        <v>Yes</v>
      </c>
      <c r="K101" s="5">
        <v>4.0999999999999996</v>
      </c>
      <c r="L101" s="5">
        <f t="shared" si="16"/>
        <v>4.0999999999999996</v>
      </c>
      <c r="M101" s="6">
        <v>1045</v>
      </c>
      <c r="N101">
        <f t="shared" si="17"/>
        <v>1045</v>
      </c>
      <c r="O101" t="str">
        <f t="shared" si="18"/>
        <v>No</v>
      </c>
      <c r="P101" s="7">
        <f t="shared" si="19"/>
        <v>1566455</v>
      </c>
      <c r="Q101" s="5">
        <f t="shared" si="20"/>
        <v>0.82</v>
      </c>
      <c r="R101" s="5">
        <f t="shared" si="11"/>
        <v>2.4474615490909261E-3</v>
      </c>
      <c r="S101" s="5">
        <f t="shared" si="21"/>
        <v>0.41122373077454544</v>
      </c>
    </row>
    <row r="102" spans="1:19" x14ac:dyDescent="0.3">
      <c r="A102" t="s">
        <v>206</v>
      </c>
      <c r="B102" t="s">
        <v>207</v>
      </c>
      <c r="C102" t="s">
        <v>101</v>
      </c>
      <c r="D102" t="str">
        <f t="shared" si="12"/>
        <v>Electronics</v>
      </c>
      <c r="E102" t="str">
        <f t="shared" si="13"/>
        <v>RemoteControls</v>
      </c>
      <c r="F102" s="3">
        <v>349</v>
      </c>
      <c r="G102" s="3">
        <v>1499</v>
      </c>
      <c r="H102" s="3" t="str">
        <f t="shared" si="14"/>
        <v>&gt;500.00</v>
      </c>
      <c r="I102" s="1">
        <v>0.77</v>
      </c>
      <c r="J102" s="1" t="str">
        <f t="shared" si="15"/>
        <v>Yes</v>
      </c>
      <c r="K102" s="5">
        <v>4.3</v>
      </c>
      <c r="L102" s="5">
        <f t="shared" si="16"/>
        <v>4.3</v>
      </c>
      <c r="M102" s="6">
        <v>4145</v>
      </c>
      <c r="N102">
        <f t="shared" si="17"/>
        <v>4145</v>
      </c>
      <c r="O102" t="str">
        <f t="shared" si="18"/>
        <v>No</v>
      </c>
      <c r="P102" s="7">
        <f t="shared" si="19"/>
        <v>6213355</v>
      </c>
      <c r="Q102" s="5">
        <f t="shared" si="20"/>
        <v>0.86</v>
      </c>
      <c r="R102" s="5">
        <f t="shared" si="11"/>
        <v>9.7078737999826692E-3</v>
      </c>
      <c r="S102" s="5">
        <f t="shared" si="21"/>
        <v>0.4348539368999913</v>
      </c>
    </row>
    <row r="103" spans="1:19" x14ac:dyDescent="0.3">
      <c r="A103" t="s">
        <v>208</v>
      </c>
      <c r="B103" t="s">
        <v>209</v>
      </c>
      <c r="C103" t="s">
        <v>1</v>
      </c>
      <c r="D103" t="str">
        <f t="shared" si="12"/>
        <v>Computers&amp;Accessories</v>
      </c>
      <c r="E103" t="str">
        <f t="shared" si="13"/>
        <v>USBCables</v>
      </c>
      <c r="F103" s="3">
        <v>849</v>
      </c>
      <c r="G103" s="3">
        <v>1809</v>
      </c>
      <c r="H103" s="3" t="str">
        <f t="shared" si="14"/>
        <v>&gt;500.00</v>
      </c>
      <c r="I103" s="1">
        <v>0.53</v>
      </c>
      <c r="J103" s="1" t="str">
        <f t="shared" si="15"/>
        <v>Yes</v>
      </c>
      <c r="K103" s="5">
        <v>4.3</v>
      </c>
      <c r="L103" s="5">
        <f t="shared" si="16"/>
        <v>4.3</v>
      </c>
      <c r="M103" s="6">
        <v>6547</v>
      </c>
      <c r="N103">
        <f t="shared" si="17"/>
        <v>6547</v>
      </c>
      <c r="O103" t="str">
        <f t="shared" si="18"/>
        <v>No</v>
      </c>
      <c r="P103" s="7">
        <f t="shared" si="19"/>
        <v>11843523</v>
      </c>
      <c r="Q103" s="5">
        <f t="shared" si="20"/>
        <v>0.86</v>
      </c>
      <c r="R103" s="5">
        <f t="shared" si="11"/>
        <v>1.5333522260189754E-2</v>
      </c>
      <c r="S103" s="5">
        <f t="shared" si="21"/>
        <v>0.43766676113009489</v>
      </c>
    </row>
    <row r="104" spans="1:19" x14ac:dyDescent="0.3">
      <c r="A104" t="s">
        <v>210</v>
      </c>
      <c r="B104" t="s">
        <v>211</v>
      </c>
      <c r="C104" t="s">
        <v>101</v>
      </c>
      <c r="D104" t="str">
        <f t="shared" si="12"/>
        <v>Electronics</v>
      </c>
      <c r="E104" t="str">
        <f t="shared" si="13"/>
        <v>RemoteControls</v>
      </c>
      <c r="F104" s="3">
        <v>299</v>
      </c>
      <c r="G104" s="3">
        <v>899</v>
      </c>
      <c r="H104" s="3" t="str">
        <f t="shared" si="14"/>
        <v>&gt;500.00</v>
      </c>
      <c r="I104" s="1">
        <v>0.67</v>
      </c>
      <c r="J104" s="1" t="str">
        <f t="shared" si="15"/>
        <v>Yes</v>
      </c>
      <c r="K104" s="5">
        <v>4</v>
      </c>
      <c r="L104" s="5">
        <f t="shared" si="16"/>
        <v>4</v>
      </c>
      <c r="M104" s="6">
        <v>1588</v>
      </c>
      <c r="N104">
        <f t="shared" si="17"/>
        <v>1588</v>
      </c>
      <c r="O104" t="str">
        <f t="shared" si="18"/>
        <v>No</v>
      </c>
      <c r="P104" s="7">
        <f t="shared" si="19"/>
        <v>1427612</v>
      </c>
      <c r="Q104" s="5">
        <f t="shared" si="20"/>
        <v>0.8</v>
      </c>
      <c r="R104" s="5">
        <f t="shared" si="11"/>
        <v>3.7192047272309957E-3</v>
      </c>
      <c r="S104" s="5">
        <f t="shared" si="21"/>
        <v>0.40185960236361551</v>
      </c>
    </row>
    <row r="105" spans="1:19" x14ac:dyDescent="0.3">
      <c r="A105" t="s">
        <v>212</v>
      </c>
      <c r="B105" t="s">
        <v>213</v>
      </c>
      <c r="C105" t="s">
        <v>36</v>
      </c>
      <c r="D105" t="str">
        <f t="shared" si="12"/>
        <v>Electronics</v>
      </c>
      <c r="E105" t="str">
        <f t="shared" si="13"/>
        <v>SmartTelevisions</v>
      </c>
      <c r="F105" s="3">
        <v>21999</v>
      </c>
      <c r="G105" s="3">
        <v>29999</v>
      </c>
      <c r="H105" s="3" t="str">
        <f t="shared" si="14"/>
        <v>&gt;500.00</v>
      </c>
      <c r="I105" s="1">
        <v>0.27</v>
      </c>
      <c r="J105" s="1" t="str">
        <f t="shared" si="15"/>
        <v>No</v>
      </c>
      <c r="K105" s="5">
        <v>4.2</v>
      </c>
      <c r="L105" s="5">
        <f t="shared" si="16"/>
        <v>4.2</v>
      </c>
      <c r="M105" s="6">
        <v>32840</v>
      </c>
      <c r="N105">
        <f t="shared" si="17"/>
        <v>32840</v>
      </c>
      <c r="O105" t="str">
        <f t="shared" si="18"/>
        <v>No</v>
      </c>
      <c r="P105" s="7">
        <f t="shared" si="19"/>
        <v>985167160</v>
      </c>
      <c r="Q105" s="5">
        <f t="shared" si="20"/>
        <v>0.84000000000000008</v>
      </c>
      <c r="R105" s="5">
        <f t="shared" si="11"/>
        <v>7.6913528490091879E-2</v>
      </c>
      <c r="S105" s="5">
        <f t="shared" si="21"/>
        <v>0.458456764245046</v>
      </c>
    </row>
    <row r="106" spans="1:19" x14ac:dyDescent="0.3">
      <c r="A106" t="s">
        <v>214</v>
      </c>
      <c r="B106" t="s">
        <v>215</v>
      </c>
      <c r="C106" t="s">
        <v>1</v>
      </c>
      <c r="D106" t="str">
        <f t="shared" si="12"/>
        <v>Computers&amp;Accessories</v>
      </c>
      <c r="E106" t="str">
        <f t="shared" si="13"/>
        <v>USBCables</v>
      </c>
      <c r="F106" s="3">
        <v>349</v>
      </c>
      <c r="G106" s="3">
        <v>999</v>
      </c>
      <c r="H106" s="3" t="str">
        <f t="shared" si="14"/>
        <v>&gt;500.00</v>
      </c>
      <c r="I106" s="1">
        <v>0.65</v>
      </c>
      <c r="J106" s="1" t="str">
        <f t="shared" si="15"/>
        <v>Yes</v>
      </c>
      <c r="K106" s="5">
        <v>4.2</v>
      </c>
      <c r="L106" s="5">
        <f t="shared" si="16"/>
        <v>4.2</v>
      </c>
      <c r="M106" s="6">
        <v>13120</v>
      </c>
      <c r="N106">
        <f t="shared" si="17"/>
        <v>13120</v>
      </c>
      <c r="O106" t="str">
        <f t="shared" si="18"/>
        <v>No</v>
      </c>
      <c r="P106" s="7">
        <f t="shared" si="19"/>
        <v>13106880</v>
      </c>
      <c r="Q106" s="5">
        <f t="shared" si="20"/>
        <v>0.84000000000000008</v>
      </c>
      <c r="R106" s="5">
        <f t="shared" si="11"/>
        <v>3.0727938300548277E-2</v>
      </c>
      <c r="S106" s="5">
        <f t="shared" si="21"/>
        <v>0.4353639691502742</v>
      </c>
    </row>
    <row r="107" spans="1:19" x14ac:dyDescent="0.3">
      <c r="A107" t="s">
        <v>216</v>
      </c>
      <c r="B107" t="s">
        <v>217</v>
      </c>
      <c r="C107" t="s">
        <v>1</v>
      </c>
      <c r="D107" t="str">
        <f t="shared" si="12"/>
        <v>Computers&amp;Accessories</v>
      </c>
      <c r="E107" t="str">
        <f t="shared" si="13"/>
        <v>USBCables</v>
      </c>
      <c r="F107" s="3">
        <v>399</v>
      </c>
      <c r="G107" s="3">
        <v>999</v>
      </c>
      <c r="H107" s="3" t="str">
        <f t="shared" si="14"/>
        <v>&gt;500.00</v>
      </c>
      <c r="I107" s="1">
        <v>0.6</v>
      </c>
      <c r="J107" s="1" t="str">
        <f t="shared" si="15"/>
        <v>Yes</v>
      </c>
      <c r="K107" s="5">
        <v>4.3</v>
      </c>
      <c r="L107" s="5">
        <f t="shared" si="16"/>
        <v>4.3</v>
      </c>
      <c r="M107" s="6">
        <v>2806</v>
      </c>
      <c r="N107">
        <f t="shared" si="17"/>
        <v>2806</v>
      </c>
      <c r="O107" t="str">
        <f t="shared" si="18"/>
        <v>No</v>
      </c>
      <c r="P107" s="7">
        <f t="shared" si="19"/>
        <v>2803194</v>
      </c>
      <c r="Q107" s="5">
        <f t="shared" si="20"/>
        <v>0.86</v>
      </c>
      <c r="R107" s="5">
        <f t="shared" si="11"/>
        <v>6.5718441212910417E-3</v>
      </c>
      <c r="S107" s="5">
        <f t="shared" si="21"/>
        <v>0.43328592206064553</v>
      </c>
    </row>
    <row r="108" spans="1:19" x14ac:dyDescent="0.3">
      <c r="A108" t="s">
        <v>218</v>
      </c>
      <c r="B108" t="s">
        <v>219</v>
      </c>
      <c r="C108" t="s">
        <v>1</v>
      </c>
      <c r="D108" t="str">
        <f t="shared" si="12"/>
        <v>Computers&amp;Accessories</v>
      </c>
      <c r="E108" t="str">
        <f t="shared" si="13"/>
        <v>USBCables</v>
      </c>
      <c r="F108" s="3">
        <v>449</v>
      </c>
      <c r="G108" s="3">
        <v>1299</v>
      </c>
      <c r="H108" s="3" t="str">
        <f t="shared" si="14"/>
        <v>&gt;500.00</v>
      </c>
      <c r="I108" s="1">
        <v>0.65</v>
      </c>
      <c r="J108" s="1" t="str">
        <f t="shared" si="15"/>
        <v>Yes</v>
      </c>
      <c r="K108" s="5">
        <v>4.2</v>
      </c>
      <c r="L108" s="5">
        <f t="shared" si="16"/>
        <v>4.2</v>
      </c>
      <c r="M108" s="6">
        <v>24269</v>
      </c>
      <c r="N108">
        <f t="shared" si="17"/>
        <v>24269</v>
      </c>
      <c r="O108" t="str">
        <f t="shared" si="18"/>
        <v>No</v>
      </c>
      <c r="P108" s="7">
        <f t="shared" si="19"/>
        <v>31525431</v>
      </c>
      <c r="Q108" s="5">
        <f t="shared" si="20"/>
        <v>0.84000000000000008</v>
      </c>
      <c r="R108" s="5">
        <f t="shared" si="11"/>
        <v>5.6839659650610226E-2</v>
      </c>
      <c r="S108" s="5">
        <f t="shared" si="21"/>
        <v>0.44841982982530515</v>
      </c>
    </row>
    <row r="109" spans="1:19" x14ac:dyDescent="0.3">
      <c r="A109" t="s">
        <v>220</v>
      </c>
      <c r="B109" t="s">
        <v>221</v>
      </c>
      <c r="C109" t="s">
        <v>1</v>
      </c>
      <c r="D109" t="str">
        <f t="shared" si="12"/>
        <v>Computers&amp;Accessories</v>
      </c>
      <c r="E109" t="str">
        <f t="shared" si="13"/>
        <v>USBCables</v>
      </c>
      <c r="F109" s="3">
        <v>299</v>
      </c>
      <c r="G109" s="3">
        <v>999</v>
      </c>
      <c r="H109" s="3" t="str">
        <f t="shared" si="14"/>
        <v>&gt;500.00</v>
      </c>
      <c r="I109" s="1">
        <v>0.7</v>
      </c>
      <c r="J109" s="1" t="str">
        <f t="shared" si="15"/>
        <v>Yes</v>
      </c>
      <c r="K109" s="5">
        <v>4.3</v>
      </c>
      <c r="L109" s="5">
        <f t="shared" si="16"/>
        <v>4.3</v>
      </c>
      <c r="M109" s="6">
        <v>766</v>
      </c>
      <c r="N109">
        <f t="shared" si="17"/>
        <v>766</v>
      </c>
      <c r="O109" t="str">
        <f t="shared" si="18"/>
        <v>Yes</v>
      </c>
      <c r="P109" s="7">
        <f t="shared" si="19"/>
        <v>765234</v>
      </c>
      <c r="Q109" s="5">
        <f t="shared" si="20"/>
        <v>0.86</v>
      </c>
      <c r="R109" s="5">
        <f t="shared" si="11"/>
        <v>1.7940244465106693E-3</v>
      </c>
      <c r="S109" s="5">
        <f t="shared" si="21"/>
        <v>0.43089701222325533</v>
      </c>
    </row>
    <row r="110" spans="1:19" x14ac:dyDescent="0.3">
      <c r="A110" t="s">
        <v>222</v>
      </c>
      <c r="B110" t="s">
        <v>223</v>
      </c>
      <c r="C110" t="s">
        <v>36</v>
      </c>
      <c r="D110" t="str">
        <f t="shared" si="12"/>
        <v>Electronics</v>
      </c>
      <c r="E110" t="str">
        <f t="shared" si="13"/>
        <v>SmartTelevisions</v>
      </c>
      <c r="F110" s="3">
        <v>37999</v>
      </c>
      <c r="G110" s="3">
        <v>65000</v>
      </c>
      <c r="H110" s="3" t="str">
        <f t="shared" si="14"/>
        <v>&gt;500.00</v>
      </c>
      <c r="I110" s="1">
        <v>0.42</v>
      </c>
      <c r="J110" s="1" t="str">
        <f t="shared" si="15"/>
        <v>No</v>
      </c>
      <c r="K110" s="5">
        <v>4.3</v>
      </c>
      <c r="L110" s="5">
        <f t="shared" si="16"/>
        <v>4.3</v>
      </c>
      <c r="M110" s="6">
        <v>3587</v>
      </c>
      <c r="N110">
        <f t="shared" si="17"/>
        <v>3587</v>
      </c>
      <c r="O110" t="str">
        <f t="shared" si="18"/>
        <v>No</v>
      </c>
      <c r="P110" s="7">
        <f t="shared" si="19"/>
        <v>233155000</v>
      </c>
      <c r="Q110" s="5">
        <f t="shared" si="20"/>
        <v>0.86</v>
      </c>
      <c r="R110" s="5">
        <f t="shared" si="11"/>
        <v>8.4009995948221543E-3</v>
      </c>
      <c r="S110" s="5">
        <f t="shared" si="21"/>
        <v>0.43420049979741104</v>
      </c>
    </row>
    <row r="111" spans="1:19" x14ac:dyDescent="0.3">
      <c r="A111" t="s">
        <v>224</v>
      </c>
      <c r="B111" t="s">
        <v>225</v>
      </c>
      <c r="C111" t="s">
        <v>1</v>
      </c>
      <c r="D111" t="str">
        <f t="shared" si="12"/>
        <v>Computers&amp;Accessories</v>
      </c>
      <c r="E111" t="str">
        <f t="shared" si="13"/>
        <v>USBCables</v>
      </c>
      <c r="F111" s="3">
        <v>99</v>
      </c>
      <c r="G111" s="3">
        <v>800</v>
      </c>
      <c r="H111" s="3" t="str">
        <f t="shared" si="14"/>
        <v>&gt;500.00</v>
      </c>
      <c r="I111" s="1">
        <v>0.88</v>
      </c>
      <c r="J111" s="1" t="str">
        <f t="shared" si="15"/>
        <v>Yes</v>
      </c>
      <c r="K111" s="5">
        <v>3.9</v>
      </c>
      <c r="L111" s="5">
        <f t="shared" si="16"/>
        <v>3.9</v>
      </c>
      <c r="M111" s="6">
        <v>24871</v>
      </c>
      <c r="N111">
        <f t="shared" si="17"/>
        <v>24871</v>
      </c>
      <c r="O111" t="str">
        <f t="shared" si="18"/>
        <v>No</v>
      </c>
      <c r="P111" s="7">
        <f t="shared" si="19"/>
        <v>19896800</v>
      </c>
      <c r="Q111" s="5">
        <f t="shared" si="20"/>
        <v>0.78</v>
      </c>
      <c r="R111" s="5">
        <f t="shared" si="11"/>
        <v>5.824958486836404E-2</v>
      </c>
      <c r="S111" s="5">
        <f t="shared" si="21"/>
        <v>0.41912479243418205</v>
      </c>
    </row>
    <row r="112" spans="1:19" x14ac:dyDescent="0.3">
      <c r="A112" t="s">
        <v>226</v>
      </c>
      <c r="B112" t="s">
        <v>227</v>
      </c>
      <c r="C112" t="s">
        <v>112</v>
      </c>
      <c r="D112" t="str">
        <f t="shared" si="12"/>
        <v>Electronics</v>
      </c>
      <c r="E112" t="str">
        <f t="shared" si="13"/>
        <v>StandardTelevisions</v>
      </c>
      <c r="F112" s="3">
        <v>7390</v>
      </c>
      <c r="G112" s="3">
        <v>20000</v>
      </c>
      <c r="H112" s="3" t="str">
        <f t="shared" si="14"/>
        <v>&gt;500.00</v>
      </c>
      <c r="I112" s="1">
        <v>0.63</v>
      </c>
      <c r="J112" s="1" t="str">
        <f t="shared" si="15"/>
        <v>Yes</v>
      </c>
      <c r="K112" s="5">
        <v>4.0999999999999996</v>
      </c>
      <c r="L112" s="5">
        <f t="shared" si="16"/>
        <v>4.0999999999999996</v>
      </c>
      <c r="M112" s="6">
        <v>2581</v>
      </c>
      <c r="N112">
        <f t="shared" si="17"/>
        <v>2581</v>
      </c>
      <c r="O112" t="str">
        <f t="shared" si="18"/>
        <v>No</v>
      </c>
      <c r="P112" s="7">
        <f t="shared" si="19"/>
        <v>51620000</v>
      </c>
      <c r="Q112" s="5">
        <f t="shared" si="20"/>
        <v>0.82</v>
      </c>
      <c r="R112" s="5">
        <f t="shared" si="11"/>
        <v>6.0448787159843829E-3</v>
      </c>
      <c r="S112" s="5">
        <f t="shared" si="21"/>
        <v>0.41302243935799215</v>
      </c>
    </row>
    <row r="113" spans="1:19" x14ac:dyDescent="0.3">
      <c r="A113" t="s">
        <v>228</v>
      </c>
      <c r="B113" t="s">
        <v>229</v>
      </c>
      <c r="C113" t="s">
        <v>1</v>
      </c>
      <c r="D113" t="str">
        <f t="shared" si="12"/>
        <v>Computers&amp;Accessories</v>
      </c>
      <c r="E113" t="str">
        <f t="shared" si="13"/>
        <v>USBCables</v>
      </c>
      <c r="F113" s="3">
        <v>273.10000000000002</v>
      </c>
      <c r="G113" s="3">
        <v>999</v>
      </c>
      <c r="H113" s="3" t="str">
        <f t="shared" si="14"/>
        <v>&gt;500.00</v>
      </c>
      <c r="I113" s="1">
        <v>0.73</v>
      </c>
      <c r="J113" s="1" t="str">
        <f t="shared" si="15"/>
        <v>Yes</v>
      </c>
      <c r="K113" s="5">
        <v>4.3</v>
      </c>
      <c r="L113" s="5">
        <f t="shared" si="16"/>
        <v>4.3</v>
      </c>
      <c r="M113" s="6">
        <v>20850</v>
      </c>
      <c r="N113">
        <f t="shared" si="17"/>
        <v>20850</v>
      </c>
      <c r="O113" t="str">
        <f t="shared" si="18"/>
        <v>No</v>
      </c>
      <c r="P113" s="7">
        <f t="shared" si="19"/>
        <v>20829150</v>
      </c>
      <c r="Q113" s="5">
        <f t="shared" si="20"/>
        <v>0.86</v>
      </c>
      <c r="R113" s="5">
        <f t="shared" si="11"/>
        <v>4.8832127558417045E-2</v>
      </c>
      <c r="S113" s="5">
        <f t="shared" si="21"/>
        <v>0.45441606377920851</v>
      </c>
    </row>
    <row r="114" spans="1:19" x14ac:dyDescent="0.3">
      <c r="A114" t="s">
        <v>230</v>
      </c>
      <c r="B114" t="s">
        <v>231</v>
      </c>
      <c r="C114" t="s">
        <v>36</v>
      </c>
      <c r="D114" t="str">
        <f t="shared" si="12"/>
        <v>Electronics</v>
      </c>
      <c r="E114" t="str">
        <f t="shared" si="13"/>
        <v>SmartTelevisions</v>
      </c>
      <c r="F114" s="3">
        <v>15990</v>
      </c>
      <c r="G114" s="3">
        <v>23990</v>
      </c>
      <c r="H114" s="3" t="str">
        <f t="shared" si="14"/>
        <v>&gt;500.00</v>
      </c>
      <c r="I114" s="1">
        <v>0.33</v>
      </c>
      <c r="J114" s="1" t="str">
        <f t="shared" si="15"/>
        <v>No</v>
      </c>
      <c r="K114" s="5">
        <v>4.3</v>
      </c>
      <c r="L114" s="5">
        <f t="shared" si="16"/>
        <v>4.3</v>
      </c>
      <c r="M114" s="6">
        <v>1035</v>
      </c>
      <c r="N114">
        <f t="shared" si="17"/>
        <v>1035</v>
      </c>
      <c r="O114" t="str">
        <f t="shared" si="18"/>
        <v>No</v>
      </c>
      <c r="P114" s="7">
        <f t="shared" si="19"/>
        <v>24829650</v>
      </c>
      <c r="Q114" s="5">
        <f t="shared" si="20"/>
        <v>0.86</v>
      </c>
      <c r="R114" s="5">
        <f t="shared" si="11"/>
        <v>2.42404086441063E-3</v>
      </c>
      <c r="S114" s="5">
        <f t="shared" si="21"/>
        <v>0.4312120204322053</v>
      </c>
    </row>
    <row r="115" spans="1:19" x14ac:dyDescent="0.3">
      <c r="A115" t="s">
        <v>232</v>
      </c>
      <c r="B115" t="s">
        <v>233</v>
      </c>
      <c r="C115" t="s">
        <v>1</v>
      </c>
      <c r="D115" t="str">
        <f t="shared" si="12"/>
        <v>Computers&amp;Accessories</v>
      </c>
      <c r="E115" t="str">
        <f t="shared" si="13"/>
        <v>USBCables</v>
      </c>
      <c r="F115" s="3">
        <v>399</v>
      </c>
      <c r="G115" s="3">
        <v>999</v>
      </c>
      <c r="H115" s="3" t="str">
        <f t="shared" si="14"/>
        <v>&gt;500.00</v>
      </c>
      <c r="I115" s="1">
        <v>0.6</v>
      </c>
      <c r="J115" s="1" t="str">
        <f t="shared" si="15"/>
        <v>Yes</v>
      </c>
      <c r="K115" s="5">
        <v>4.0999999999999996</v>
      </c>
      <c r="L115" s="5">
        <f t="shared" si="16"/>
        <v>4.0999999999999996</v>
      </c>
      <c r="M115" s="6">
        <v>1780</v>
      </c>
      <c r="N115">
        <f t="shared" si="17"/>
        <v>1780</v>
      </c>
      <c r="O115" t="str">
        <f t="shared" si="18"/>
        <v>No</v>
      </c>
      <c r="P115" s="7">
        <f t="shared" si="19"/>
        <v>1778220</v>
      </c>
      <c r="Q115" s="5">
        <f t="shared" si="20"/>
        <v>0.82</v>
      </c>
      <c r="R115" s="5">
        <f t="shared" si="11"/>
        <v>4.1688818730926782E-3</v>
      </c>
      <c r="S115" s="5">
        <f t="shared" si="21"/>
        <v>0.41208444093654634</v>
      </c>
    </row>
    <row r="116" spans="1:19" x14ac:dyDescent="0.3">
      <c r="A116" t="s">
        <v>234</v>
      </c>
      <c r="B116" t="s">
        <v>235</v>
      </c>
      <c r="C116" t="s">
        <v>101</v>
      </c>
      <c r="D116" t="str">
        <f t="shared" si="12"/>
        <v>Electronics</v>
      </c>
      <c r="E116" t="str">
        <f t="shared" si="13"/>
        <v>RemoteControls</v>
      </c>
      <c r="F116" s="3">
        <v>399</v>
      </c>
      <c r="G116" s="3">
        <v>1999</v>
      </c>
      <c r="H116" s="3" t="str">
        <f t="shared" si="14"/>
        <v>&gt;500.00</v>
      </c>
      <c r="I116" s="1">
        <v>0.8</v>
      </c>
      <c r="J116" s="1" t="str">
        <f t="shared" si="15"/>
        <v>Yes</v>
      </c>
      <c r="K116" s="5">
        <v>4.5</v>
      </c>
      <c r="L116" s="5">
        <f t="shared" si="16"/>
        <v>4.5</v>
      </c>
      <c r="M116" s="6">
        <v>505</v>
      </c>
      <c r="N116">
        <f t="shared" si="17"/>
        <v>505</v>
      </c>
      <c r="O116" t="str">
        <f t="shared" si="18"/>
        <v>Yes</v>
      </c>
      <c r="P116" s="7">
        <f t="shared" si="19"/>
        <v>1009495</v>
      </c>
      <c r="Q116" s="5">
        <f t="shared" si="20"/>
        <v>0.9</v>
      </c>
      <c r="R116" s="5">
        <f t="shared" si="11"/>
        <v>1.1827445763549452E-3</v>
      </c>
      <c r="S116" s="5">
        <f t="shared" si="21"/>
        <v>0.45059137228817747</v>
      </c>
    </row>
    <row r="117" spans="1:19" x14ac:dyDescent="0.3">
      <c r="A117" t="s">
        <v>236</v>
      </c>
      <c r="B117" t="s">
        <v>237</v>
      </c>
      <c r="C117" t="s">
        <v>1</v>
      </c>
      <c r="D117" t="str">
        <f t="shared" si="12"/>
        <v>Computers&amp;Accessories</v>
      </c>
      <c r="E117" t="str">
        <f t="shared" si="13"/>
        <v>USBCables</v>
      </c>
      <c r="F117" s="3">
        <v>210</v>
      </c>
      <c r="G117" s="3">
        <v>399</v>
      </c>
      <c r="H117" s="3" t="str">
        <f t="shared" si="14"/>
        <v>200.00–500.00</v>
      </c>
      <c r="I117" s="1">
        <v>0.47</v>
      </c>
      <c r="J117" s="1" t="str">
        <f t="shared" si="15"/>
        <v>No</v>
      </c>
      <c r="K117" s="5">
        <v>4.0999999999999996</v>
      </c>
      <c r="L117" s="5">
        <f t="shared" si="16"/>
        <v>4.0999999999999996</v>
      </c>
      <c r="M117" s="6">
        <v>1717</v>
      </c>
      <c r="N117">
        <f t="shared" si="17"/>
        <v>1717</v>
      </c>
      <c r="O117" t="str">
        <f t="shared" si="18"/>
        <v>No</v>
      </c>
      <c r="P117" s="7">
        <f t="shared" si="19"/>
        <v>685083</v>
      </c>
      <c r="Q117" s="5">
        <f t="shared" si="20"/>
        <v>0.82</v>
      </c>
      <c r="R117" s="5">
        <f t="shared" si="11"/>
        <v>4.0213315596068135E-3</v>
      </c>
      <c r="S117" s="5">
        <f t="shared" si="21"/>
        <v>0.41201066577980339</v>
      </c>
    </row>
    <row r="118" spans="1:19" x14ac:dyDescent="0.3">
      <c r="A118" t="s">
        <v>238</v>
      </c>
      <c r="B118" t="s">
        <v>239</v>
      </c>
      <c r="C118" t="s">
        <v>101</v>
      </c>
      <c r="D118" t="str">
        <f t="shared" si="12"/>
        <v>Electronics</v>
      </c>
      <c r="E118" t="str">
        <f t="shared" si="13"/>
        <v>RemoteControls</v>
      </c>
      <c r="F118" s="3">
        <v>1299</v>
      </c>
      <c r="G118" s="3">
        <v>1999</v>
      </c>
      <c r="H118" s="3" t="str">
        <f t="shared" si="14"/>
        <v>&gt;500.00</v>
      </c>
      <c r="I118" s="1">
        <v>0.35</v>
      </c>
      <c r="J118" s="1" t="str">
        <f t="shared" si="15"/>
        <v>No</v>
      </c>
      <c r="K118" s="5">
        <v>3.6</v>
      </c>
      <c r="L118" s="5">
        <f t="shared" si="16"/>
        <v>3.6</v>
      </c>
      <c r="M118" s="6">
        <v>590</v>
      </c>
      <c r="N118">
        <f t="shared" si="17"/>
        <v>590</v>
      </c>
      <c r="O118" t="str">
        <f t="shared" si="18"/>
        <v>Yes</v>
      </c>
      <c r="P118" s="7">
        <f t="shared" si="19"/>
        <v>1179410</v>
      </c>
      <c r="Q118" s="5">
        <f t="shared" si="20"/>
        <v>0.72</v>
      </c>
      <c r="R118" s="5">
        <f t="shared" si="11"/>
        <v>1.3818203961374607E-3</v>
      </c>
      <c r="S118" s="5">
        <f t="shared" si="21"/>
        <v>0.3606909101980687</v>
      </c>
    </row>
    <row r="119" spans="1:19" x14ac:dyDescent="0.3">
      <c r="A119" t="s">
        <v>240</v>
      </c>
      <c r="B119" t="s">
        <v>241</v>
      </c>
      <c r="C119" t="s">
        <v>1</v>
      </c>
      <c r="D119" t="str">
        <f t="shared" si="12"/>
        <v>Computers&amp;Accessories</v>
      </c>
      <c r="E119" t="str">
        <f t="shared" si="13"/>
        <v>USBCables</v>
      </c>
      <c r="F119" s="3">
        <v>347</v>
      </c>
      <c r="G119" s="3">
        <v>999</v>
      </c>
      <c r="H119" s="3" t="str">
        <f t="shared" si="14"/>
        <v>&gt;500.00</v>
      </c>
      <c r="I119" s="1">
        <v>0.65</v>
      </c>
      <c r="J119" s="1" t="str">
        <f t="shared" si="15"/>
        <v>Yes</v>
      </c>
      <c r="K119" s="5">
        <v>3.5</v>
      </c>
      <c r="L119" s="5">
        <f t="shared" si="16"/>
        <v>3.5</v>
      </c>
      <c r="M119" s="6">
        <v>1121</v>
      </c>
      <c r="N119">
        <f t="shared" si="17"/>
        <v>1121</v>
      </c>
      <c r="O119" t="str">
        <f t="shared" si="18"/>
        <v>No</v>
      </c>
      <c r="P119" s="7">
        <f t="shared" si="19"/>
        <v>1119879</v>
      </c>
      <c r="Q119" s="5">
        <f t="shared" si="20"/>
        <v>0.7</v>
      </c>
      <c r="R119" s="5">
        <f t="shared" si="11"/>
        <v>2.6254587526611754E-3</v>
      </c>
      <c r="S119" s="5">
        <f t="shared" si="21"/>
        <v>0.35131272937633057</v>
      </c>
    </row>
    <row r="120" spans="1:19" x14ac:dyDescent="0.3">
      <c r="A120" t="s">
        <v>242</v>
      </c>
      <c r="B120" t="s">
        <v>243</v>
      </c>
      <c r="C120" t="s">
        <v>1</v>
      </c>
      <c r="D120" t="str">
        <f t="shared" si="12"/>
        <v>Computers&amp;Accessories</v>
      </c>
      <c r="E120" t="str">
        <f t="shared" si="13"/>
        <v>USBCables</v>
      </c>
      <c r="F120" s="3">
        <v>149</v>
      </c>
      <c r="G120" s="3">
        <v>999</v>
      </c>
      <c r="H120" s="3" t="str">
        <f t="shared" si="14"/>
        <v>&gt;500.00</v>
      </c>
      <c r="I120" s="1">
        <v>0.85</v>
      </c>
      <c r="J120" s="1" t="str">
        <f t="shared" si="15"/>
        <v>Yes</v>
      </c>
      <c r="K120" s="5">
        <v>4</v>
      </c>
      <c r="L120" s="5">
        <f t="shared" si="16"/>
        <v>4</v>
      </c>
      <c r="M120" s="6">
        <v>1313</v>
      </c>
      <c r="N120">
        <f t="shared" si="17"/>
        <v>1313</v>
      </c>
      <c r="O120" t="str">
        <f t="shared" si="18"/>
        <v>No</v>
      </c>
      <c r="P120" s="7">
        <f t="shared" si="19"/>
        <v>1311687</v>
      </c>
      <c r="Q120" s="5">
        <f t="shared" si="20"/>
        <v>0.8</v>
      </c>
      <c r="R120" s="5">
        <f t="shared" si="11"/>
        <v>3.0751358985228574E-3</v>
      </c>
      <c r="S120" s="5">
        <f t="shared" si="21"/>
        <v>0.40153756794926143</v>
      </c>
    </row>
    <row r="121" spans="1:19" x14ac:dyDescent="0.3">
      <c r="A121" t="s">
        <v>244</v>
      </c>
      <c r="B121" t="s">
        <v>245</v>
      </c>
      <c r="C121" t="s">
        <v>1</v>
      </c>
      <c r="D121" t="str">
        <f t="shared" si="12"/>
        <v>Computers&amp;Accessories</v>
      </c>
      <c r="E121" t="str">
        <f t="shared" si="13"/>
        <v>USBCables</v>
      </c>
      <c r="F121" s="3">
        <v>228</v>
      </c>
      <c r="G121" s="3">
        <v>899</v>
      </c>
      <c r="H121" s="3" t="str">
        <f t="shared" si="14"/>
        <v>&gt;500.00</v>
      </c>
      <c r="I121" s="1">
        <v>0.75</v>
      </c>
      <c r="J121" s="1" t="str">
        <f t="shared" si="15"/>
        <v>Yes</v>
      </c>
      <c r="K121" s="5">
        <v>3.8</v>
      </c>
      <c r="L121" s="5">
        <f t="shared" si="16"/>
        <v>3.8</v>
      </c>
      <c r="M121" s="6">
        <v>132</v>
      </c>
      <c r="N121">
        <f t="shared" si="17"/>
        <v>132</v>
      </c>
      <c r="O121" t="str">
        <f t="shared" si="18"/>
        <v>Yes</v>
      </c>
      <c r="P121" s="7">
        <f t="shared" si="19"/>
        <v>118668</v>
      </c>
      <c r="Q121" s="5">
        <f t="shared" si="20"/>
        <v>0.76</v>
      </c>
      <c r="R121" s="5">
        <f t="shared" si="11"/>
        <v>3.0915303777990648E-4</v>
      </c>
      <c r="S121" s="5">
        <f t="shared" si="21"/>
        <v>0.38015457651888995</v>
      </c>
    </row>
    <row r="122" spans="1:19" x14ac:dyDescent="0.3">
      <c r="A122" t="s">
        <v>246</v>
      </c>
      <c r="B122" t="s">
        <v>247</v>
      </c>
      <c r="C122" t="s">
        <v>1</v>
      </c>
      <c r="D122" t="str">
        <f t="shared" si="12"/>
        <v>Computers&amp;Accessories</v>
      </c>
      <c r="E122" t="str">
        <f t="shared" si="13"/>
        <v>USBCables</v>
      </c>
      <c r="F122" s="3">
        <v>1599</v>
      </c>
      <c r="G122" s="3">
        <v>1999</v>
      </c>
      <c r="H122" s="3" t="str">
        <f t="shared" si="14"/>
        <v>&gt;500.00</v>
      </c>
      <c r="I122" s="1">
        <v>0.2</v>
      </c>
      <c r="J122" s="1" t="str">
        <f t="shared" si="15"/>
        <v>No</v>
      </c>
      <c r="K122" s="5">
        <v>4.4000000000000004</v>
      </c>
      <c r="L122" s="5">
        <f t="shared" si="16"/>
        <v>4.4000000000000004</v>
      </c>
      <c r="M122" s="6">
        <v>1951</v>
      </c>
      <c r="N122">
        <f t="shared" si="17"/>
        <v>1951</v>
      </c>
      <c r="O122" t="str">
        <f t="shared" si="18"/>
        <v>No</v>
      </c>
      <c r="P122" s="7">
        <f t="shared" si="19"/>
        <v>3900049</v>
      </c>
      <c r="Q122" s="5">
        <f t="shared" si="20"/>
        <v>0.88000000000000012</v>
      </c>
      <c r="R122" s="5">
        <f t="shared" si="11"/>
        <v>4.5693755811257383E-3</v>
      </c>
      <c r="S122" s="5">
        <f t="shared" si="21"/>
        <v>0.4422846877905629</v>
      </c>
    </row>
    <row r="123" spans="1:19" x14ac:dyDescent="0.3">
      <c r="A123" t="s">
        <v>248</v>
      </c>
      <c r="B123" t="s">
        <v>249</v>
      </c>
      <c r="C123" t="s">
        <v>101</v>
      </c>
      <c r="D123" t="str">
        <f t="shared" si="12"/>
        <v>Electronics</v>
      </c>
      <c r="E123" t="str">
        <f t="shared" si="13"/>
        <v>RemoteControls</v>
      </c>
      <c r="F123" s="3">
        <v>1499</v>
      </c>
      <c r="G123" s="3">
        <v>3999</v>
      </c>
      <c r="H123" s="3" t="str">
        <f t="shared" si="14"/>
        <v>&gt;500.00</v>
      </c>
      <c r="I123" s="1">
        <v>0.63</v>
      </c>
      <c r="J123" s="1" t="str">
        <f t="shared" si="15"/>
        <v>Yes</v>
      </c>
      <c r="K123" s="5">
        <v>3.7</v>
      </c>
      <c r="L123" s="5">
        <f t="shared" si="16"/>
        <v>3.7</v>
      </c>
      <c r="M123" s="6">
        <v>37</v>
      </c>
      <c r="N123">
        <f t="shared" si="17"/>
        <v>37</v>
      </c>
      <c r="O123" t="str">
        <f t="shared" si="18"/>
        <v>Yes</v>
      </c>
      <c r="P123" s="7">
        <f t="shared" si="19"/>
        <v>147963</v>
      </c>
      <c r="Q123" s="5">
        <f t="shared" si="20"/>
        <v>0.74</v>
      </c>
      <c r="R123" s="5">
        <f t="shared" si="11"/>
        <v>8.6656533317094986E-5</v>
      </c>
      <c r="S123" s="5">
        <f t="shared" si="21"/>
        <v>0.37004332826665853</v>
      </c>
    </row>
    <row r="124" spans="1:19" x14ac:dyDescent="0.3">
      <c r="A124" t="s">
        <v>250</v>
      </c>
      <c r="B124" t="s">
        <v>251</v>
      </c>
      <c r="C124" t="s">
        <v>36</v>
      </c>
      <c r="D124" t="str">
        <f t="shared" si="12"/>
        <v>Electronics</v>
      </c>
      <c r="E124" t="str">
        <f t="shared" si="13"/>
        <v>SmartTelevisions</v>
      </c>
      <c r="F124" s="3">
        <v>8499</v>
      </c>
      <c r="G124" s="3">
        <v>15999</v>
      </c>
      <c r="H124" s="3" t="str">
        <f t="shared" si="14"/>
        <v>&gt;500.00</v>
      </c>
      <c r="I124" s="1">
        <v>0.47</v>
      </c>
      <c r="J124" s="1" t="str">
        <f t="shared" si="15"/>
        <v>No</v>
      </c>
      <c r="K124" s="5">
        <v>4.3</v>
      </c>
      <c r="L124" s="5">
        <f t="shared" si="16"/>
        <v>4.3</v>
      </c>
      <c r="M124" s="6">
        <v>592</v>
      </c>
      <c r="N124">
        <f t="shared" si="17"/>
        <v>592</v>
      </c>
      <c r="O124" t="str">
        <f t="shared" si="18"/>
        <v>Yes</v>
      </c>
      <c r="P124" s="7">
        <f t="shared" si="19"/>
        <v>9471408</v>
      </c>
      <c r="Q124" s="5">
        <f t="shared" si="20"/>
        <v>0.86</v>
      </c>
      <c r="R124" s="5">
        <f t="shared" si="11"/>
        <v>1.3865045330735198E-3</v>
      </c>
      <c r="S124" s="5">
        <f t="shared" si="21"/>
        <v>0.43069325226653676</v>
      </c>
    </row>
    <row r="125" spans="1:19" x14ac:dyDescent="0.3">
      <c r="A125" t="s">
        <v>252</v>
      </c>
      <c r="B125" t="s">
        <v>253</v>
      </c>
      <c r="C125" t="s">
        <v>36</v>
      </c>
      <c r="D125" t="str">
        <f t="shared" si="12"/>
        <v>Electronics</v>
      </c>
      <c r="E125" t="str">
        <f t="shared" si="13"/>
        <v>SmartTelevisions</v>
      </c>
      <c r="F125" s="3">
        <v>20990</v>
      </c>
      <c r="G125" s="3">
        <v>44990</v>
      </c>
      <c r="H125" s="3" t="str">
        <f t="shared" si="14"/>
        <v>&gt;500.00</v>
      </c>
      <c r="I125" s="1">
        <v>0.53</v>
      </c>
      <c r="J125" s="1" t="str">
        <f t="shared" si="15"/>
        <v>Yes</v>
      </c>
      <c r="K125" s="5">
        <v>4.0999999999999996</v>
      </c>
      <c r="L125" s="5">
        <f t="shared" si="16"/>
        <v>4.0999999999999996</v>
      </c>
      <c r="M125" s="6">
        <v>1259</v>
      </c>
      <c r="N125">
        <f t="shared" si="17"/>
        <v>1259</v>
      </c>
      <c r="O125" t="str">
        <f t="shared" si="18"/>
        <v>No</v>
      </c>
      <c r="P125" s="7">
        <f t="shared" si="19"/>
        <v>56642410</v>
      </c>
      <c r="Q125" s="5">
        <f t="shared" si="20"/>
        <v>0.82</v>
      </c>
      <c r="R125" s="5">
        <f t="shared" si="11"/>
        <v>2.9486642012492592E-3</v>
      </c>
      <c r="S125" s="5">
        <f t="shared" si="21"/>
        <v>0.41147433210062462</v>
      </c>
    </row>
    <row r="126" spans="1:19" x14ac:dyDescent="0.3">
      <c r="A126" t="s">
        <v>254</v>
      </c>
      <c r="B126" t="s">
        <v>255</v>
      </c>
      <c r="C126" t="s">
        <v>36</v>
      </c>
      <c r="D126" t="str">
        <f t="shared" si="12"/>
        <v>Electronics</v>
      </c>
      <c r="E126" t="str">
        <f t="shared" si="13"/>
        <v>SmartTelevisions</v>
      </c>
      <c r="F126" s="3">
        <v>32999</v>
      </c>
      <c r="G126" s="3">
        <v>44999</v>
      </c>
      <c r="H126" s="3" t="str">
        <f t="shared" si="14"/>
        <v>&gt;500.00</v>
      </c>
      <c r="I126" s="1">
        <v>0.27</v>
      </c>
      <c r="J126" s="1" t="str">
        <f t="shared" si="15"/>
        <v>No</v>
      </c>
      <c r="K126" s="5">
        <v>4.2</v>
      </c>
      <c r="L126" s="5">
        <f t="shared" si="16"/>
        <v>4.2</v>
      </c>
      <c r="M126" s="6">
        <v>45238</v>
      </c>
      <c r="N126">
        <f t="shared" si="17"/>
        <v>45238</v>
      </c>
      <c r="O126" t="str">
        <f t="shared" si="18"/>
        <v>No</v>
      </c>
      <c r="P126" s="7">
        <f t="shared" si="19"/>
        <v>2035664762</v>
      </c>
      <c r="Q126" s="5">
        <f t="shared" si="20"/>
        <v>0.84000000000000008</v>
      </c>
      <c r="R126" s="5">
        <f t="shared" si="11"/>
        <v>0.1059504933567228</v>
      </c>
      <c r="S126" s="5">
        <f t="shared" si="21"/>
        <v>0.47297524667836144</v>
      </c>
    </row>
    <row r="127" spans="1:19" x14ac:dyDescent="0.3">
      <c r="A127" t="s">
        <v>256</v>
      </c>
      <c r="B127" t="s">
        <v>257</v>
      </c>
      <c r="C127" t="s">
        <v>27</v>
      </c>
      <c r="D127" t="str">
        <f t="shared" si="12"/>
        <v>Electronics</v>
      </c>
      <c r="E127" t="str">
        <f t="shared" si="13"/>
        <v>HDMICables</v>
      </c>
      <c r="F127" s="3">
        <v>799</v>
      </c>
      <c r="G127" s="3">
        <v>1700</v>
      </c>
      <c r="H127" s="3" t="str">
        <f t="shared" si="14"/>
        <v>&gt;500.00</v>
      </c>
      <c r="I127" s="1">
        <v>0.53</v>
      </c>
      <c r="J127" s="1" t="str">
        <f t="shared" si="15"/>
        <v>Yes</v>
      </c>
      <c r="K127" s="5">
        <v>4.0999999999999996</v>
      </c>
      <c r="L127" s="5">
        <f t="shared" si="16"/>
        <v>4.0999999999999996</v>
      </c>
      <c r="M127" s="6">
        <v>28638</v>
      </c>
      <c r="N127">
        <f t="shared" si="17"/>
        <v>28638</v>
      </c>
      <c r="O127" t="str">
        <f t="shared" si="18"/>
        <v>No</v>
      </c>
      <c r="P127" s="7">
        <f t="shared" si="19"/>
        <v>48684600</v>
      </c>
      <c r="Q127" s="5">
        <f t="shared" si="20"/>
        <v>0.82</v>
      </c>
      <c r="R127" s="5">
        <f t="shared" si="11"/>
        <v>6.7072156787431531E-2</v>
      </c>
      <c r="S127" s="5">
        <f t="shared" si="21"/>
        <v>0.44353607839371573</v>
      </c>
    </row>
    <row r="128" spans="1:19" x14ac:dyDescent="0.3">
      <c r="A128" t="s">
        <v>258</v>
      </c>
      <c r="B128" t="s">
        <v>259</v>
      </c>
      <c r="C128" t="s">
        <v>27</v>
      </c>
      <c r="D128" t="str">
        <f t="shared" si="12"/>
        <v>Electronics</v>
      </c>
      <c r="E128" t="str">
        <f t="shared" si="13"/>
        <v>HDMICables</v>
      </c>
      <c r="F128" s="3">
        <v>229</v>
      </c>
      <c r="G128" s="3">
        <v>595</v>
      </c>
      <c r="H128" s="3" t="str">
        <f t="shared" si="14"/>
        <v>&gt;500.00</v>
      </c>
      <c r="I128" s="1">
        <v>0.62</v>
      </c>
      <c r="J128" s="1" t="str">
        <f t="shared" si="15"/>
        <v>Yes</v>
      </c>
      <c r="K128" s="5">
        <v>4.3</v>
      </c>
      <c r="L128" s="5">
        <f t="shared" si="16"/>
        <v>4.3</v>
      </c>
      <c r="M128" s="6">
        <v>12835</v>
      </c>
      <c r="N128">
        <f t="shared" si="17"/>
        <v>12835</v>
      </c>
      <c r="O128" t="str">
        <f t="shared" si="18"/>
        <v>No</v>
      </c>
      <c r="P128" s="7">
        <f t="shared" si="19"/>
        <v>7636825</v>
      </c>
      <c r="Q128" s="5">
        <f t="shared" si="20"/>
        <v>0.86</v>
      </c>
      <c r="R128" s="5">
        <f t="shared" si="11"/>
        <v>3.0060448787159844E-2</v>
      </c>
      <c r="S128" s="5">
        <f t="shared" si="21"/>
        <v>0.44503022439357992</v>
      </c>
    </row>
    <row r="129" spans="1:19" x14ac:dyDescent="0.3">
      <c r="A129" t="s">
        <v>260</v>
      </c>
      <c r="B129" t="s">
        <v>261</v>
      </c>
      <c r="C129" t="s">
        <v>36</v>
      </c>
      <c r="D129" t="str">
        <f t="shared" si="12"/>
        <v>Electronics</v>
      </c>
      <c r="E129" t="str">
        <f t="shared" si="13"/>
        <v>SmartTelevisions</v>
      </c>
      <c r="F129" s="3">
        <v>9999</v>
      </c>
      <c r="G129" s="3">
        <v>27990</v>
      </c>
      <c r="H129" s="3" t="str">
        <f t="shared" si="14"/>
        <v>&gt;500.00</v>
      </c>
      <c r="I129" s="1">
        <v>0.64</v>
      </c>
      <c r="J129" s="1" t="str">
        <f t="shared" si="15"/>
        <v>Yes</v>
      </c>
      <c r="K129" s="5">
        <v>4.2</v>
      </c>
      <c r="L129" s="5">
        <f t="shared" si="16"/>
        <v>4.2</v>
      </c>
      <c r="M129" s="6">
        <v>1269</v>
      </c>
      <c r="N129">
        <f t="shared" si="17"/>
        <v>1269</v>
      </c>
      <c r="O129" t="str">
        <f t="shared" si="18"/>
        <v>No</v>
      </c>
      <c r="P129" s="7">
        <f t="shared" si="19"/>
        <v>35519310</v>
      </c>
      <c r="Q129" s="5">
        <f t="shared" si="20"/>
        <v>0.84000000000000008</v>
      </c>
      <c r="R129" s="5">
        <f t="shared" si="11"/>
        <v>2.9720848859295552E-3</v>
      </c>
      <c r="S129" s="5">
        <f t="shared" si="21"/>
        <v>0.42148604244296484</v>
      </c>
    </row>
    <row r="130" spans="1:19" x14ac:dyDescent="0.3">
      <c r="A130" t="s">
        <v>262</v>
      </c>
      <c r="B130" t="s">
        <v>263</v>
      </c>
      <c r="C130" t="s">
        <v>101</v>
      </c>
      <c r="D130" t="str">
        <f t="shared" si="12"/>
        <v>Electronics</v>
      </c>
      <c r="E130" t="str">
        <f t="shared" si="13"/>
        <v>RemoteControls</v>
      </c>
      <c r="F130" s="3">
        <v>349</v>
      </c>
      <c r="G130" s="3">
        <v>599</v>
      </c>
      <c r="H130" s="3" t="str">
        <f t="shared" si="14"/>
        <v>&gt;500.00</v>
      </c>
      <c r="I130" s="1">
        <v>0.42</v>
      </c>
      <c r="J130" s="1" t="str">
        <f t="shared" si="15"/>
        <v>No</v>
      </c>
      <c r="K130" s="5">
        <v>4.2</v>
      </c>
      <c r="L130" s="5">
        <f t="shared" si="16"/>
        <v>4.2</v>
      </c>
      <c r="M130" s="6">
        <v>284</v>
      </c>
      <c r="N130">
        <f t="shared" si="17"/>
        <v>284</v>
      </c>
      <c r="O130" t="str">
        <f t="shared" si="18"/>
        <v>Yes</v>
      </c>
      <c r="P130" s="7">
        <f t="shared" si="19"/>
        <v>170116</v>
      </c>
      <c r="Q130" s="5">
        <f t="shared" si="20"/>
        <v>0.84000000000000008</v>
      </c>
      <c r="R130" s="5">
        <f t="shared" ref="R130:R193" si="22">N130 /$W$8</f>
        <v>6.6514744492040482E-4</v>
      </c>
      <c r="S130" s="5">
        <f t="shared" si="21"/>
        <v>0.42033257372246025</v>
      </c>
    </row>
    <row r="131" spans="1:19" x14ac:dyDescent="0.3">
      <c r="A131" t="s">
        <v>264</v>
      </c>
      <c r="B131" t="s">
        <v>265</v>
      </c>
      <c r="C131" t="s">
        <v>266</v>
      </c>
      <c r="D131" t="str">
        <f t="shared" ref="D131:D194" si="23">LEFT(C131, FIND("|",C131&amp; "|") - 1)</f>
        <v>Electronics</v>
      </c>
      <c r="E131" t="str">
        <f t="shared" ref="E131:E194" si="24">TRIM(RIGHT(SUBSTITUTE(C131, "|", REPT(" ", 100)), 100))</f>
        <v>RCACables</v>
      </c>
      <c r="F131" s="3">
        <v>489</v>
      </c>
      <c r="G131" s="3">
        <v>1200</v>
      </c>
      <c r="H131" s="3" t="str">
        <f t="shared" ref="H131:H194" si="25">IF(G131&lt;200,"&lt;200.00",IF(G131&lt;=500,"200.00–500.00","&gt;500.00"))</f>
        <v>&gt;500.00</v>
      </c>
      <c r="I131" s="1">
        <v>0.59</v>
      </c>
      <c r="J131" s="1" t="str">
        <f t="shared" ref="J131:J194" si="26">IF(I131&gt;=50%,"Yes","No")</f>
        <v>Yes</v>
      </c>
      <c r="K131" s="5">
        <v>4.4000000000000004</v>
      </c>
      <c r="L131" s="5">
        <f t="shared" ref="L131:L194" si="27">IF(ISNUMBER(K131),K131,0)</f>
        <v>4.4000000000000004</v>
      </c>
      <c r="M131" s="6">
        <v>69538</v>
      </c>
      <c r="N131">
        <f t="shared" ref="N131:N194" si="28">IF(ISNUMBER(M131),M131,0)</f>
        <v>69538</v>
      </c>
      <c r="O131" t="str">
        <f t="shared" ref="O131:O194" si="29">IF(N131&lt;1000,"Yes","No")</f>
        <v>No</v>
      </c>
      <c r="P131" s="7">
        <f t="shared" ref="P131:P194" si="30">G131*N131</f>
        <v>83445600</v>
      </c>
      <c r="Q131" s="5">
        <f t="shared" ref="Q131:Q194" si="31">L131/5</f>
        <v>0.88000000000000012</v>
      </c>
      <c r="R131" s="5">
        <f t="shared" si="22"/>
        <v>0.16286275712984194</v>
      </c>
      <c r="S131" s="5">
        <f t="shared" ref="S131:S194" si="32" xml:space="preserve"> (Q131+R131)/2</f>
        <v>0.52143137856492106</v>
      </c>
    </row>
    <row r="132" spans="1:19" x14ac:dyDescent="0.3">
      <c r="A132" t="s">
        <v>267</v>
      </c>
      <c r="B132" t="s">
        <v>268</v>
      </c>
      <c r="C132" t="s">
        <v>36</v>
      </c>
      <c r="D132" t="str">
        <f t="shared" si="23"/>
        <v>Electronics</v>
      </c>
      <c r="E132" t="str">
        <f t="shared" si="24"/>
        <v>SmartTelevisions</v>
      </c>
      <c r="F132" s="3">
        <v>23999</v>
      </c>
      <c r="G132" s="3">
        <v>34990</v>
      </c>
      <c r="H132" s="3" t="str">
        <f t="shared" si="25"/>
        <v>&gt;500.00</v>
      </c>
      <c r="I132" s="1">
        <v>0.31</v>
      </c>
      <c r="J132" s="1" t="str">
        <f t="shared" si="26"/>
        <v>No</v>
      </c>
      <c r="K132" s="5">
        <v>4.3</v>
      </c>
      <c r="L132" s="5">
        <f t="shared" si="27"/>
        <v>4.3</v>
      </c>
      <c r="M132" s="6">
        <v>4703</v>
      </c>
      <c r="N132">
        <f t="shared" si="28"/>
        <v>4703</v>
      </c>
      <c r="O132" t="str">
        <f t="shared" si="29"/>
        <v>No</v>
      </c>
      <c r="P132" s="7">
        <f t="shared" si="30"/>
        <v>164557970</v>
      </c>
      <c r="Q132" s="5">
        <f t="shared" si="31"/>
        <v>0.86</v>
      </c>
      <c r="R132" s="5">
        <f t="shared" si="22"/>
        <v>1.1014748005143182E-2</v>
      </c>
      <c r="S132" s="5">
        <f t="shared" si="32"/>
        <v>0.43550737400257156</v>
      </c>
    </row>
    <row r="133" spans="1:19" x14ac:dyDescent="0.3">
      <c r="A133" t="s">
        <v>269</v>
      </c>
      <c r="B133" t="s">
        <v>270</v>
      </c>
      <c r="C133" t="s">
        <v>1</v>
      </c>
      <c r="D133" t="str">
        <f t="shared" si="23"/>
        <v>Computers&amp;Accessories</v>
      </c>
      <c r="E133" t="str">
        <f t="shared" si="24"/>
        <v>USBCables</v>
      </c>
      <c r="F133" s="3">
        <v>399</v>
      </c>
      <c r="G133" s="3">
        <v>999</v>
      </c>
      <c r="H133" s="3" t="str">
        <f t="shared" si="25"/>
        <v>&gt;500.00</v>
      </c>
      <c r="I133" s="1">
        <v>0.6</v>
      </c>
      <c r="J133" s="1" t="str">
        <f t="shared" si="26"/>
        <v>Yes</v>
      </c>
      <c r="K133" s="5">
        <v>4.3</v>
      </c>
      <c r="L133" s="5">
        <f t="shared" si="27"/>
        <v>4.3</v>
      </c>
      <c r="M133" s="6">
        <v>2806</v>
      </c>
      <c r="N133">
        <f t="shared" si="28"/>
        <v>2806</v>
      </c>
      <c r="O133" t="str">
        <f t="shared" si="29"/>
        <v>No</v>
      </c>
      <c r="P133" s="7">
        <f t="shared" si="30"/>
        <v>2803194</v>
      </c>
      <c r="Q133" s="5">
        <f t="shared" si="31"/>
        <v>0.86</v>
      </c>
      <c r="R133" s="5">
        <f t="shared" si="22"/>
        <v>6.5718441212910417E-3</v>
      </c>
      <c r="S133" s="5">
        <f t="shared" si="32"/>
        <v>0.43328592206064553</v>
      </c>
    </row>
    <row r="134" spans="1:19" x14ac:dyDescent="0.3">
      <c r="A134" t="s">
        <v>271</v>
      </c>
      <c r="B134" t="s">
        <v>272</v>
      </c>
      <c r="C134" t="s">
        <v>273</v>
      </c>
      <c r="D134" t="str">
        <f t="shared" si="23"/>
        <v>Electronics</v>
      </c>
      <c r="E134" t="str">
        <f t="shared" si="24"/>
        <v>Mounts</v>
      </c>
      <c r="F134" s="3">
        <v>349</v>
      </c>
      <c r="G134" s="3">
        <v>1299</v>
      </c>
      <c r="H134" s="3" t="str">
        <f t="shared" si="25"/>
        <v>&gt;500.00</v>
      </c>
      <c r="I134" s="1">
        <v>0.73</v>
      </c>
      <c r="J134" s="1" t="str">
        <f t="shared" si="26"/>
        <v>Yes</v>
      </c>
      <c r="K134" s="5">
        <v>4</v>
      </c>
      <c r="L134" s="5">
        <f t="shared" si="27"/>
        <v>4</v>
      </c>
      <c r="M134" s="6">
        <v>3295</v>
      </c>
      <c r="N134">
        <f t="shared" si="28"/>
        <v>3295</v>
      </c>
      <c r="O134" t="str">
        <f t="shared" si="29"/>
        <v>No</v>
      </c>
      <c r="P134" s="7">
        <f t="shared" si="30"/>
        <v>4280205</v>
      </c>
      <c r="Q134" s="5">
        <f t="shared" si="31"/>
        <v>0.8</v>
      </c>
      <c r="R134" s="5">
        <f t="shared" si="22"/>
        <v>7.7171156021575132E-3</v>
      </c>
      <c r="S134" s="5">
        <f t="shared" si="32"/>
        <v>0.40385855780107877</v>
      </c>
    </row>
    <row r="135" spans="1:19" x14ac:dyDescent="0.3">
      <c r="A135" t="s">
        <v>274</v>
      </c>
      <c r="B135" t="s">
        <v>275</v>
      </c>
      <c r="C135" t="s">
        <v>1</v>
      </c>
      <c r="D135" t="str">
        <f t="shared" si="23"/>
        <v>Computers&amp;Accessories</v>
      </c>
      <c r="E135" t="str">
        <f t="shared" si="24"/>
        <v>USBCables</v>
      </c>
      <c r="F135" s="3">
        <v>179</v>
      </c>
      <c r="G135" s="3">
        <v>299</v>
      </c>
      <c r="H135" s="3" t="str">
        <f t="shared" si="25"/>
        <v>200.00–500.00</v>
      </c>
      <c r="I135" s="1">
        <v>0.4</v>
      </c>
      <c r="J135" s="1" t="str">
        <f t="shared" si="26"/>
        <v>No</v>
      </c>
      <c r="K135" s="5">
        <v>3.9</v>
      </c>
      <c r="L135" s="5">
        <f t="shared" si="27"/>
        <v>3.9</v>
      </c>
      <c r="M135" s="6">
        <v>81</v>
      </c>
      <c r="N135">
        <f t="shared" si="28"/>
        <v>81</v>
      </c>
      <c r="O135" t="str">
        <f t="shared" si="29"/>
        <v>Yes</v>
      </c>
      <c r="P135" s="7">
        <f t="shared" si="30"/>
        <v>24219</v>
      </c>
      <c r="Q135" s="5">
        <f t="shared" si="31"/>
        <v>0.78</v>
      </c>
      <c r="R135" s="5">
        <f t="shared" si="22"/>
        <v>1.8970754591039713E-4</v>
      </c>
      <c r="S135" s="5">
        <f t="shared" si="32"/>
        <v>0.39009485377295522</v>
      </c>
    </row>
    <row r="136" spans="1:19" x14ac:dyDescent="0.3">
      <c r="A136" t="s">
        <v>276</v>
      </c>
      <c r="B136" t="s">
        <v>277</v>
      </c>
      <c r="C136" t="s">
        <v>1</v>
      </c>
      <c r="D136" t="str">
        <f t="shared" si="23"/>
        <v>Computers&amp;Accessories</v>
      </c>
      <c r="E136" t="str">
        <f t="shared" si="24"/>
        <v>USBCables</v>
      </c>
      <c r="F136" s="3">
        <v>689</v>
      </c>
      <c r="G136" s="3">
        <v>1500</v>
      </c>
      <c r="H136" s="3" t="str">
        <f t="shared" si="25"/>
        <v>&gt;500.00</v>
      </c>
      <c r="I136" s="1">
        <v>0.54</v>
      </c>
      <c r="J136" s="1" t="str">
        <f t="shared" si="26"/>
        <v>Yes</v>
      </c>
      <c r="K136" s="5">
        <v>4.2</v>
      </c>
      <c r="L136" s="5">
        <f t="shared" si="27"/>
        <v>4.2</v>
      </c>
      <c r="M136" s="6">
        <v>42301</v>
      </c>
      <c r="N136">
        <f t="shared" si="28"/>
        <v>42301</v>
      </c>
      <c r="O136" t="str">
        <f t="shared" si="29"/>
        <v>No</v>
      </c>
      <c r="P136" s="7">
        <f t="shared" si="30"/>
        <v>63451500</v>
      </c>
      <c r="Q136" s="5">
        <f t="shared" si="31"/>
        <v>0.84000000000000008</v>
      </c>
      <c r="R136" s="5">
        <f t="shared" si="22"/>
        <v>9.9071838266119872E-2</v>
      </c>
      <c r="S136" s="5">
        <f t="shared" si="32"/>
        <v>0.46953591913305998</v>
      </c>
    </row>
    <row r="137" spans="1:19" x14ac:dyDescent="0.3">
      <c r="A137" t="s">
        <v>278</v>
      </c>
      <c r="B137" t="s">
        <v>279</v>
      </c>
      <c r="C137" t="s">
        <v>36</v>
      </c>
      <c r="D137" t="str">
        <f t="shared" si="23"/>
        <v>Electronics</v>
      </c>
      <c r="E137" t="str">
        <f t="shared" si="24"/>
        <v>SmartTelevisions</v>
      </c>
      <c r="F137" s="3">
        <v>30990</v>
      </c>
      <c r="G137" s="3">
        <v>49990</v>
      </c>
      <c r="H137" s="3" t="str">
        <f t="shared" si="25"/>
        <v>&gt;500.00</v>
      </c>
      <c r="I137" s="1">
        <v>0.38</v>
      </c>
      <c r="J137" s="1" t="str">
        <f t="shared" si="26"/>
        <v>No</v>
      </c>
      <c r="K137" s="5">
        <v>4.3</v>
      </c>
      <c r="L137" s="5">
        <f t="shared" si="27"/>
        <v>4.3</v>
      </c>
      <c r="M137" s="6">
        <v>1376</v>
      </c>
      <c r="N137">
        <f t="shared" si="28"/>
        <v>1376</v>
      </c>
      <c r="O137" t="str">
        <f t="shared" si="29"/>
        <v>No</v>
      </c>
      <c r="P137" s="7">
        <f t="shared" si="30"/>
        <v>68786240</v>
      </c>
      <c r="Q137" s="5">
        <f t="shared" si="31"/>
        <v>0.86</v>
      </c>
      <c r="R137" s="5">
        <f t="shared" si="22"/>
        <v>3.222686212008722E-3</v>
      </c>
      <c r="S137" s="5">
        <f t="shared" si="32"/>
        <v>0.43161134310600435</v>
      </c>
    </row>
    <row r="138" spans="1:19" x14ac:dyDescent="0.3">
      <c r="A138" t="s">
        <v>280</v>
      </c>
      <c r="B138" t="s">
        <v>281</v>
      </c>
      <c r="C138" t="s">
        <v>1</v>
      </c>
      <c r="D138" t="str">
        <f t="shared" si="23"/>
        <v>Computers&amp;Accessories</v>
      </c>
      <c r="E138" t="str">
        <f t="shared" si="24"/>
        <v>USBCables</v>
      </c>
      <c r="F138" s="3">
        <v>249</v>
      </c>
      <c r="G138" s="3">
        <v>931</v>
      </c>
      <c r="H138" s="3" t="str">
        <f t="shared" si="25"/>
        <v>&gt;500.00</v>
      </c>
      <c r="I138" s="1">
        <v>0.73</v>
      </c>
      <c r="J138" s="1" t="str">
        <f t="shared" si="26"/>
        <v>Yes</v>
      </c>
      <c r="K138" s="5">
        <v>3.9</v>
      </c>
      <c r="L138" s="5">
        <f t="shared" si="27"/>
        <v>3.9</v>
      </c>
      <c r="M138" s="6">
        <v>1075</v>
      </c>
      <c r="N138">
        <f t="shared" si="28"/>
        <v>1075</v>
      </c>
      <c r="O138" t="str">
        <f t="shared" si="29"/>
        <v>No</v>
      </c>
      <c r="P138" s="7">
        <f t="shared" si="30"/>
        <v>1000825</v>
      </c>
      <c r="Q138" s="5">
        <f t="shared" si="31"/>
        <v>0.78</v>
      </c>
      <c r="R138" s="5">
        <f t="shared" si="22"/>
        <v>2.5177236031318139E-3</v>
      </c>
      <c r="S138" s="5">
        <f t="shared" si="32"/>
        <v>0.39125886180156594</v>
      </c>
    </row>
    <row r="139" spans="1:19" x14ac:dyDescent="0.3">
      <c r="A139" t="s">
        <v>282</v>
      </c>
      <c r="B139" t="s">
        <v>283</v>
      </c>
      <c r="C139" t="s">
        <v>27</v>
      </c>
      <c r="D139" t="str">
        <f t="shared" si="23"/>
        <v>Electronics</v>
      </c>
      <c r="E139" t="str">
        <f t="shared" si="24"/>
        <v>HDMICables</v>
      </c>
      <c r="F139" s="3">
        <v>999</v>
      </c>
      <c r="G139" s="3">
        <v>2399</v>
      </c>
      <c r="H139" s="3" t="str">
        <f t="shared" si="25"/>
        <v>&gt;500.00</v>
      </c>
      <c r="I139" s="1">
        <v>0.57999999999999996</v>
      </c>
      <c r="J139" s="1" t="str">
        <f t="shared" si="26"/>
        <v>Yes</v>
      </c>
      <c r="K139" s="5">
        <v>4.5999999999999996</v>
      </c>
      <c r="L139" s="5">
        <f t="shared" si="27"/>
        <v>4.5999999999999996</v>
      </c>
      <c r="M139" s="6">
        <v>3664</v>
      </c>
      <c r="N139">
        <f t="shared" si="28"/>
        <v>3664</v>
      </c>
      <c r="O139" t="str">
        <f t="shared" si="29"/>
        <v>No</v>
      </c>
      <c r="P139" s="7">
        <f t="shared" si="30"/>
        <v>8789936</v>
      </c>
      <c r="Q139" s="5">
        <f t="shared" si="31"/>
        <v>0.91999999999999993</v>
      </c>
      <c r="R139" s="5">
        <f t="shared" si="22"/>
        <v>8.5813388668604332E-3</v>
      </c>
      <c r="S139" s="5">
        <f t="shared" si="32"/>
        <v>0.46429066943343017</v>
      </c>
    </row>
    <row r="140" spans="1:19" x14ac:dyDescent="0.3">
      <c r="A140" t="s">
        <v>284</v>
      </c>
      <c r="B140" t="s">
        <v>285</v>
      </c>
      <c r="C140" t="s">
        <v>101</v>
      </c>
      <c r="D140" t="str">
        <f t="shared" si="23"/>
        <v>Electronics</v>
      </c>
      <c r="E140" t="str">
        <f t="shared" si="24"/>
        <v>RemoteControls</v>
      </c>
      <c r="F140" s="3">
        <v>399</v>
      </c>
      <c r="G140" s="3">
        <v>399</v>
      </c>
      <c r="H140" s="3" t="str">
        <f t="shared" si="25"/>
        <v>200.00–500.00</v>
      </c>
      <c r="I140" s="1">
        <v>0</v>
      </c>
      <c r="J140" s="1" t="str">
        <f t="shared" si="26"/>
        <v>No</v>
      </c>
      <c r="K140" s="5">
        <v>3.9</v>
      </c>
      <c r="L140" s="5">
        <f t="shared" si="27"/>
        <v>3.9</v>
      </c>
      <c r="M140" s="6">
        <v>1951</v>
      </c>
      <c r="N140">
        <f t="shared" si="28"/>
        <v>1951</v>
      </c>
      <c r="O140" t="str">
        <f t="shared" si="29"/>
        <v>No</v>
      </c>
      <c r="P140" s="7">
        <f t="shared" si="30"/>
        <v>778449</v>
      </c>
      <c r="Q140" s="5">
        <f t="shared" si="31"/>
        <v>0.78</v>
      </c>
      <c r="R140" s="5">
        <f t="shared" si="22"/>
        <v>4.5693755811257383E-3</v>
      </c>
      <c r="S140" s="5">
        <f t="shared" si="32"/>
        <v>0.39228468779056286</v>
      </c>
    </row>
    <row r="141" spans="1:19" x14ac:dyDescent="0.3">
      <c r="A141" t="s">
        <v>286</v>
      </c>
      <c r="B141" t="s">
        <v>287</v>
      </c>
      <c r="C141" t="s">
        <v>1</v>
      </c>
      <c r="D141" t="str">
        <f t="shared" si="23"/>
        <v>Computers&amp;Accessories</v>
      </c>
      <c r="E141" t="str">
        <f t="shared" si="24"/>
        <v>USBCables</v>
      </c>
      <c r="F141" s="3">
        <v>349</v>
      </c>
      <c r="G141" s="3">
        <v>699</v>
      </c>
      <c r="H141" s="3" t="str">
        <f t="shared" si="25"/>
        <v>&gt;500.00</v>
      </c>
      <c r="I141" s="1">
        <v>0.5</v>
      </c>
      <c r="J141" s="1" t="str">
        <f t="shared" si="26"/>
        <v>Yes</v>
      </c>
      <c r="K141" s="5">
        <v>4.3</v>
      </c>
      <c r="L141" s="5">
        <f t="shared" si="27"/>
        <v>4.3</v>
      </c>
      <c r="M141" s="6">
        <v>20850</v>
      </c>
      <c r="N141">
        <f t="shared" si="28"/>
        <v>20850</v>
      </c>
      <c r="O141" t="str">
        <f t="shared" si="29"/>
        <v>No</v>
      </c>
      <c r="P141" s="7">
        <f t="shared" si="30"/>
        <v>14574150</v>
      </c>
      <c r="Q141" s="5">
        <f t="shared" si="31"/>
        <v>0.86</v>
      </c>
      <c r="R141" s="5">
        <f t="shared" si="22"/>
        <v>4.8832127558417045E-2</v>
      </c>
      <c r="S141" s="5">
        <f t="shared" si="32"/>
        <v>0.45441606377920851</v>
      </c>
    </row>
    <row r="142" spans="1:19" x14ac:dyDescent="0.3">
      <c r="A142" t="s">
        <v>288</v>
      </c>
      <c r="B142" t="s">
        <v>289</v>
      </c>
      <c r="C142" t="s">
        <v>1</v>
      </c>
      <c r="D142" t="str">
        <f t="shared" si="23"/>
        <v>Computers&amp;Accessories</v>
      </c>
      <c r="E142" t="str">
        <f t="shared" si="24"/>
        <v>USBCables</v>
      </c>
      <c r="F142" s="3">
        <v>399</v>
      </c>
      <c r="G142" s="3">
        <v>1099</v>
      </c>
      <c r="H142" s="3" t="str">
        <f t="shared" si="25"/>
        <v>&gt;500.00</v>
      </c>
      <c r="I142" s="1">
        <v>0.64</v>
      </c>
      <c r="J142" s="1" t="str">
        <f t="shared" si="26"/>
        <v>Yes</v>
      </c>
      <c r="K142" s="5">
        <v>4.0999999999999996</v>
      </c>
      <c r="L142" s="5">
        <f t="shared" si="27"/>
        <v>4.0999999999999996</v>
      </c>
      <c r="M142" s="6">
        <v>2685</v>
      </c>
      <c r="N142">
        <f t="shared" si="28"/>
        <v>2685</v>
      </c>
      <c r="O142" t="str">
        <f t="shared" si="29"/>
        <v>No</v>
      </c>
      <c r="P142" s="7">
        <f t="shared" si="30"/>
        <v>2950815</v>
      </c>
      <c r="Q142" s="5">
        <f t="shared" si="31"/>
        <v>0.82</v>
      </c>
      <c r="R142" s="5">
        <f t="shared" si="22"/>
        <v>6.2884538366594607E-3</v>
      </c>
      <c r="S142" s="5">
        <f t="shared" si="32"/>
        <v>0.41314422691832969</v>
      </c>
    </row>
    <row r="143" spans="1:19" x14ac:dyDescent="0.3">
      <c r="A143" t="s">
        <v>290</v>
      </c>
      <c r="B143" t="s">
        <v>291</v>
      </c>
      <c r="C143" t="s">
        <v>18</v>
      </c>
      <c r="D143" t="str">
        <f t="shared" si="23"/>
        <v>Computers&amp;Accessories</v>
      </c>
      <c r="E143" t="str">
        <f t="shared" si="24"/>
        <v>WirelessUSBAdapters</v>
      </c>
      <c r="F143" s="3">
        <v>1699</v>
      </c>
      <c r="G143" s="3">
        <v>2999</v>
      </c>
      <c r="H143" s="3" t="str">
        <f t="shared" si="25"/>
        <v>&gt;500.00</v>
      </c>
      <c r="I143" s="1">
        <v>0.43</v>
      </c>
      <c r="J143" s="1" t="str">
        <f t="shared" si="26"/>
        <v>No</v>
      </c>
      <c r="K143" s="5">
        <v>4.4000000000000004</v>
      </c>
      <c r="L143" s="5">
        <f t="shared" si="27"/>
        <v>4.4000000000000004</v>
      </c>
      <c r="M143" s="6">
        <v>24780</v>
      </c>
      <c r="N143">
        <f t="shared" si="28"/>
        <v>24780</v>
      </c>
      <c r="O143" t="str">
        <f t="shared" si="29"/>
        <v>No</v>
      </c>
      <c r="P143" s="7">
        <f t="shared" si="30"/>
        <v>74315220</v>
      </c>
      <c r="Q143" s="5">
        <f t="shared" si="31"/>
        <v>0.88000000000000012</v>
      </c>
      <c r="R143" s="5">
        <f t="shared" si="22"/>
        <v>5.8036456637773348E-2</v>
      </c>
      <c r="S143" s="5">
        <f t="shared" si="32"/>
        <v>0.46901822831888673</v>
      </c>
    </row>
    <row r="144" spans="1:19" x14ac:dyDescent="0.3">
      <c r="A144" t="s">
        <v>292</v>
      </c>
      <c r="B144" t="s">
        <v>293</v>
      </c>
      <c r="C144" t="s">
        <v>101</v>
      </c>
      <c r="D144" t="str">
        <f t="shared" si="23"/>
        <v>Electronics</v>
      </c>
      <c r="E144" t="str">
        <f t="shared" si="24"/>
        <v>RemoteControls</v>
      </c>
      <c r="F144" s="3">
        <v>655</v>
      </c>
      <c r="G144" s="3">
        <v>1099</v>
      </c>
      <c r="H144" s="3" t="str">
        <f t="shared" si="25"/>
        <v>&gt;500.00</v>
      </c>
      <c r="I144" s="1">
        <v>0.4</v>
      </c>
      <c r="J144" s="1" t="str">
        <f t="shared" si="26"/>
        <v>No</v>
      </c>
      <c r="K144" s="5">
        <v>3.2</v>
      </c>
      <c r="L144" s="5">
        <f t="shared" si="27"/>
        <v>3.2</v>
      </c>
      <c r="M144" s="6">
        <v>285</v>
      </c>
      <c r="N144">
        <f t="shared" si="28"/>
        <v>285</v>
      </c>
      <c r="O144" t="str">
        <f t="shared" si="29"/>
        <v>Yes</v>
      </c>
      <c r="P144" s="7">
        <f t="shared" si="30"/>
        <v>313215</v>
      </c>
      <c r="Q144" s="5">
        <f t="shared" si="31"/>
        <v>0.64</v>
      </c>
      <c r="R144" s="5">
        <f t="shared" si="22"/>
        <v>6.6748951338843436E-4</v>
      </c>
      <c r="S144" s="5">
        <f t="shared" si="32"/>
        <v>0.32033374475669424</v>
      </c>
    </row>
    <row r="145" spans="1:19" x14ac:dyDescent="0.3">
      <c r="A145" t="s">
        <v>294</v>
      </c>
      <c r="B145" t="s">
        <v>295</v>
      </c>
      <c r="C145" t="s">
        <v>18</v>
      </c>
      <c r="D145" t="str">
        <f t="shared" si="23"/>
        <v>Computers&amp;Accessories</v>
      </c>
      <c r="E145" t="str">
        <f t="shared" si="24"/>
        <v>WirelessUSBAdapters</v>
      </c>
      <c r="F145" s="3">
        <v>749</v>
      </c>
      <c r="G145" s="3">
        <v>1339</v>
      </c>
      <c r="H145" s="3" t="str">
        <f t="shared" si="25"/>
        <v>&gt;500.00</v>
      </c>
      <c r="I145" s="1">
        <v>0.44</v>
      </c>
      <c r="J145" s="1" t="str">
        <f t="shared" si="26"/>
        <v>No</v>
      </c>
      <c r="K145" s="5">
        <v>4.2</v>
      </c>
      <c r="L145" s="5">
        <f t="shared" si="27"/>
        <v>4.2</v>
      </c>
      <c r="M145" s="6">
        <v>179692</v>
      </c>
      <c r="N145">
        <f t="shared" si="28"/>
        <v>179692</v>
      </c>
      <c r="O145" t="str">
        <f t="shared" si="29"/>
        <v>No</v>
      </c>
      <c r="P145" s="7">
        <f t="shared" si="30"/>
        <v>240607588</v>
      </c>
      <c r="Q145" s="5">
        <f t="shared" si="31"/>
        <v>0.84000000000000008</v>
      </c>
      <c r="R145" s="5">
        <f t="shared" si="22"/>
        <v>0.42085096715717385</v>
      </c>
      <c r="S145" s="5">
        <f t="shared" si="32"/>
        <v>0.63042548357858696</v>
      </c>
    </row>
    <row r="146" spans="1:19" x14ac:dyDescent="0.3">
      <c r="A146" t="s">
        <v>296</v>
      </c>
      <c r="B146" t="s">
        <v>297</v>
      </c>
      <c r="C146" t="s">
        <v>36</v>
      </c>
      <c r="D146" t="str">
        <f t="shared" si="23"/>
        <v>Electronics</v>
      </c>
      <c r="E146" t="str">
        <f t="shared" si="24"/>
        <v>SmartTelevisions</v>
      </c>
      <c r="F146" s="3">
        <v>9999</v>
      </c>
      <c r="G146" s="3">
        <v>12999</v>
      </c>
      <c r="H146" s="3" t="str">
        <f t="shared" si="25"/>
        <v>&gt;500.00</v>
      </c>
      <c r="I146" s="1">
        <v>0.23</v>
      </c>
      <c r="J146" s="1" t="str">
        <f t="shared" si="26"/>
        <v>No</v>
      </c>
      <c r="K146" s="5">
        <v>4.2</v>
      </c>
      <c r="L146" s="5">
        <f t="shared" si="27"/>
        <v>4.2</v>
      </c>
      <c r="M146" s="6">
        <v>6088</v>
      </c>
      <c r="N146">
        <f t="shared" si="28"/>
        <v>6088</v>
      </c>
      <c r="O146" t="str">
        <f t="shared" si="29"/>
        <v>No</v>
      </c>
      <c r="P146" s="7">
        <f t="shared" si="30"/>
        <v>79137912</v>
      </c>
      <c r="Q146" s="5">
        <f t="shared" si="31"/>
        <v>0.84000000000000008</v>
      </c>
      <c r="R146" s="5">
        <f t="shared" si="22"/>
        <v>1.425851283336417E-2</v>
      </c>
      <c r="S146" s="5">
        <f t="shared" si="32"/>
        <v>0.42712925641668215</v>
      </c>
    </row>
    <row r="147" spans="1:19" x14ac:dyDescent="0.3">
      <c r="A147" t="s">
        <v>298</v>
      </c>
      <c r="B147" t="s">
        <v>299</v>
      </c>
      <c r="C147" t="s">
        <v>101</v>
      </c>
      <c r="D147" t="str">
        <f t="shared" si="23"/>
        <v>Electronics</v>
      </c>
      <c r="E147" t="str">
        <f t="shared" si="24"/>
        <v>RemoteControls</v>
      </c>
      <c r="F147" s="3">
        <v>195</v>
      </c>
      <c r="G147" s="3">
        <v>499</v>
      </c>
      <c r="H147" s="3" t="str">
        <f t="shared" si="25"/>
        <v>200.00–500.00</v>
      </c>
      <c r="I147" s="1">
        <v>0.61</v>
      </c>
      <c r="J147" s="1" t="str">
        <f t="shared" si="26"/>
        <v>Yes</v>
      </c>
      <c r="K147" s="5">
        <v>3.7</v>
      </c>
      <c r="L147" s="5">
        <f t="shared" si="27"/>
        <v>3.7</v>
      </c>
      <c r="M147" s="6">
        <v>1383</v>
      </c>
      <c r="N147">
        <f t="shared" si="28"/>
        <v>1383</v>
      </c>
      <c r="O147" t="str">
        <f t="shared" si="29"/>
        <v>No</v>
      </c>
      <c r="P147" s="7">
        <f t="shared" si="30"/>
        <v>690117</v>
      </c>
      <c r="Q147" s="5">
        <f t="shared" si="31"/>
        <v>0.74</v>
      </c>
      <c r="R147" s="5">
        <f t="shared" si="22"/>
        <v>3.2390806912849291E-3</v>
      </c>
      <c r="S147" s="5">
        <f t="shared" si="32"/>
        <v>0.37161954034564249</v>
      </c>
    </row>
    <row r="148" spans="1:19" x14ac:dyDescent="0.3">
      <c r="A148" t="s">
        <v>300</v>
      </c>
      <c r="B148" t="s">
        <v>301</v>
      </c>
      <c r="C148" t="s">
        <v>1</v>
      </c>
      <c r="D148" t="str">
        <f t="shared" si="23"/>
        <v>Computers&amp;Accessories</v>
      </c>
      <c r="E148" t="str">
        <f t="shared" si="24"/>
        <v>USBCables</v>
      </c>
      <c r="F148" s="3">
        <v>999</v>
      </c>
      <c r="G148" s="3">
        <v>2100</v>
      </c>
      <c r="H148" s="3" t="str">
        <f t="shared" si="25"/>
        <v>&gt;500.00</v>
      </c>
      <c r="I148" s="1">
        <v>0.52</v>
      </c>
      <c r="J148" s="1" t="str">
        <f t="shared" si="26"/>
        <v>Yes</v>
      </c>
      <c r="K148" s="5">
        <v>4.5</v>
      </c>
      <c r="L148" s="5">
        <f t="shared" si="27"/>
        <v>4.5</v>
      </c>
      <c r="M148" s="6">
        <v>5492</v>
      </c>
      <c r="N148">
        <f t="shared" si="28"/>
        <v>5492</v>
      </c>
      <c r="O148" t="str">
        <f t="shared" si="29"/>
        <v>No</v>
      </c>
      <c r="P148" s="7">
        <f t="shared" si="30"/>
        <v>11533200</v>
      </c>
      <c r="Q148" s="5">
        <f t="shared" si="31"/>
        <v>0.9</v>
      </c>
      <c r="R148" s="5">
        <f t="shared" si="22"/>
        <v>1.2862640026418532E-2</v>
      </c>
      <c r="S148" s="5">
        <f t="shared" si="32"/>
        <v>0.4564313200132093</v>
      </c>
    </row>
    <row r="149" spans="1:19" x14ac:dyDescent="0.3">
      <c r="A149" t="s">
        <v>302</v>
      </c>
      <c r="B149" t="s">
        <v>303</v>
      </c>
      <c r="C149" t="s">
        <v>1</v>
      </c>
      <c r="D149" t="str">
        <f t="shared" si="23"/>
        <v>Computers&amp;Accessories</v>
      </c>
      <c r="E149" t="str">
        <f t="shared" si="24"/>
        <v>USBCables</v>
      </c>
      <c r="F149" s="3">
        <v>499</v>
      </c>
      <c r="G149" s="3">
        <v>899</v>
      </c>
      <c r="H149" s="3" t="str">
        <f t="shared" si="25"/>
        <v>&gt;500.00</v>
      </c>
      <c r="I149" s="1">
        <v>0.44</v>
      </c>
      <c r="J149" s="1" t="str">
        <f t="shared" si="26"/>
        <v>No</v>
      </c>
      <c r="K149" s="5">
        <v>4.2</v>
      </c>
      <c r="L149" s="5">
        <f t="shared" si="27"/>
        <v>4.2</v>
      </c>
      <c r="M149" s="6">
        <v>919</v>
      </c>
      <c r="N149">
        <f t="shared" si="28"/>
        <v>919</v>
      </c>
      <c r="O149" t="str">
        <f t="shared" si="29"/>
        <v>Yes</v>
      </c>
      <c r="P149" s="7">
        <f t="shared" si="30"/>
        <v>826181</v>
      </c>
      <c r="Q149" s="5">
        <f t="shared" si="31"/>
        <v>0.84000000000000008</v>
      </c>
      <c r="R149" s="5">
        <f t="shared" si="22"/>
        <v>2.1523609221191973E-3</v>
      </c>
      <c r="S149" s="5">
        <f t="shared" si="32"/>
        <v>0.42107618046105966</v>
      </c>
    </row>
    <row r="150" spans="1:19" x14ac:dyDescent="0.3">
      <c r="A150" t="s">
        <v>304</v>
      </c>
      <c r="B150" t="s">
        <v>305</v>
      </c>
      <c r="C150" t="s">
        <v>306</v>
      </c>
      <c r="D150" t="str">
        <f t="shared" si="23"/>
        <v>Electronics</v>
      </c>
      <c r="E150" t="str">
        <f t="shared" si="24"/>
        <v>OpticalCables</v>
      </c>
      <c r="F150" s="3">
        <v>416</v>
      </c>
      <c r="G150" s="3">
        <v>599</v>
      </c>
      <c r="H150" s="3" t="str">
        <f t="shared" si="25"/>
        <v>&gt;500.00</v>
      </c>
      <c r="I150" s="1">
        <v>0.31</v>
      </c>
      <c r="J150" s="1" t="str">
        <f t="shared" si="26"/>
        <v>No</v>
      </c>
      <c r="K150" s="5">
        <v>4.2</v>
      </c>
      <c r="L150" s="5">
        <f t="shared" si="27"/>
        <v>4.2</v>
      </c>
      <c r="M150" s="6">
        <v>30023</v>
      </c>
      <c r="N150">
        <f t="shared" si="28"/>
        <v>30023</v>
      </c>
      <c r="O150" t="str">
        <f t="shared" si="29"/>
        <v>No</v>
      </c>
      <c r="P150" s="7">
        <f t="shared" si="30"/>
        <v>17983777</v>
      </c>
      <c r="Q150" s="5">
        <f t="shared" si="31"/>
        <v>0.84000000000000008</v>
      </c>
      <c r="R150" s="5">
        <f t="shared" si="22"/>
        <v>7.0315921615652519E-2</v>
      </c>
      <c r="S150" s="5">
        <f t="shared" si="32"/>
        <v>0.45515796080782628</v>
      </c>
    </row>
    <row r="151" spans="1:19" x14ac:dyDescent="0.3">
      <c r="A151" t="s">
        <v>307</v>
      </c>
      <c r="B151" t="s">
        <v>308</v>
      </c>
      <c r="C151" t="s">
        <v>1</v>
      </c>
      <c r="D151" t="str">
        <f t="shared" si="23"/>
        <v>Computers&amp;Accessories</v>
      </c>
      <c r="E151" t="str">
        <f t="shared" si="24"/>
        <v>USBCables</v>
      </c>
      <c r="F151" s="3">
        <v>368</v>
      </c>
      <c r="G151" s="3">
        <v>699</v>
      </c>
      <c r="H151" s="3" t="str">
        <f t="shared" si="25"/>
        <v>&gt;500.00</v>
      </c>
      <c r="I151" s="1">
        <v>0.47</v>
      </c>
      <c r="J151" s="1" t="str">
        <f t="shared" si="26"/>
        <v>No</v>
      </c>
      <c r="K151" s="5">
        <v>4.2</v>
      </c>
      <c r="L151" s="5">
        <f t="shared" si="27"/>
        <v>4.2</v>
      </c>
      <c r="M151" s="6">
        <v>387</v>
      </c>
      <c r="N151">
        <f t="shared" si="28"/>
        <v>387</v>
      </c>
      <c r="O151" t="str">
        <f t="shared" si="29"/>
        <v>Yes</v>
      </c>
      <c r="P151" s="7">
        <f t="shared" si="30"/>
        <v>270513</v>
      </c>
      <c r="Q151" s="5">
        <f t="shared" si="31"/>
        <v>0.84000000000000008</v>
      </c>
      <c r="R151" s="5">
        <f t="shared" si="22"/>
        <v>9.0638049712745306E-4</v>
      </c>
      <c r="S151" s="5">
        <f t="shared" si="32"/>
        <v>0.42045319024856376</v>
      </c>
    </row>
    <row r="152" spans="1:19" x14ac:dyDescent="0.3">
      <c r="A152" t="s">
        <v>309</v>
      </c>
      <c r="B152" t="s">
        <v>310</v>
      </c>
      <c r="C152" t="s">
        <v>36</v>
      </c>
      <c r="D152" t="str">
        <f t="shared" si="23"/>
        <v>Electronics</v>
      </c>
      <c r="E152" t="str">
        <f t="shared" si="24"/>
        <v>SmartTelevisions</v>
      </c>
      <c r="F152" s="3">
        <v>29990</v>
      </c>
      <c r="G152" s="3">
        <v>65000</v>
      </c>
      <c r="H152" s="3" t="str">
        <f t="shared" si="25"/>
        <v>&gt;500.00</v>
      </c>
      <c r="I152" s="1">
        <v>0.54</v>
      </c>
      <c r="J152" s="1" t="str">
        <f t="shared" si="26"/>
        <v>Yes</v>
      </c>
      <c r="K152" s="5">
        <v>4.0999999999999996</v>
      </c>
      <c r="L152" s="5">
        <f t="shared" si="27"/>
        <v>4.0999999999999996</v>
      </c>
      <c r="M152" s="6">
        <v>211</v>
      </c>
      <c r="N152">
        <f t="shared" si="28"/>
        <v>211</v>
      </c>
      <c r="O152" t="str">
        <f t="shared" si="29"/>
        <v>Yes</v>
      </c>
      <c r="P152" s="7">
        <f t="shared" si="30"/>
        <v>13715000</v>
      </c>
      <c r="Q152" s="5">
        <f t="shared" si="31"/>
        <v>0.82</v>
      </c>
      <c r="R152" s="5">
        <f t="shared" si="22"/>
        <v>4.9417644675424442E-4</v>
      </c>
      <c r="S152" s="5">
        <f t="shared" si="32"/>
        <v>0.41024708822337708</v>
      </c>
    </row>
    <row r="153" spans="1:19" x14ac:dyDescent="0.3">
      <c r="A153" t="s">
        <v>311</v>
      </c>
      <c r="B153" t="s">
        <v>312</v>
      </c>
      <c r="C153" t="s">
        <v>1</v>
      </c>
      <c r="D153" t="str">
        <f t="shared" si="23"/>
        <v>Computers&amp;Accessories</v>
      </c>
      <c r="E153" t="str">
        <f t="shared" si="24"/>
        <v>USBCables</v>
      </c>
      <c r="F153" s="3">
        <v>339</v>
      </c>
      <c r="G153" s="3">
        <v>1099</v>
      </c>
      <c r="H153" s="3" t="str">
        <f t="shared" si="25"/>
        <v>&gt;500.00</v>
      </c>
      <c r="I153" s="1">
        <v>0.69</v>
      </c>
      <c r="J153" s="1" t="str">
        <f t="shared" si="26"/>
        <v>Yes</v>
      </c>
      <c r="K153" s="5">
        <v>4.3</v>
      </c>
      <c r="L153" s="5">
        <f t="shared" si="27"/>
        <v>4.3</v>
      </c>
      <c r="M153" s="6">
        <v>974</v>
      </c>
      <c r="N153">
        <f t="shared" si="28"/>
        <v>974</v>
      </c>
      <c r="O153" t="str">
        <f t="shared" si="29"/>
        <v>Yes</v>
      </c>
      <c r="P153" s="7">
        <f t="shared" si="30"/>
        <v>1070426</v>
      </c>
      <c r="Q153" s="5">
        <f t="shared" si="31"/>
        <v>0.86</v>
      </c>
      <c r="R153" s="5">
        <f t="shared" si="22"/>
        <v>2.2811746878608251E-3</v>
      </c>
      <c r="S153" s="5">
        <f t="shared" si="32"/>
        <v>0.4311405873439304</v>
      </c>
    </row>
    <row r="154" spans="1:19" x14ac:dyDescent="0.3">
      <c r="A154" t="s">
        <v>313</v>
      </c>
      <c r="B154" t="s">
        <v>314</v>
      </c>
      <c r="C154" t="s">
        <v>36</v>
      </c>
      <c r="D154" t="str">
        <f t="shared" si="23"/>
        <v>Electronics</v>
      </c>
      <c r="E154" t="str">
        <f t="shared" si="24"/>
        <v>SmartTelevisions</v>
      </c>
      <c r="F154" s="3">
        <v>15490</v>
      </c>
      <c r="G154" s="3">
        <v>20900</v>
      </c>
      <c r="H154" s="3" t="str">
        <f t="shared" si="25"/>
        <v>&gt;500.00</v>
      </c>
      <c r="I154" s="1">
        <v>0.26</v>
      </c>
      <c r="J154" s="1" t="str">
        <f t="shared" si="26"/>
        <v>No</v>
      </c>
      <c r="K154" s="5">
        <v>4.3</v>
      </c>
      <c r="L154" s="5">
        <f t="shared" si="27"/>
        <v>4.3</v>
      </c>
      <c r="M154" s="6">
        <v>16299</v>
      </c>
      <c r="N154">
        <f t="shared" si="28"/>
        <v>16299</v>
      </c>
      <c r="O154" t="str">
        <f t="shared" si="29"/>
        <v>No</v>
      </c>
      <c r="P154" s="7">
        <f t="shared" si="30"/>
        <v>340649100</v>
      </c>
      <c r="Q154" s="5">
        <f t="shared" si="31"/>
        <v>0.86</v>
      </c>
      <c r="R154" s="5">
        <f t="shared" si="22"/>
        <v>3.8173373960414356E-2</v>
      </c>
      <c r="S154" s="5">
        <f t="shared" si="32"/>
        <v>0.44908668698020715</v>
      </c>
    </row>
    <row r="155" spans="1:19" x14ac:dyDescent="0.3">
      <c r="A155" t="s">
        <v>315</v>
      </c>
      <c r="B155" t="s">
        <v>316</v>
      </c>
      <c r="C155" t="s">
        <v>1</v>
      </c>
      <c r="D155" t="str">
        <f t="shared" si="23"/>
        <v>Computers&amp;Accessories</v>
      </c>
      <c r="E155" t="str">
        <f t="shared" si="24"/>
        <v>USBCables</v>
      </c>
      <c r="F155" s="3">
        <v>499</v>
      </c>
      <c r="G155" s="3">
        <v>1299</v>
      </c>
      <c r="H155" s="3" t="str">
        <f t="shared" si="25"/>
        <v>&gt;500.00</v>
      </c>
      <c r="I155" s="1">
        <v>0.62</v>
      </c>
      <c r="J155" s="1" t="str">
        <f t="shared" si="26"/>
        <v>Yes</v>
      </c>
      <c r="K155" s="5">
        <v>4.3</v>
      </c>
      <c r="L155" s="5">
        <f t="shared" si="27"/>
        <v>4.3</v>
      </c>
      <c r="M155" s="6">
        <v>30411</v>
      </c>
      <c r="N155">
        <f t="shared" si="28"/>
        <v>30411</v>
      </c>
      <c r="O155" t="str">
        <f t="shared" si="29"/>
        <v>No</v>
      </c>
      <c r="P155" s="7">
        <f t="shared" si="30"/>
        <v>39503889</v>
      </c>
      <c r="Q155" s="5">
        <f t="shared" si="31"/>
        <v>0.86</v>
      </c>
      <c r="R155" s="5">
        <f t="shared" si="22"/>
        <v>7.1224644181247992E-2</v>
      </c>
      <c r="S155" s="5">
        <f t="shared" si="32"/>
        <v>0.46561232209062398</v>
      </c>
    </row>
    <row r="156" spans="1:19" x14ac:dyDescent="0.3">
      <c r="A156" t="s">
        <v>317</v>
      </c>
      <c r="B156" t="s">
        <v>318</v>
      </c>
      <c r="C156" t="s">
        <v>18</v>
      </c>
      <c r="D156" t="str">
        <f t="shared" si="23"/>
        <v>Computers&amp;Accessories</v>
      </c>
      <c r="E156" t="str">
        <f t="shared" si="24"/>
        <v>WirelessUSBAdapters</v>
      </c>
      <c r="F156" s="3">
        <v>249</v>
      </c>
      <c r="G156" s="3">
        <v>399</v>
      </c>
      <c r="H156" s="3" t="str">
        <f t="shared" si="25"/>
        <v>200.00–500.00</v>
      </c>
      <c r="I156" s="1">
        <v>0.38</v>
      </c>
      <c r="J156" s="1" t="str">
        <f t="shared" si="26"/>
        <v>No</v>
      </c>
      <c r="K156" s="5">
        <v>3.4</v>
      </c>
      <c r="L156" s="5">
        <f t="shared" si="27"/>
        <v>3.4</v>
      </c>
      <c r="M156" s="6">
        <v>4642</v>
      </c>
      <c r="N156">
        <f t="shared" si="28"/>
        <v>4642</v>
      </c>
      <c r="O156" t="str">
        <f t="shared" si="29"/>
        <v>No</v>
      </c>
      <c r="P156" s="7">
        <f t="shared" si="30"/>
        <v>1852158</v>
      </c>
      <c r="Q156" s="5">
        <f t="shared" si="31"/>
        <v>0.67999999999999994</v>
      </c>
      <c r="R156" s="5">
        <f t="shared" si="22"/>
        <v>1.0871881828593378E-2</v>
      </c>
      <c r="S156" s="5">
        <f t="shared" si="32"/>
        <v>0.34543594091429664</v>
      </c>
    </row>
    <row r="157" spans="1:19" x14ac:dyDescent="0.3">
      <c r="A157" t="s">
        <v>319</v>
      </c>
      <c r="B157" t="s">
        <v>320</v>
      </c>
      <c r="C157" t="s">
        <v>101</v>
      </c>
      <c r="D157" t="str">
        <f t="shared" si="23"/>
        <v>Electronics</v>
      </c>
      <c r="E157" t="str">
        <f t="shared" si="24"/>
        <v>RemoteControls</v>
      </c>
      <c r="F157" s="3">
        <v>399</v>
      </c>
      <c r="G157" s="3">
        <v>799</v>
      </c>
      <c r="H157" s="3" t="str">
        <f t="shared" si="25"/>
        <v>&gt;500.00</v>
      </c>
      <c r="I157" s="1">
        <v>0.5</v>
      </c>
      <c r="J157" s="1" t="str">
        <f t="shared" si="26"/>
        <v>Yes</v>
      </c>
      <c r="K157" s="5">
        <v>4.3</v>
      </c>
      <c r="L157" s="5">
        <f t="shared" si="27"/>
        <v>4.3</v>
      </c>
      <c r="M157" s="6">
        <v>12</v>
      </c>
      <c r="N157">
        <f t="shared" si="28"/>
        <v>12</v>
      </c>
      <c r="O157" t="str">
        <f t="shared" si="29"/>
        <v>Yes</v>
      </c>
      <c r="P157" s="7">
        <f t="shared" si="30"/>
        <v>9588</v>
      </c>
      <c r="Q157" s="5">
        <f t="shared" si="31"/>
        <v>0.86</v>
      </c>
      <c r="R157" s="5">
        <f t="shared" si="22"/>
        <v>2.8104821616355132E-5</v>
      </c>
      <c r="S157" s="5">
        <f t="shared" si="32"/>
        <v>0.43001405241080815</v>
      </c>
    </row>
    <row r="158" spans="1:19" x14ac:dyDescent="0.3">
      <c r="A158" t="s">
        <v>321</v>
      </c>
      <c r="B158" t="s">
        <v>322</v>
      </c>
      <c r="C158" t="s">
        <v>1</v>
      </c>
      <c r="D158" t="str">
        <f t="shared" si="23"/>
        <v>Computers&amp;Accessories</v>
      </c>
      <c r="E158" t="str">
        <f t="shared" si="24"/>
        <v>USBCables</v>
      </c>
      <c r="F158" s="3">
        <v>1499</v>
      </c>
      <c r="G158" s="3">
        <v>1999</v>
      </c>
      <c r="H158" s="3" t="str">
        <f t="shared" si="25"/>
        <v>&gt;500.00</v>
      </c>
      <c r="I158" s="1">
        <v>0.25</v>
      </c>
      <c r="J158" s="1" t="str">
        <f t="shared" si="26"/>
        <v>No</v>
      </c>
      <c r="K158" s="5">
        <v>4.4000000000000004</v>
      </c>
      <c r="L158" s="5">
        <f t="shared" si="27"/>
        <v>4.4000000000000004</v>
      </c>
      <c r="M158" s="6">
        <v>1951</v>
      </c>
      <c r="N158">
        <f t="shared" si="28"/>
        <v>1951</v>
      </c>
      <c r="O158" t="str">
        <f t="shared" si="29"/>
        <v>No</v>
      </c>
      <c r="P158" s="7">
        <f t="shared" si="30"/>
        <v>3900049</v>
      </c>
      <c r="Q158" s="5">
        <f t="shared" si="31"/>
        <v>0.88000000000000012</v>
      </c>
      <c r="R158" s="5">
        <f t="shared" si="22"/>
        <v>4.5693755811257383E-3</v>
      </c>
      <c r="S158" s="5">
        <f t="shared" si="32"/>
        <v>0.4422846877905629</v>
      </c>
    </row>
    <row r="159" spans="1:19" x14ac:dyDescent="0.3">
      <c r="A159" t="s">
        <v>323</v>
      </c>
      <c r="B159" t="s">
        <v>324</v>
      </c>
      <c r="C159" t="s">
        <v>325</v>
      </c>
      <c r="D159" t="str">
        <f t="shared" si="23"/>
        <v>Electronics</v>
      </c>
      <c r="E159" t="str">
        <f t="shared" si="24"/>
        <v>Projectors</v>
      </c>
      <c r="F159" s="3">
        <v>9490</v>
      </c>
      <c r="G159" s="3">
        <v>15990</v>
      </c>
      <c r="H159" s="3" t="str">
        <f t="shared" si="25"/>
        <v>&gt;500.00</v>
      </c>
      <c r="I159" s="1">
        <v>0.41</v>
      </c>
      <c r="J159" s="1" t="str">
        <f t="shared" si="26"/>
        <v>No</v>
      </c>
      <c r="K159" s="5">
        <v>3.9</v>
      </c>
      <c r="L159" s="5">
        <f t="shared" si="27"/>
        <v>3.9</v>
      </c>
      <c r="M159" s="6">
        <v>10480</v>
      </c>
      <c r="N159">
        <f t="shared" si="28"/>
        <v>10480</v>
      </c>
      <c r="O159" t="str">
        <f t="shared" si="29"/>
        <v>No</v>
      </c>
      <c r="P159" s="7">
        <f t="shared" si="30"/>
        <v>167575200</v>
      </c>
      <c r="Q159" s="5">
        <f t="shared" si="31"/>
        <v>0.78</v>
      </c>
      <c r="R159" s="5">
        <f t="shared" si="22"/>
        <v>2.4544877544950151E-2</v>
      </c>
      <c r="S159" s="5">
        <f t="shared" si="32"/>
        <v>0.40227243877247509</v>
      </c>
    </row>
    <row r="160" spans="1:19" x14ac:dyDescent="0.3">
      <c r="A160" t="s">
        <v>326</v>
      </c>
      <c r="B160" t="s">
        <v>327</v>
      </c>
      <c r="C160" t="s">
        <v>27</v>
      </c>
      <c r="D160" t="str">
        <f t="shared" si="23"/>
        <v>Electronics</v>
      </c>
      <c r="E160" t="str">
        <f t="shared" si="24"/>
        <v>HDMICables</v>
      </c>
      <c r="F160" s="3">
        <v>637</v>
      </c>
      <c r="G160" s="3">
        <v>1499</v>
      </c>
      <c r="H160" s="3" t="str">
        <f t="shared" si="25"/>
        <v>&gt;500.00</v>
      </c>
      <c r="I160" s="1">
        <v>0.57999999999999996</v>
      </c>
      <c r="J160" s="1" t="str">
        <f t="shared" si="26"/>
        <v>Yes</v>
      </c>
      <c r="K160" s="5">
        <v>4.0999999999999996</v>
      </c>
      <c r="L160" s="5">
        <f t="shared" si="27"/>
        <v>4.0999999999999996</v>
      </c>
      <c r="M160" s="6">
        <v>24</v>
      </c>
      <c r="N160">
        <f t="shared" si="28"/>
        <v>24</v>
      </c>
      <c r="O160" t="str">
        <f t="shared" si="29"/>
        <v>Yes</v>
      </c>
      <c r="P160" s="7">
        <f t="shared" si="30"/>
        <v>35976</v>
      </c>
      <c r="Q160" s="5">
        <f t="shared" si="31"/>
        <v>0.82</v>
      </c>
      <c r="R160" s="5">
        <f t="shared" si="22"/>
        <v>5.6209643232710263E-5</v>
      </c>
      <c r="S160" s="5">
        <f t="shared" si="32"/>
        <v>0.41002810482161633</v>
      </c>
    </row>
    <row r="161" spans="1:19" x14ac:dyDescent="0.3">
      <c r="A161" t="s">
        <v>328</v>
      </c>
      <c r="B161" t="s">
        <v>329</v>
      </c>
      <c r="C161" t="s">
        <v>101</v>
      </c>
      <c r="D161" t="str">
        <f t="shared" si="23"/>
        <v>Electronics</v>
      </c>
      <c r="E161" t="str">
        <f t="shared" si="24"/>
        <v>RemoteControls</v>
      </c>
      <c r="F161" s="3">
        <v>399</v>
      </c>
      <c r="G161" s="3">
        <v>899</v>
      </c>
      <c r="H161" s="3" t="str">
        <f t="shared" si="25"/>
        <v>&gt;500.00</v>
      </c>
      <c r="I161" s="1">
        <v>0.56000000000000005</v>
      </c>
      <c r="J161" s="1" t="str">
        <f t="shared" si="26"/>
        <v>Yes</v>
      </c>
      <c r="K161" s="5">
        <v>3.9</v>
      </c>
      <c r="L161" s="5">
        <f t="shared" si="27"/>
        <v>3.9</v>
      </c>
      <c r="M161" s="6">
        <v>254</v>
      </c>
      <c r="N161">
        <f t="shared" si="28"/>
        <v>254</v>
      </c>
      <c r="O161" t="str">
        <f t="shared" si="29"/>
        <v>Yes</v>
      </c>
      <c r="P161" s="7">
        <f t="shared" si="30"/>
        <v>228346</v>
      </c>
      <c r="Q161" s="5">
        <f t="shared" si="31"/>
        <v>0.78</v>
      </c>
      <c r="R161" s="5">
        <f t="shared" si="22"/>
        <v>5.9488539087951698E-4</v>
      </c>
      <c r="S161" s="5">
        <f t="shared" si="32"/>
        <v>0.39029744269543976</v>
      </c>
    </row>
    <row r="162" spans="1:19" x14ac:dyDescent="0.3">
      <c r="A162" t="s">
        <v>330</v>
      </c>
      <c r="B162" t="s">
        <v>331</v>
      </c>
      <c r="C162" t="s">
        <v>306</v>
      </c>
      <c r="D162" t="str">
        <f t="shared" si="23"/>
        <v>Electronics</v>
      </c>
      <c r="E162" t="str">
        <f t="shared" si="24"/>
        <v>OpticalCables</v>
      </c>
      <c r="F162" s="3">
        <v>1089</v>
      </c>
      <c r="G162" s="3">
        <v>1600</v>
      </c>
      <c r="H162" s="3" t="str">
        <f t="shared" si="25"/>
        <v>&gt;500.00</v>
      </c>
      <c r="I162" s="1">
        <v>0.32</v>
      </c>
      <c r="J162" s="1" t="str">
        <f t="shared" si="26"/>
        <v>No</v>
      </c>
      <c r="K162" s="5">
        <v>4</v>
      </c>
      <c r="L162" s="5">
        <f t="shared" si="27"/>
        <v>4</v>
      </c>
      <c r="M162" s="6">
        <v>3565</v>
      </c>
      <c r="N162">
        <f t="shared" si="28"/>
        <v>3565</v>
      </c>
      <c r="O162" t="str">
        <f t="shared" si="29"/>
        <v>No</v>
      </c>
      <c r="P162" s="7">
        <f t="shared" si="30"/>
        <v>5704000</v>
      </c>
      <c r="Q162" s="5">
        <f t="shared" si="31"/>
        <v>0.8</v>
      </c>
      <c r="R162" s="5">
        <f t="shared" si="22"/>
        <v>8.3494740885255037E-3</v>
      </c>
      <c r="S162" s="5">
        <f t="shared" si="32"/>
        <v>0.40417473704426277</v>
      </c>
    </row>
    <row r="163" spans="1:19" x14ac:dyDescent="0.3">
      <c r="A163" t="s">
        <v>332</v>
      </c>
      <c r="B163" t="s">
        <v>333</v>
      </c>
      <c r="C163" t="s">
        <v>1</v>
      </c>
      <c r="D163" t="str">
        <f t="shared" si="23"/>
        <v>Computers&amp;Accessories</v>
      </c>
      <c r="E163" t="str">
        <f t="shared" si="24"/>
        <v>USBCables</v>
      </c>
      <c r="F163" s="3">
        <v>339</v>
      </c>
      <c r="G163" s="3">
        <v>999</v>
      </c>
      <c r="H163" s="3" t="str">
        <f t="shared" si="25"/>
        <v>&gt;500.00</v>
      </c>
      <c r="I163" s="1">
        <v>0.66</v>
      </c>
      <c r="J163" s="1" t="str">
        <f t="shared" si="26"/>
        <v>Yes</v>
      </c>
      <c r="K163" s="5">
        <v>4.3</v>
      </c>
      <c r="L163" s="5">
        <f t="shared" si="27"/>
        <v>4.3</v>
      </c>
      <c r="M163" s="6">
        <v>6255</v>
      </c>
      <c r="N163">
        <f t="shared" si="28"/>
        <v>6255</v>
      </c>
      <c r="O163" t="str">
        <f t="shared" si="29"/>
        <v>No</v>
      </c>
      <c r="P163" s="7">
        <f t="shared" si="30"/>
        <v>6248745</v>
      </c>
      <c r="Q163" s="5">
        <f t="shared" si="31"/>
        <v>0.86</v>
      </c>
      <c r="R163" s="5">
        <f t="shared" si="22"/>
        <v>1.4649638267525113E-2</v>
      </c>
      <c r="S163" s="5">
        <f t="shared" si="32"/>
        <v>0.43732481913376253</v>
      </c>
    </row>
    <row r="164" spans="1:19" x14ac:dyDescent="0.3">
      <c r="A164" t="s">
        <v>334</v>
      </c>
      <c r="B164" t="s">
        <v>335</v>
      </c>
      <c r="C164" t="s">
        <v>1</v>
      </c>
      <c r="D164" t="str">
        <f t="shared" si="23"/>
        <v>Computers&amp;Accessories</v>
      </c>
      <c r="E164" t="str">
        <f t="shared" si="24"/>
        <v>USBCables</v>
      </c>
      <c r="F164" s="3">
        <v>149</v>
      </c>
      <c r="G164" s="3">
        <v>499</v>
      </c>
      <c r="H164" s="3" t="str">
        <f t="shared" si="25"/>
        <v>200.00–500.00</v>
      </c>
      <c r="I164" s="1">
        <v>0.7</v>
      </c>
      <c r="J164" s="1" t="str">
        <f t="shared" si="26"/>
        <v>Yes</v>
      </c>
      <c r="K164" s="5">
        <v>4</v>
      </c>
      <c r="L164" s="5">
        <f t="shared" si="27"/>
        <v>4</v>
      </c>
      <c r="M164" s="6">
        <v>7732</v>
      </c>
      <c r="N164">
        <f t="shared" si="28"/>
        <v>7732</v>
      </c>
      <c r="O164" t="str">
        <f t="shared" si="29"/>
        <v>No</v>
      </c>
      <c r="P164" s="7">
        <f t="shared" si="30"/>
        <v>3858268</v>
      </c>
      <c r="Q164" s="5">
        <f t="shared" si="31"/>
        <v>0.8</v>
      </c>
      <c r="R164" s="5">
        <f t="shared" si="22"/>
        <v>1.8108873394804825E-2</v>
      </c>
      <c r="S164" s="5">
        <f t="shared" si="32"/>
        <v>0.40905443669740243</v>
      </c>
    </row>
    <row r="165" spans="1:19" x14ac:dyDescent="0.3">
      <c r="A165" t="s">
        <v>336</v>
      </c>
      <c r="B165" t="s">
        <v>337</v>
      </c>
      <c r="C165" t="s">
        <v>1</v>
      </c>
      <c r="D165" t="str">
        <f t="shared" si="23"/>
        <v>Computers&amp;Accessories</v>
      </c>
      <c r="E165" t="str">
        <f t="shared" si="24"/>
        <v>USBCables</v>
      </c>
      <c r="F165" s="3">
        <v>149</v>
      </c>
      <c r="G165" s="3">
        <v>399</v>
      </c>
      <c r="H165" s="3" t="str">
        <f t="shared" si="25"/>
        <v>200.00–500.00</v>
      </c>
      <c r="I165" s="1">
        <v>0.63</v>
      </c>
      <c r="J165" s="1" t="str">
        <f t="shared" si="26"/>
        <v>Yes</v>
      </c>
      <c r="K165" s="5">
        <v>3.9</v>
      </c>
      <c r="L165" s="5">
        <f t="shared" si="27"/>
        <v>3.9</v>
      </c>
      <c r="M165" s="6">
        <v>57</v>
      </c>
      <c r="N165">
        <f t="shared" si="28"/>
        <v>57</v>
      </c>
      <c r="O165" t="str">
        <f t="shared" si="29"/>
        <v>Yes</v>
      </c>
      <c r="P165" s="7">
        <f t="shared" si="30"/>
        <v>22743</v>
      </c>
      <c r="Q165" s="5">
        <f t="shared" si="31"/>
        <v>0.78</v>
      </c>
      <c r="R165" s="5">
        <f t="shared" si="22"/>
        <v>1.3349790267768688E-4</v>
      </c>
      <c r="S165" s="5">
        <f t="shared" si="32"/>
        <v>0.39006674895133886</v>
      </c>
    </row>
    <row r="166" spans="1:19" x14ac:dyDescent="0.3">
      <c r="A166" t="s">
        <v>338</v>
      </c>
      <c r="B166" t="s">
        <v>339</v>
      </c>
      <c r="C166" t="s">
        <v>1</v>
      </c>
      <c r="D166" t="str">
        <f t="shared" si="23"/>
        <v>Computers&amp;Accessories</v>
      </c>
      <c r="E166" t="str">
        <f t="shared" si="24"/>
        <v>USBCables</v>
      </c>
      <c r="F166" s="3">
        <v>599</v>
      </c>
      <c r="G166" s="3">
        <v>849</v>
      </c>
      <c r="H166" s="3" t="str">
        <f t="shared" si="25"/>
        <v>&gt;500.00</v>
      </c>
      <c r="I166" s="1">
        <v>0.28999999999999998</v>
      </c>
      <c r="J166" s="1" t="str">
        <f t="shared" si="26"/>
        <v>No</v>
      </c>
      <c r="K166" s="5">
        <v>4.5</v>
      </c>
      <c r="L166" s="5">
        <f t="shared" si="27"/>
        <v>4.5</v>
      </c>
      <c r="M166" s="6">
        <v>577</v>
      </c>
      <c r="N166">
        <f t="shared" si="28"/>
        <v>577</v>
      </c>
      <c r="O166" t="str">
        <f t="shared" si="29"/>
        <v>Yes</v>
      </c>
      <c r="P166" s="7">
        <f t="shared" si="30"/>
        <v>489873</v>
      </c>
      <c r="Q166" s="5">
        <f t="shared" si="31"/>
        <v>0.9</v>
      </c>
      <c r="R166" s="5">
        <f t="shared" si="22"/>
        <v>1.3513735060530759E-3</v>
      </c>
      <c r="S166" s="5">
        <f t="shared" si="32"/>
        <v>0.45067568675302655</v>
      </c>
    </row>
    <row r="167" spans="1:19" x14ac:dyDescent="0.3">
      <c r="A167" t="s">
        <v>340</v>
      </c>
      <c r="B167" t="s">
        <v>341</v>
      </c>
      <c r="C167" t="s">
        <v>101</v>
      </c>
      <c r="D167" t="str">
        <f t="shared" si="23"/>
        <v>Electronics</v>
      </c>
      <c r="E167" t="str">
        <f t="shared" si="24"/>
        <v>RemoteControls</v>
      </c>
      <c r="F167" s="3">
        <v>299</v>
      </c>
      <c r="G167" s="3">
        <v>1199</v>
      </c>
      <c r="H167" s="3" t="str">
        <f t="shared" si="25"/>
        <v>&gt;500.00</v>
      </c>
      <c r="I167" s="1">
        <v>0.75</v>
      </c>
      <c r="J167" s="1" t="str">
        <f t="shared" si="26"/>
        <v>Yes</v>
      </c>
      <c r="K167" s="5">
        <v>3.9</v>
      </c>
      <c r="L167" s="5">
        <f t="shared" si="27"/>
        <v>3.9</v>
      </c>
      <c r="M167" s="6">
        <v>1193</v>
      </c>
      <c r="N167">
        <f t="shared" si="28"/>
        <v>1193</v>
      </c>
      <c r="O167" t="str">
        <f t="shared" si="29"/>
        <v>No</v>
      </c>
      <c r="P167" s="7">
        <f t="shared" si="30"/>
        <v>1430407</v>
      </c>
      <c r="Q167" s="5">
        <f t="shared" si="31"/>
        <v>0.78</v>
      </c>
      <c r="R167" s="5">
        <f t="shared" si="22"/>
        <v>2.794087682359306E-3</v>
      </c>
      <c r="S167" s="5">
        <f t="shared" si="32"/>
        <v>0.39139704384117968</v>
      </c>
    </row>
    <row r="168" spans="1:19" x14ac:dyDescent="0.3">
      <c r="A168" t="s">
        <v>342</v>
      </c>
      <c r="B168" t="s">
        <v>343</v>
      </c>
      <c r="C168" t="s">
        <v>1</v>
      </c>
      <c r="D168" t="str">
        <f t="shared" si="23"/>
        <v>Computers&amp;Accessories</v>
      </c>
      <c r="E168" t="str">
        <f t="shared" si="24"/>
        <v>USBCables</v>
      </c>
      <c r="F168" s="3">
        <v>399</v>
      </c>
      <c r="G168" s="3">
        <v>1299</v>
      </c>
      <c r="H168" s="3" t="str">
        <f t="shared" si="25"/>
        <v>&gt;500.00</v>
      </c>
      <c r="I168" s="1">
        <v>0.69</v>
      </c>
      <c r="J168" s="1" t="str">
        <f t="shared" si="26"/>
        <v>Yes</v>
      </c>
      <c r="K168" s="5">
        <v>4.2</v>
      </c>
      <c r="L168" s="5">
        <f t="shared" si="27"/>
        <v>4.2</v>
      </c>
      <c r="M168" s="6">
        <v>13120</v>
      </c>
      <c r="N168">
        <f t="shared" si="28"/>
        <v>13120</v>
      </c>
      <c r="O168" t="str">
        <f t="shared" si="29"/>
        <v>No</v>
      </c>
      <c r="P168" s="7">
        <f t="shared" si="30"/>
        <v>17042880</v>
      </c>
      <c r="Q168" s="5">
        <f t="shared" si="31"/>
        <v>0.84000000000000008</v>
      </c>
      <c r="R168" s="5">
        <f t="shared" si="22"/>
        <v>3.0727938300548277E-2</v>
      </c>
      <c r="S168" s="5">
        <f t="shared" si="32"/>
        <v>0.4353639691502742</v>
      </c>
    </row>
    <row r="169" spans="1:19" x14ac:dyDescent="0.3">
      <c r="A169" t="s">
        <v>344</v>
      </c>
      <c r="B169" t="s">
        <v>345</v>
      </c>
      <c r="C169" t="s">
        <v>101</v>
      </c>
      <c r="D169" t="str">
        <f t="shared" si="23"/>
        <v>Electronics</v>
      </c>
      <c r="E169" t="str">
        <f t="shared" si="24"/>
        <v>RemoteControls</v>
      </c>
      <c r="F169" s="3">
        <v>339</v>
      </c>
      <c r="G169" s="3">
        <v>1999</v>
      </c>
      <c r="H169" s="3" t="str">
        <f t="shared" si="25"/>
        <v>&gt;500.00</v>
      </c>
      <c r="I169" s="1">
        <v>0.83</v>
      </c>
      <c r="J169" s="1" t="str">
        <f t="shared" si="26"/>
        <v>Yes</v>
      </c>
      <c r="K169" s="5">
        <v>4</v>
      </c>
      <c r="L169" s="5">
        <f t="shared" si="27"/>
        <v>4</v>
      </c>
      <c r="M169" s="6">
        <v>343</v>
      </c>
      <c r="N169">
        <f t="shared" si="28"/>
        <v>343</v>
      </c>
      <c r="O169" t="str">
        <f t="shared" si="29"/>
        <v>Yes</v>
      </c>
      <c r="P169" s="7">
        <f t="shared" si="30"/>
        <v>685657</v>
      </c>
      <c r="Q169" s="5">
        <f t="shared" si="31"/>
        <v>0.8</v>
      </c>
      <c r="R169" s="5">
        <f t="shared" si="22"/>
        <v>8.0332948453415084E-4</v>
      </c>
      <c r="S169" s="5">
        <f t="shared" si="32"/>
        <v>0.40040166474226707</v>
      </c>
    </row>
    <row r="170" spans="1:19" x14ac:dyDescent="0.3">
      <c r="A170" t="s">
        <v>346</v>
      </c>
      <c r="B170" t="s">
        <v>347</v>
      </c>
      <c r="C170" t="s">
        <v>36</v>
      </c>
      <c r="D170" t="str">
        <f t="shared" si="23"/>
        <v>Electronics</v>
      </c>
      <c r="E170" t="str">
        <f t="shared" si="24"/>
        <v>SmartTelevisions</v>
      </c>
      <c r="F170" s="3">
        <v>12499</v>
      </c>
      <c r="G170" s="3">
        <v>22990</v>
      </c>
      <c r="H170" s="3" t="str">
        <f t="shared" si="25"/>
        <v>&gt;500.00</v>
      </c>
      <c r="I170" s="1">
        <v>0.46</v>
      </c>
      <c r="J170" s="1" t="str">
        <f t="shared" si="26"/>
        <v>No</v>
      </c>
      <c r="K170" s="5">
        <v>4.3</v>
      </c>
      <c r="L170" s="5">
        <f t="shared" si="27"/>
        <v>4.3</v>
      </c>
      <c r="M170" s="6">
        <v>1611</v>
      </c>
      <c r="N170">
        <f t="shared" si="28"/>
        <v>1611</v>
      </c>
      <c r="O170" t="str">
        <f t="shared" si="29"/>
        <v>No</v>
      </c>
      <c r="P170" s="7">
        <f t="shared" si="30"/>
        <v>37036890</v>
      </c>
      <c r="Q170" s="5">
        <f t="shared" si="31"/>
        <v>0.86</v>
      </c>
      <c r="R170" s="5">
        <f t="shared" si="22"/>
        <v>3.7730723019956764E-3</v>
      </c>
      <c r="S170" s="5">
        <f t="shared" si="32"/>
        <v>0.43188653615099781</v>
      </c>
    </row>
    <row r="171" spans="1:19" x14ac:dyDescent="0.3">
      <c r="A171" t="s">
        <v>348</v>
      </c>
      <c r="B171" t="s">
        <v>349</v>
      </c>
      <c r="C171" t="s">
        <v>1</v>
      </c>
      <c r="D171" t="str">
        <f t="shared" si="23"/>
        <v>Computers&amp;Accessories</v>
      </c>
      <c r="E171" t="str">
        <f t="shared" si="24"/>
        <v>USBCables</v>
      </c>
      <c r="F171" s="3">
        <v>249</v>
      </c>
      <c r="G171" s="3">
        <v>399</v>
      </c>
      <c r="H171" s="3" t="str">
        <f t="shared" si="25"/>
        <v>200.00–500.00</v>
      </c>
      <c r="I171" s="1">
        <v>0.38</v>
      </c>
      <c r="J171" s="1" t="str">
        <f t="shared" si="26"/>
        <v>No</v>
      </c>
      <c r="K171" s="5">
        <v>4</v>
      </c>
      <c r="L171" s="5">
        <f t="shared" si="27"/>
        <v>4</v>
      </c>
      <c r="M171" s="6">
        <v>6558</v>
      </c>
      <c r="N171">
        <f t="shared" si="28"/>
        <v>6558</v>
      </c>
      <c r="O171" t="str">
        <f t="shared" si="29"/>
        <v>No</v>
      </c>
      <c r="P171" s="7">
        <f t="shared" si="30"/>
        <v>2616642</v>
      </c>
      <c r="Q171" s="5">
        <f t="shared" si="31"/>
        <v>0.8</v>
      </c>
      <c r="R171" s="5">
        <f t="shared" si="22"/>
        <v>1.5359285013338079E-2</v>
      </c>
      <c r="S171" s="5">
        <f t="shared" si="32"/>
        <v>0.40767964250666905</v>
      </c>
    </row>
    <row r="172" spans="1:19" x14ac:dyDescent="0.3">
      <c r="A172" t="s">
        <v>350</v>
      </c>
      <c r="B172" t="s">
        <v>351</v>
      </c>
      <c r="C172" t="s">
        <v>18</v>
      </c>
      <c r="D172" t="str">
        <f t="shared" si="23"/>
        <v>Computers&amp;Accessories</v>
      </c>
      <c r="E172" t="str">
        <f t="shared" si="24"/>
        <v>WirelessUSBAdapters</v>
      </c>
      <c r="F172" s="3">
        <v>1399</v>
      </c>
      <c r="G172" s="3">
        <v>2499</v>
      </c>
      <c r="H172" s="3" t="str">
        <f t="shared" si="25"/>
        <v>&gt;500.00</v>
      </c>
      <c r="I172" s="1">
        <v>0.44</v>
      </c>
      <c r="J172" s="1" t="str">
        <f t="shared" si="26"/>
        <v>No</v>
      </c>
      <c r="K172" s="5">
        <v>4.4000000000000004</v>
      </c>
      <c r="L172" s="5">
        <f t="shared" si="27"/>
        <v>4.4000000000000004</v>
      </c>
      <c r="M172" s="6">
        <v>23169</v>
      </c>
      <c r="N172">
        <f t="shared" si="28"/>
        <v>23169</v>
      </c>
      <c r="O172" t="str">
        <f t="shared" si="29"/>
        <v>No</v>
      </c>
      <c r="P172" s="7">
        <f t="shared" si="30"/>
        <v>57899331</v>
      </c>
      <c r="Q172" s="5">
        <f t="shared" si="31"/>
        <v>0.88000000000000012</v>
      </c>
      <c r="R172" s="5">
        <f t="shared" si="22"/>
        <v>5.4263384335777674E-2</v>
      </c>
      <c r="S172" s="5">
        <f t="shared" si="32"/>
        <v>0.46713169216788891</v>
      </c>
    </row>
    <row r="173" spans="1:19" x14ac:dyDescent="0.3">
      <c r="A173" t="s">
        <v>352</v>
      </c>
      <c r="B173" t="s">
        <v>353</v>
      </c>
      <c r="C173" t="s">
        <v>36</v>
      </c>
      <c r="D173" t="str">
        <f t="shared" si="23"/>
        <v>Electronics</v>
      </c>
      <c r="E173" t="str">
        <f t="shared" si="24"/>
        <v>SmartTelevisions</v>
      </c>
      <c r="F173" s="3">
        <v>32999</v>
      </c>
      <c r="G173" s="3">
        <v>47990</v>
      </c>
      <c r="H173" s="3" t="str">
        <f t="shared" si="25"/>
        <v>&gt;500.00</v>
      </c>
      <c r="I173" s="1">
        <v>0.31</v>
      </c>
      <c r="J173" s="1" t="str">
        <f t="shared" si="26"/>
        <v>No</v>
      </c>
      <c r="K173" s="5">
        <v>4.3</v>
      </c>
      <c r="L173" s="5">
        <f t="shared" si="27"/>
        <v>4.3</v>
      </c>
      <c r="M173" s="6">
        <v>4703</v>
      </c>
      <c r="N173">
        <f t="shared" si="28"/>
        <v>4703</v>
      </c>
      <c r="O173" t="str">
        <f t="shared" si="29"/>
        <v>No</v>
      </c>
      <c r="P173" s="7">
        <f t="shared" si="30"/>
        <v>225696970</v>
      </c>
      <c r="Q173" s="5">
        <f t="shared" si="31"/>
        <v>0.86</v>
      </c>
      <c r="R173" s="5">
        <f t="shared" si="22"/>
        <v>1.1014748005143182E-2</v>
      </c>
      <c r="S173" s="5">
        <f t="shared" si="32"/>
        <v>0.43550737400257156</v>
      </c>
    </row>
    <row r="174" spans="1:19" x14ac:dyDescent="0.3">
      <c r="A174" t="s">
        <v>354</v>
      </c>
      <c r="B174" t="s">
        <v>355</v>
      </c>
      <c r="C174" t="s">
        <v>1</v>
      </c>
      <c r="D174" t="str">
        <f t="shared" si="23"/>
        <v>Computers&amp;Accessories</v>
      </c>
      <c r="E174" t="str">
        <f t="shared" si="24"/>
        <v>USBCables</v>
      </c>
      <c r="F174" s="3">
        <v>149</v>
      </c>
      <c r="G174" s="3">
        <v>399</v>
      </c>
      <c r="H174" s="3" t="str">
        <f t="shared" si="25"/>
        <v>200.00–500.00</v>
      </c>
      <c r="I174" s="1">
        <v>0.63</v>
      </c>
      <c r="J174" s="1" t="str">
        <f t="shared" si="26"/>
        <v>Yes</v>
      </c>
      <c r="K174" s="5">
        <v>4</v>
      </c>
      <c r="L174" s="5">
        <f t="shared" si="27"/>
        <v>4</v>
      </c>
      <c r="M174" s="6">
        <v>1423</v>
      </c>
      <c r="N174">
        <f t="shared" si="28"/>
        <v>1423</v>
      </c>
      <c r="O174" t="str">
        <f t="shared" si="29"/>
        <v>No</v>
      </c>
      <c r="P174" s="7">
        <f t="shared" si="30"/>
        <v>567777</v>
      </c>
      <c r="Q174" s="5">
        <f t="shared" si="31"/>
        <v>0.8</v>
      </c>
      <c r="R174" s="5">
        <f t="shared" si="22"/>
        <v>3.3327634300061126E-3</v>
      </c>
      <c r="S174" s="5">
        <f t="shared" si="32"/>
        <v>0.40166638171500307</v>
      </c>
    </row>
    <row r="175" spans="1:19" x14ac:dyDescent="0.3">
      <c r="A175" t="s">
        <v>356</v>
      </c>
      <c r="B175" t="s">
        <v>357</v>
      </c>
      <c r="C175" t="s">
        <v>1</v>
      </c>
      <c r="D175" t="str">
        <f t="shared" si="23"/>
        <v>Computers&amp;Accessories</v>
      </c>
      <c r="E175" t="str">
        <f t="shared" si="24"/>
        <v>USBCables</v>
      </c>
      <c r="F175" s="3">
        <v>325</v>
      </c>
      <c r="G175" s="3">
        <v>999</v>
      </c>
      <c r="H175" s="3" t="str">
        <f t="shared" si="25"/>
        <v>&gt;500.00</v>
      </c>
      <c r="I175" s="1">
        <v>0.67</v>
      </c>
      <c r="J175" s="1" t="str">
        <f t="shared" si="26"/>
        <v>Yes</v>
      </c>
      <c r="K175" s="5">
        <v>4.3</v>
      </c>
      <c r="L175" s="5">
        <f t="shared" si="27"/>
        <v>4.3</v>
      </c>
      <c r="M175" s="6">
        <v>2651</v>
      </c>
      <c r="N175">
        <f t="shared" si="28"/>
        <v>2651</v>
      </c>
      <c r="O175" t="str">
        <f t="shared" si="29"/>
        <v>No</v>
      </c>
      <c r="P175" s="7">
        <f t="shared" si="30"/>
        <v>2648349</v>
      </c>
      <c r="Q175" s="5">
        <f t="shared" si="31"/>
        <v>0.86</v>
      </c>
      <c r="R175" s="5">
        <f t="shared" si="22"/>
        <v>6.2088235087464543E-3</v>
      </c>
      <c r="S175" s="5">
        <f t="shared" si="32"/>
        <v>0.4331044117543732</v>
      </c>
    </row>
    <row r="176" spans="1:19" x14ac:dyDescent="0.3">
      <c r="A176" t="s">
        <v>358</v>
      </c>
      <c r="B176" t="s">
        <v>359</v>
      </c>
      <c r="C176" t="s">
        <v>1</v>
      </c>
      <c r="D176" t="str">
        <f t="shared" si="23"/>
        <v>Computers&amp;Accessories</v>
      </c>
      <c r="E176" t="str">
        <f t="shared" si="24"/>
        <v>USBCables</v>
      </c>
      <c r="F176" s="3">
        <v>399</v>
      </c>
      <c r="G176" s="3">
        <v>1999</v>
      </c>
      <c r="H176" s="3" t="str">
        <f t="shared" si="25"/>
        <v>&gt;500.00</v>
      </c>
      <c r="I176" s="1">
        <v>0.8</v>
      </c>
      <c r="J176" s="1" t="str">
        <f t="shared" si="26"/>
        <v>Yes</v>
      </c>
      <c r="K176" s="5">
        <v>5</v>
      </c>
      <c r="L176" s="5">
        <f t="shared" si="27"/>
        <v>5</v>
      </c>
      <c r="M176" s="6">
        <v>5</v>
      </c>
      <c r="N176">
        <f t="shared" si="28"/>
        <v>5</v>
      </c>
      <c r="O176" t="str">
        <f t="shared" si="29"/>
        <v>Yes</v>
      </c>
      <c r="P176" s="7">
        <f t="shared" si="30"/>
        <v>9995</v>
      </c>
      <c r="Q176" s="5">
        <f t="shared" si="31"/>
        <v>1</v>
      </c>
      <c r="R176" s="5">
        <f t="shared" si="22"/>
        <v>1.1710342340147973E-5</v>
      </c>
      <c r="S176" s="5">
        <f t="shared" si="32"/>
        <v>0.50000585517117002</v>
      </c>
    </row>
    <row r="177" spans="1:19" x14ac:dyDescent="0.3">
      <c r="A177" t="s">
        <v>360</v>
      </c>
      <c r="B177" t="s">
        <v>361</v>
      </c>
      <c r="C177" t="s">
        <v>18</v>
      </c>
      <c r="D177" t="str">
        <f t="shared" si="23"/>
        <v>Computers&amp;Accessories</v>
      </c>
      <c r="E177" t="str">
        <f t="shared" si="24"/>
        <v>WirelessUSBAdapters</v>
      </c>
      <c r="F177" s="3">
        <v>199</v>
      </c>
      <c r="G177" s="3">
        <v>499</v>
      </c>
      <c r="H177" s="3" t="str">
        <f t="shared" si="25"/>
        <v>200.00–500.00</v>
      </c>
      <c r="I177" s="1">
        <v>0.6</v>
      </c>
      <c r="J177" s="1" t="str">
        <f t="shared" si="26"/>
        <v>Yes</v>
      </c>
      <c r="K177" s="5">
        <v>3.7</v>
      </c>
      <c r="L177" s="5">
        <f t="shared" si="27"/>
        <v>3.7</v>
      </c>
      <c r="M177" s="6">
        <v>612</v>
      </c>
      <c r="N177">
        <f t="shared" si="28"/>
        <v>612</v>
      </c>
      <c r="O177" t="str">
        <f t="shared" si="29"/>
        <v>Yes</v>
      </c>
      <c r="P177" s="7">
        <f t="shared" si="30"/>
        <v>305388</v>
      </c>
      <c r="Q177" s="5">
        <f t="shared" si="31"/>
        <v>0.74</v>
      </c>
      <c r="R177" s="5">
        <f t="shared" si="22"/>
        <v>1.4333459024341117E-3</v>
      </c>
      <c r="S177" s="5">
        <f t="shared" si="32"/>
        <v>0.37071667295121707</v>
      </c>
    </row>
    <row r="178" spans="1:19" x14ac:dyDescent="0.3">
      <c r="A178" t="s">
        <v>362</v>
      </c>
      <c r="B178" t="s">
        <v>363</v>
      </c>
      <c r="C178" t="s">
        <v>1</v>
      </c>
      <c r="D178" t="str">
        <f t="shared" si="23"/>
        <v>Computers&amp;Accessories</v>
      </c>
      <c r="E178" t="str">
        <f t="shared" si="24"/>
        <v>USBCables</v>
      </c>
      <c r="F178" s="3">
        <v>88</v>
      </c>
      <c r="G178" s="3">
        <v>299</v>
      </c>
      <c r="H178" s="3" t="str">
        <f t="shared" si="25"/>
        <v>200.00–500.00</v>
      </c>
      <c r="I178" s="1">
        <v>0.71</v>
      </c>
      <c r="J178" s="1" t="str">
        <f t="shared" si="26"/>
        <v>Yes</v>
      </c>
      <c r="K178" s="5">
        <v>4</v>
      </c>
      <c r="L178" s="5">
        <f t="shared" si="27"/>
        <v>4</v>
      </c>
      <c r="M178" s="6">
        <v>9378</v>
      </c>
      <c r="N178">
        <f t="shared" si="28"/>
        <v>9378</v>
      </c>
      <c r="O178" t="str">
        <f t="shared" si="29"/>
        <v>No</v>
      </c>
      <c r="P178" s="7">
        <f t="shared" si="30"/>
        <v>2804022</v>
      </c>
      <c r="Q178" s="5">
        <f t="shared" si="31"/>
        <v>0.8</v>
      </c>
      <c r="R178" s="5">
        <f t="shared" si="22"/>
        <v>2.1963918093181534E-2</v>
      </c>
      <c r="S178" s="5">
        <f t="shared" si="32"/>
        <v>0.41098195904659079</v>
      </c>
    </row>
    <row r="179" spans="1:19" x14ac:dyDescent="0.3">
      <c r="A179" t="s">
        <v>364</v>
      </c>
      <c r="B179" t="s">
        <v>365</v>
      </c>
      <c r="C179" t="s">
        <v>1</v>
      </c>
      <c r="D179" t="str">
        <f t="shared" si="23"/>
        <v>Computers&amp;Accessories</v>
      </c>
      <c r="E179" t="str">
        <f t="shared" si="24"/>
        <v>USBCables</v>
      </c>
      <c r="F179" s="3">
        <v>399</v>
      </c>
      <c r="G179" s="3">
        <v>1099</v>
      </c>
      <c r="H179" s="3" t="str">
        <f t="shared" si="25"/>
        <v>&gt;500.00</v>
      </c>
      <c r="I179" s="1">
        <v>0.64</v>
      </c>
      <c r="J179" s="1" t="str">
        <f t="shared" si="26"/>
        <v>Yes</v>
      </c>
      <c r="K179" s="5">
        <v>4.0999999999999996</v>
      </c>
      <c r="L179" s="5">
        <f t="shared" si="27"/>
        <v>4.0999999999999996</v>
      </c>
      <c r="M179" s="6">
        <v>2685</v>
      </c>
      <c r="N179">
        <f t="shared" si="28"/>
        <v>2685</v>
      </c>
      <c r="O179" t="str">
        <f t="shared" si="29"/>
        <v>No</v>
      </c>
      <c r="P179" s="7">
        <f t="shared" si="30"/>
        <v>2950815</v>
      </c>
      <c r="Q179" s="5">
        <f t="shared" si="31"/>
        <v>0.82</v>
      </c>
      <c r="R179" s="5">
        <f t="shared" si="22"/>
        <v>6.2884538366594607E-3</v>
      </c>
      <c r="S179" s="5">
        <f t="shared" si="32"/>
        <v>0.41314422691832969</v>
      </c>
    </row>
    <row r="180" spans="1:19" x14ac:dyDescent="0.3">
      <c r="A180" t="s">
        <v>366</v>
      </c>
      <c r="B180" t="s">
        <v>367</v>
      </c>
      <c r="C180" t="s">
        <v>1</v>
      </c>
      <c r="D180" t="str">
        <f t="shared" si="23"/>
        <v>Computers&amp;Accessories</v>
      </c>
      <c r="E180" t="str">
        <f t="shared" si="24"/>
        <v>USBCables</v>
      </c>
      <c r="F180" s="3">
        <v>57.89</v>
      </c>
      <c r="G180" s="3">
        <v>199</v>
      </c>
      <c r="H180" s="3" t="str">
        <f t="shared" si="25"/>
        <v>&lt;200.00</v>
      </c>
      <c r="I180" s="1">
        <v>0.71</v>
      </c>
      <c r="J180" s="1" t="str">
        <f t="shared" si="26"/>
        <v>Yes</v>
      </c>
      <c r="K180" s="5">
        <v>4</v>
      </c>
      <c r="L180" s="5">
        <f t="shared" si="27"/>
        <v>4</v>
      </c>
      <c r="M180" s="6">
        <v>9378</v>
      </c>
      <c r="N180">
        <f t="shared" si="28"/>
        <v>9378</v>
      </c>
      <c r="O180" t="str">
        <f t="shared" si="29"/>
        <v>No</v>
      </c>
      <c r="P180" s="7">
        <f t="shared" si="30"/>
        <v>1866222</v>
      </c>
      <c r="Q180" s="5">
        <f t="shared" si="31"/>
        <v>0.8</v>
      </c>
      <c r="R180" s="5">
        <f t="shared" si="22"/>
        <v>2.1963918093181534E-2</v>
      </c>
      <c r="S180" s="5">
        <f t="shared" si="32"/>
        <v>0.41098195904659079</v>
      </c>
    </row>
    <row r="181" spans="1:19" x14ac:dyDescent="0.3">
      <c r="A181" t="s">
        <v>368</v>
      </c>
      <c r="B181" t="s">
        <v>369</v>
      </c>
      <c r="C181" t="s">
        <v>101</v>
      </c>
      <c r="D181" t="str">
        <f t="shared" si="23"/>
        <v>Electronics</v>
      </c>
      <c r="E181" t="str">
        <f t="shared" si="24"/>
        <v>RemoteControls</v>
      </c>
      <c r="F181" s="3">
        <v>799</v>
      </c>
      <c r="G181" s="3">
        <v>1999</v>
      </c>
      <c r="H181" s="3" t="str">
        <f t="shared" si="25"/>
        <v>&gt;500.00</v>
      </c>
      <c r="I181" s="1">
        <v>0.6</v>
      </c>
      <c r="J181" s="1" t="str">
        <f t="shared" si="26"/>
        <v>Yes</v>
      </c>
      <c r="K181" s="5">
        <v>3.3</v>
      </c>
      <c r="L181" s="5">
        <f t="shared" si="27"/>
        <v>3.3</v>
      </c>
      <c r="M181" s="6">
        <v>576</v>
      </c>
      <c r="N181">
        <f t="shared" si="28"/>
        <v>576</v>
      </c>
      <c r="O181" t="str">
        <f t="shared" si="29"/>
        <v>Yes</v>
      </c>
      <c r="P181" s="7">
        <f t="shared" si="30"/>
        <v>1151424</v>
      </c>
      <c r="Q181" s="5">
        <f t="shared" si="31"/>
        <v>0.65999999999999992</v>
      </c>
      <c r="R181" s="5">
        <f t="shared" si="22"/>
        <v>1.3490314375850464E-3</v>
      </c>
      <c r="S181" s="5">
        <f t="shared" si="32"/>
        <v>0.33067451571879247</v>
      </c>
    </row>
    <row r="182" spans="1:19" x14ac:dyDescent="0.3">
      <c r="A182" t="s">
        <v>370</v>
      </c>
      <c r="B182" t="s">
        <v>371</v>
      </c>
      <c r="C182" t="s">
        <v>101</v>
      </c>
      <c r="D182" t="str">
        <f t="shared" si="23"/>
        <v>Electronics</v>
      </c>
      <c r="E182" t="str">
        <f t="shared" si="24"/>
        <v>RemoteControls</v>
      </c>
      <c r="F182" s="3">
        <v>205</v>
      </c>
      <c r="G182" s="3">
        <v>499</v>
      </c>
      <c r="H182" s="3" t="str">
        <f t="shared" si="25"/>
        <v>200.00–500.00</v>
      </c>
      <c r="I182" s="1">
        <v>0.59</v>
      </c>
      <c r="J182" s="1" t="str">
        <f t="shared" si="26"/>
        <v>Yes</v>
      </c>
      <c r="K182" s="5">
        <v>3.8</v>
      </c>
      <c r="L182" s="5">
        <f t="shared" si="27"/>
        <v>3.8</v>
      </c>
      <c r="M182" s="6">
        <v>313</v>
      </c>
      <c r="N182">
        <f t="shared" si="28"/>
        <v>313</v>
      </c>
      <c r="O182" t="str">
        <f t="shared" si="29"/>
        <v>Yes</v>
      </c>
      <c r="P182" s="7">
        <f t="shared" si="30"/>
        <v>156187</v>
      </c>
      <c r="Q182" s="5">
        <f t="shared" si="31"/>
        <v>0.76</v>
      </c>
      <c r="R182" s="5">
        <f t="shared" si="22"/>
        <v>7.3306743049326301E-4</v>
      </c>
      <c r="S182" s="5">
        <f t="shared" si="32"/>
        <v>0.38036653371524665</v>
      </c>
    </row>
    <row r="183" spans="1:19" x14ac:dyDescent="0.3">
      <c r="A183" t="s">
        <v>372</v>
      </c>
      <c r="B183" t="s">
        <v>373</v>
      </c>
      <c r="C183" t="s">
        <v>1</v>
      </c>
      <c r="D183" t="str">
        <f t="shared" si="23"/>
        <v>Computers&amp;Accessories</v>
      </c>
      <c r="E183" t="str">
        <f t="shared" si="24"/>
        <v>USBCables</v>
      </c>
      <c r="F183" s="3">
        <v>299</v>
      </c>
      <c r="G183" s="3">
        <v>699</v>
      </c>
      <c r="H183" s="3" t="str">
        <f t="shared" si="25"/>
        <v>&gt;500.00</v>
      </c>
      <c r="I183" s="1">
        <v>0.56999999999999995</v>
      </c>
      <c r="J183" s="1" t="str">
        <f t="shared" si="26"/>
        <v>Yes</v>
      </c>
      <c r="K183" s="5">
        <v>4.0999999999999996</v>
      </c>
      <c r="L183" s="5">
        <f t="shared" si="27"/>
        <v>4.0999999999999996</v>
      </c>
      <c r="M183" s="6">
        <v>2957</v>
      </c>
      <c r="N183">
        <f t="shared" si="28"/>
        <v>2957</v>
      </c>
      <c r="O183" t="str">
        <f t="shared" si="29"/>
        <v>No</v>
      </c>
      <c r="P183" s="7">
        <f t="shared" si="30"/>
        <v>2066943</v>
      </c>
      <c r="Q183" s="5">
        <f t="shared" si="31"/>
        <v>0.82</v>
      </c>
      <c r="R183" s="5">
        <f t="shared" si="22"/>
        <v>6.9254964599635106E-3</v>
      </c>
      <c r="S183" s="5">
        <f t="shared" si="32"/>
        <v>0.41346274822998175</v>
      </c>
    </row>
    <row r="184" spans="1:19" x14ac:dyDescent="0.3">
      <c r="A184" t="s">
        <v>374</v>
      </c>
      <c r="B184" t="s">
        <v>375</v>
      </c>
      <c r="C184" t="s">
        <v>1</v>
      </c>
      <c r="D184" t="str">
        <f t="shared" si="23"/>
        <v>Computers&amp;Accessories</v>
      </c>
      <c r="E184" t="str">
        <f t="shared" si="24"/>
        <v>USBCables</v>
      </c>
      <c r="F184" s="3">
        <v>849</v>
      </c>
      <c r="G184" s="3">
        <v>999</v>
      </c>
      <c r="H184" s="3" t="str">
        <f t="shared" si="25"/>
        <v>&gt;500.00</v>
      </c>
      <c r="I184" s="1">
        <v>0.15</v>
      </c>
      <c r="J184" s="1" t="str">
        <f t="shared" si="26"/>
        <v>No</v>
      </c>
      <c r="K184" s="5">
        <v>4.0999999999999996</v>
      </c>
      <c r="L184" s="5">
        <f t="shared" si="27"/>
        <v>4.0999999999999996</v>
      </c>
      <c r="M184" s="6">
        <v>6736</v>
      </c>
      <c r="N184">
        <f t="shared" si="28"/>
        <v>6736</v>
      </c>
      <c r="O184" t="str">
        <f t="shared" si="29"/>
        <v>No</v>
      </c>
      <c r="P184" s="7">
        <f t="shared" si="30"/>
        <v>6729264</v>
      </c>
      <c r="Q184" s="5">
        <f t="shared" si="31"/>
        <v>0.82</v>
      </c>
      <c r="R184" s="5">
        <f t="shared" si="22"/>
        <v>1.5776173200647347E-2</v>
      </c>
      <c r="S184" s="5">
        <f t="shared" si="32"/>
        <v>0.41788808660032367</v>
      </c>
    </row>
    <row r="185" spans="1:19" x14ac:dyDescent="0.3">
      <c r="A185" t="s">
        <v>376</v>
      </c>
      <c r="B185" t="s">
        <v>377</v>
      </c>
      <c r="C185" t="s">
        <v>1</v>
      </c>
      <c r="D185" t="str">
        <f t="shared" si="23"/>
        <v>Computers&amp;Accessories</v>
      </c>
      <c r="E185" t="str">
        <f t="shared" si="24"/>
        <v>USBCables</v>
      </c>
      <c r="F185" s="3">
        <v>949</v>
      </c>
      <c r="G185" s="3">
        <v>1999</v>
      </c>
      <c r="H185" s="3" t="str">
        <f t="shared" si="25"/>
        <v>&gt;500.00</v>
      </c>
      <c r="I185" s="1">
        <v>0.53</v>
      </c>
      <c r="J185" s="1" t="str">
        <f t="shared" si="26"/>
        <v>Yes</v>
      </c>
      <c r="K185" s="5">
        <v>4.4000000000000004</v>
      </c>
      <c r="L185" s="5">
        <f t="shared" si="27"/>
        <v>4.4000000000000004</v>
      </c>
      <c r="M185" s="6">
        <v>13552</v>
      </c>
      <c r="N185">
        <f t="shared" si="28"/>
        <v>13552</v>
      </c>
      <c r="O185" t="str">
        <f t="shared" si="29"/>
        <v>No</v>
      </c>
      <c r="P185" s="7">
        <f t="shared" si="30"/>
        <v>27090448</v>
      </c>
      <c r="Q185" s="5">
        <f t="shared" si="31"/>
        <v>0.88000000000000012</v>
      </c>
      <c r="R185" s="5">
        <f t="shared" si="22"/>
        <v>3.1739711878737066E-2</v>
      </c>
      <c r="S185" s="5">
        <f t="shared" si="32"/>
        <v>0.45586985593936857</v>
      </c>
    </row>
    <row r="186" spans="1:19" x14ac:dyDescent="0.3">
      <c r="A186" t="s">
        <v>378</v>
      </c>
      <c r="B186" t="s">
        <v>379</v>
      </c>
      <c r="C186" t="s">
        <v>1</v>
      </c>
      <c r="D186" t="str">
        <f t="shared" si="23"/>
        <v>Computers&amp;Accessories</v>
      </c>
      <c r="E186" t="str">
        <f t="shared" si="24"/>
        <v>USBCables</v>
      </c>
      <c r="F186" s="3">
        <v>499</v>
      </c>
      <c r="G186" s="3">
        <v>1200</v>
      </c>
      <c r="H186" s="3" t="str">
        <f t="shared" si="25"/>
        <v>&gt;500.00</v>
      </c>
      <c r="I186" s="1">
        <v>0.57999999999999996</v>
      </c>
      <c r="J186" s="1" t="str">
        <f t="shared" si="26"/>
        <v>Yes</v>
      </c>
      <c r="K186" s="5">
        <v>4.3</v>
      </c>
      <c r="L186" s="5">
        <f t="shared" si="27"/>
        <v>4.3</v>
      </c>
      <c r="M186" s="6">
        <v>5451</v>
      </c>
      <c r="N186">
        <f t="shared" si="28"/>
        <v>5451</v>
      </c>
      <c r="O186" t="str">
        <f t="shared" si="29"/>
        <v>No</v>
      </c>
      <c r="P186" s="7">
        <f t="shared" si="30"/>
        <v>6541200</v>
      </c>
      <c r="Q186" s="5">
        <f t="shared" si="31"/>
        <v>0.86</v>
      </c>
      <c r="R186" s="5">
        <f t="shared" si="22"/>
        <v>1.2766615219229319E-2</v>
      </c>
      <c r="S186" s="5">
        <f t="shared" si="32"/>
        <v>0.43638330760961463</v>
      </c>
    </row>
    <row r="187" spans="1:19" x14ac:dyDescent="0.3">
      <c r="A187" t="s">
        <v>380</v>
      </c>
      <c r="B187" t="s">
        <v>381</v>
      </c>
      <c r="C187" t="s">
        <v>1</v>
      </c>
      <c r="D187" t="str">
        <f t="shared" si="23"/>
        <v>Computers&amp;Accessories</v>
      </c>
      <c r="E187" t="str">
        <f t="shared" si="24"/>
        <v>USBCables</v>
      </c>
      <c r="F187" s="3">
        <v>299</v>
      </c>
      <c r="G187" s="3">
        <v>485</v>
      </c>
      <c r="H187" s="3" t="str">
        <f t="shared" si="25"/>
        <v>200.00–500.00</v>
      </c>
      <c r="I187" s="1">
        <v>0.38</v>
      </c>
      <c r="J187" s="1" t="str">
        <f t="shared" si="26"/>
        <v>No</v>
      </c>
      <c r="K187" s="5">
        <v>4.3</v>
      </c>
      <c r="L187" s="5">
        <f t="shared" si="27"/>
        <v>4.3</v>
      </c>
      <c r="M187" s="6">
        <v>10911</v>
      </c>
      <c r="N187">
        <f t="shared" si="28"/>
        <v>10911</v>
      </c>
      <c r="O187" t="str">
        <f t="shared" si="29"/>
        <v>No</v>
      </c>
      <c r="P187" s="7">
        <f t="shared" si="30"/>
        <v>5291835</v>
      </c>
      <c r="Q187" s="5">
        <f t="shared" si="31"/>
        <v>0.86</v>
      </c>
      <c r="R187" s="5">
        <f t="shared" si="22"/>
        <v>2.5554309054670904E-2</v>
      </c>
      <c r="S187" s="5">
        <f t="shared" si="32"/>
        <v>0.44277715452733546</v>
      </c>
    </row>
    <row r="188" spans="1:19" x14ac:dyDescent="0.3">
      <c r="A188" t="s">
        <v>382</v>
      </c>
      <c r="B188" t="s">
        <v>383</v>
      </c>
      <c r="C188" t="s">
        <v>1</v>
      </c>
      <c r="D188" t="str">
        <f t="shared" si="23"/>
        <v>Computers&amp;Accessories</v>
      </c>
      <c r="E188" t="str">
        <f t="shared" si="24"/>
        <v>USBCables</v>
      </c>
      <c r="F188" s="3">
        <v>949</v>
      </c>
      <c r="G188" s="3">
        <v>1999</v>
      </c>
      <c r="H188" s="3" t="str">
        <f t="shared" si="25"/>
        <v>&gt;500.00</v>
      </c>
      <c r="I188" s="1">
        <v>0.53</v>
      </c>
      <c r="J188" s="1" t="str">
        <f t="shared" si="26"/>
        <v>Yes</v>
      </c>
      <c r="K188" s="5">
        <v>4.4000000000000004</v>
      </c>
      <c r="L188" s="5">
        <f t="shared" si="27"/>
        <v>4.4000000000000004</v>
      </c>
      <c r="M188" s="6">
        <v>13552</v>
      </c>
      <c r="N188">
        <f t="shared" si="28"/>
        <v>13552</v>
      </c>
      <c r="O188" t="str">
        <f t="shared" si="29"/>
        <v>No</v>
      </c>
      <c r="P188" s="7">
        <f t="shared" si="30"/>
        <v>27090448</v>
      </c>
      <c r="Q188" s="5">
        <f t="shared" si="31"/>
        <v>0.88000000000000012</v>
      </c>
      <c r="R188" s="5">
        <f t="shared" si="22"/>
        <v>3.1739711878737066E-2</v>
      </c>
      <c r="S188" s="5">
        <f t="shared" si="32"/>
        <v>0.45586985593936857</v>
      </c>
    </row>
    <row r="189" spans="1:19" x14ac:dyDescent="0.3">
      <c r="A189" t="s">
        <v>384</v>
      </c>
      <c r="B189" t="s">
        <v>385</v>
      </c>
      <c r="C189" t="s">
        <v>1</v>
      </c>
      <c r="D189" t="str">
        <f t="shared" si="23"/>
        <v>Computers&amp;Accessories</v>
      </c>
      <c r="E189" t="str">
        <f t="shared" si="24"/>
        <v>USBCables</v>
      </c>
      <c r="F189" s="3">
        <v>379</v>
      </c>
      <c r="G189" s="3">
        <v>1099</v>
      </c>
      <c r="H189" s="3" t="str">
        <f t="shared" si="25"/>
        <v>&gt;500.00</v>
      </c>
      <c r="I189" s="1">
        <v>0.66</v>
      </c>
      <c r="J189" s="1" t="str">
        <f t="shared" si="26"/>
        <v>Yes</v>
      </c>
      <c r="K189" s="5">
        <v>4.3</v>
      </c>
      <c r="L189" s="5">
        <f t="shared" si="27"/>
        <v>4.3</v>
      </c>
      <c r="M189" s="6">
        <v>2806</v>
      </c>
      <c r="N189">
        <f t="shared" si="28"/>
        <v>2806</v>
      </c>
      <c r="O189" t="str">
        <f t="shared" si="29"/>
        <v>No</v>
      </c>
      <c r="P189" s="7">
        <f t="shared" si="30"/>
        <v>3083794</v>
      </c>
      <c r="Q189" s="5">
        <f t="shared" si="31"/>
        <v>0.86</v>
      </c>
      <c r="R189" s="5">
        <f t="shared" si="22"/>
        <v>6.5718441212910417E-3</v>
      </c>
      <c r="S189" s="5">
        <f t="shared" si="32"/>
        <v>0.43328592206064553</v>
      </c>
    </row>
    <row r="190" spans="1:19" x14ac:dyDescent="0.3">
      <c r="A190" t="s">
        <v>386</v>
      </c>
      <c r="B190" t="s">
        <v>387</v>
      </c>
      <c r="C190" t="s">
        <v>36</v>
      </c>
      <c r="D190" t="str">
        <f t="shared" si="23"/>
        <v>Electronics</v>
      </c>
      <c r="E190" t="str">
        <f t="shared" si="24"/>
        <v>SmartTelevisions</v>
      </c>
      <c r="F190" s="3">
        <v>8990</v>
      </c>
      <c r="G190" s="3">
        <v>18990</v>
      </c>
      <c r="H190" s="3" t="str">
        <f t="shared" si="25"/>
        <v>&gt;500.00</v>
      </c>
      <c r="I190" s="1">
        <v>0.53</v>
      </c>
      <c r="J190" s="1" t="str">
        <f t="shared" si="26"/>
        <v>Yes</v>
      </c>
      <c r="K190" s="5">
        <v>3.9</v>
      </c>
      <c r="L190" s="5">
        <f t="shared" si="27"/>
        <v>3.9</v>
      </c>
      <c r="M190" s="6">
        <v>350</v>
      </c>
      <c r="N190">
        <f t="shared" si="28"/>
        <v>350</v>
      </c>
      <c r="O190" t="str">
        <f t="shared" si="29"/>
        <v>Yes</v>
      </c>
      <c r="P190" s="7">
        <f t="shared" si="30"/>
        <v>6646500</v>
      </c>
      <c r="Q190" s="5">
        <f t="shared" si="31"/>
        <v>0.78</v>
      </c>
      <c r="R190" s="5">
        <f t="shared" si="22"/>
        <v>8.1972396381035798E-4</v>
      </c>
      <c r="S190" s="5">
        <f t="shared" si="32"/>
        <v>0.39040986198190519</v>
      </c>
    </row>
    <row r="191" spans="1:19" x14ac:dyDescent="0.3">
      <c r="A191" t="s">
        <v>388</v>
      </c>
      <c r="B191" t="s">
        <v>389</v>
      </c>
      <c r="C191" t="s">
        <v>306</v>
      </c>
      <c r="D191" t="str">
        <f t="shared" si="23"/>
        <v>Electronics</v>
      </c>
      <c r="E191" t="str">
        <f t="shared" si="24"/>
        <v>OpticalCables</v>
      </c>
      <c r="F191" s="3">
        <v>486</v>
      </c>
      <c r="G191" s="3">
        <v>1999</v>
      </c>
      <c r="H191" s="3" t="str">
        <f t="shared" si="25"/>
        <v>&gt;500.00</v>
      </c>
      <c r="I191" s="1">
        <v>0.76</v>
      </c>
      <c r="J191" s="1" t="str">
        <f t="shared" si="26"/>
        <v>Yes</v>
      </c>
      <c r="K191" s="5">
        <v>4.2</v>
      </c>
      <c r="L191" s="5">
        <f t="shared" si="27"/>
        <v>4.2</v>
      </c>
      <c r="M191" s="6">
        <v>30023</v>
      </c>
      <c r="N191">
        <f t="shared" si="28"/>
        <v>30023</v>
      </c>
      <c r="O191" t="str">
        <f t="shared" si="29"/>
        <v>No</v>
      </c>
      <c r="P191" s="7">
        <f t="shared" si="30"/>
        <v>60015977</v>
      </c>
      <c r="Q191" s="5">
        <f t="shared" si="31"/>
        <v>0.84000000000000008</v>
      </c>
      <c r="R191" s="5">
        <f t="shared" si="22"/>
        <v>7.0315921615652519E-2</v>
      </c>
      <c r="S191" s="5">
        <f t="shared" si="32"/>
        <v>0.45515796080782628</v>
      </c>
    </row>
    <row r="192" spans="1:19" x14ac:dyDescent="0.3">
      <c r="A192" t="s">
        <v>390</v>
      </c>
      <c r="B192" t="s">
        <v>391</v>
      </c>
      <c r="C192" t="s">
        <v>112</v>
      </c>
      <c r="D192" t="str">
        <f t="shared" si="23"/>
        <v>Electronics</v>
      </c>
      <c r="E192" t="str">
        <f t="shared" si="24"/>
        <v>StandardTelevisions</v>
      </c>
      <c r="F192" s="3">
        <v>5699</v>
      </c>
      <c r="G192" s="3">
        <v>11000</v>
      </c>
      <c r="H192" s="3" t="str">
        <f t="shared" si="25"/>
        <v>&gt;500.00</v>
      </c>
      <c r="I192" s="1">
        <v>0.48</v>
      </c>
      <c r="J192" s="1" t="str">
        <f t="shared" si="26"/>
        <v>No</v>
      </c>
      <c r="K192" s="5">
        <v>4.2</v>
      </c>
      <c r="L192" s="5">
        <f t="shared" si="27"/>
        <v>4.2</v>
      </c>
      <c r="M192" s="6">
        <v>4003</v>
      </c>
      <c r="N192">
        <f t="shared" si="28"/>
        <v>4003</v>
      </c>
      <c r="O192" t="str">
        <f t="shared" si="29"/>
        <v>No</v>
      </c>
      <c r="P192" s="7">
        <f t="shared" si="30"/>
        <v>44033000</v>
      </c>
      <c r="Q192" s="5">
        <f t="shared" si="31"/>
        <v>0.84000000000000008</v>
      </c>
      <c r="R192" s="5">
        <f t="shared" si="22"/>
        <v>9.3753000775224655E-3</v>
      </c>
      <c r="S192" s="5">
        <f t="shared" si="32"/>
        <v>0.4246876500387613</v>
      </c>
    </row>
    <row r="193" spans="1:19" x14ac:dyDescent="0.3">
      <c r="A193" t="s">
        <v>392</v>
      </c>
      <c r="B193" t="s">
        <v>393</v>
      </c>
      <c r="C193" t="s">
        <v>1</v>
      </c>
      <c r="D193" t="str">
        <f t="shared" si="23"/>
        <v>Computers&amp;Accessories</v>
      </c>
      <c r="E193" t="str">
        <f t="shared" si="24"/>
        <v>USBCables</v>
      </c>
      <c r="F193" s="3">
        <v>709</v>
      </c>
      <c r="G193" s="3">
        <v>1999</v>
      </c>
      <c r="H193" s="3" t="str">
        <f t="shared" si="25"/>
        <v>&gt;500.00</v>
      </c>
      <c r="I193" s="1">
        <v>0.65</v>
      </c>
      <c r="J193" s="1" t="str">
        <f t="shared" si="26"/>
        <v>Yes</v>
      </c>
      <c r="K193" s="5">
        <v>4.0999999999999996</v>
      </c>
      <c r="L193" s="5">
        <f t="shared" si="27"/>
        <v>4.0999999999999996</v>
      </c>
      <c r="M193" s="6">
        <v>178817</v>
      </c>
      <c r="N193">
        <f t="shared" si="28"/>
        <v>178817</v>
      </c>
      <c r="O193" t="str">
        <f t="shared" si="29"/>
        <v>No</v>
      </c>
      <c r="P193" s="7">
        <f t="shared" si="30"/>
        <v>357455183</v>
      </c>
      <c r="Q193" s="5">
        <f t="shared" si="31"/>
        <v>0.82</v>
      </c>
      <c r="R193" s="5">
        <f t="shared" si="22"/>
        <v>0.41880165724764795</v>
      </c>
      <c r="S193" s="5">
        <f t="shared" si="32"/>
        <v>0.61940082862382395</v>
      </c>
    </row>
    <row r="194" spans="1:19" x14ac:dyDescent="0.3">
      <c r="A194" t="s">
        <v>394</v>
      </c>
      <c r="B194" t="s">
        <v>395</v>
      </c>
      <c r="C194" t="s">
        <v>36</v>
      </c>
      <c r="D194" t="str">
        <f t="shared" si="23"/>
        <v>Electronics</v>
      </c>
      <c r="E194" t="str">
        <f t="shared" si="24"/>
        <v>SmartTelevisions</v>
      </c>
      <c r="F194" s="3">
        <v>47990</v>
      </c>
      <c r="G194" s="3">
        <v>70900</v>
      </c>
      <c r="H194" s="3" t="str">
        <f t="shared" si="25"/>
        <v>&gt;500.00</v>
      </c>
      <c r="I194" s="1">
        <v>0.32</v>
      </c>
      <c r="J194" s="1" t="str">
        <f t="shared" si="26"/>
        <v>No</v>
      </c>
      <c r="K194" s="5">
        <v>4.3</v>
      </c>
      <c r="L194" s="5">
        <f t="shared" si="27"/>
        <v>4.3</v>
      </c>
      <c r="M194" s="6">
        <v>7109</v>
      </c>
      <c r="N194">
        <f t="shared" si="28"/>
        <v>7109</v>
      </c>
      <c r="O194" t="str">
        <f t="shared" si="29"/>
        <v>No</v>
      </c>
      <c r="P194" s="7">
        <f t="shared" si="30"/>
        <v>504028100</v>
      </c>
      <c r="Q194" s="5">
        <f t="shared" si="31"/>
        <v>0.86</v>
      </c>
      <c r="R194" s="5">
        <f t="shared" ref="R194:R257" si="33">N194 /$W$8</f>
        <v>1.6649764739222386E-2</v>
      </c>
      <c r="S194" s="5">
        <f t="shared" si="32"/>
        <v>0.4383248823696112</v>
      </c>
    </row>
    <row r="195" spans="1:19" x14ac:dyDescent="0.3">
      <c r="A195" t="s">
        <v>396</v>
      </c>
      <c r="B195" t="s">
        <v>397</v>
      </c>
      <c r="C195" t="s">
        <v>101</v>
      </c>
      <c r="D195" t="str">
        <f t="shared" ref="D195:D258" si="34">LEFT(C195, FIND("|",C195&amp; "|") - 1)</f>
        <v>Electronics</v>
      </c>
      <c r="E195" t="str">
        <f t="shared" ref="E195:E258" si="35">TRIM(RIGHT(SUBSTITUTE(C195, "|", REPT(" ", 100)), 100))</f>
        <v>RemoteControls</v>
      </c>
      <c r="F195" s="3">
        <v>299</v>
      </c>
      <c r="G195" s="3">
        <v>1199</v>
      </c>
      <c r="H195" s="3" t="str">
        <f t="shared" ref="H195:H258" si="36">IF(G195&lt;200,"&lt;200.00",IF(G195&lt;=500,"200.00–500.00","&gt;500.00"))</f>
        <v>&gt;500.00</v>
      </c>
      <c r="I195" s="1">
        <v>0.75</v>
      </c>
      <c r="J195" s="1" t="str">
        <f t="shared" ref="J195:J258" si="37">IF(I195&gt;=50%,"Yes","No")</f>
        <v>Yes</v>
      </c>
      <c r="K195" s="5">
        <v>3.7</v>
      </c>
      <c r="L195" s="5">
        <f t="shared" ref="L195:L258" si="38">IF(ISNUMBER(K195),K195,0)</f>
        <v>3.7</v>
      </c>
      <c r="M195" s="6">
        <v>490</v>
      </c>
      <c r="N195">
        <f t="shared" ref="N195:N258" si="39">IF(ISNUMBER(M195),M195,0)</f>
        <v>490</v>
      </c>
      <c r="O195" t="str">
        <f t="shared" ref="O195:O258" si="40">IF(N195&lt;1000,"Yes","No")</f>
        <v>Yes</v>
      </c>
      <c r="P195" s="7">
        <f t="shared" ref="P195:P258" si="41">G195*N195</f>
        <v>587510</v>
      </c>
      <c r="Q195" s="5">
        <f t="shared" ref="Q195:Q258" si="42">L195/5</f>
        <v>0.74</v>
      </c>
      <c r="R195" s="5">
        <f t="shared" si="33"/>
        <v>1.1476135493345013E-3</v>
      </c>
      <c r="S195" s="5">
        <f t="shared" ref="S195:S258" si="43" xml:space="preserve"> (Q195+R195)/2</f>
        <v>0.37057380677466722</v>
      </c>
    </row>
    <row r="196" spans="1:19" x14ac:dyDescent="0.3">
      <c r="A196" t="s">
        <v>398</v>
      </c>
      <c r="B196" t="s">
        <v>399</v>
      </c>
      <c r="C196" t="s">
        <v>1</v>
      </c>
      <c r="D196" t="str">
        <f t="shared" si="34"/>
        <v>Computers&amp;Accessories</v>
      </c>
      <c r="E196" t="str">
        <f t="shared" si="35"/>
        <v>USBCables</v>
      </c>
      <c r="F196" s="3">
        <v>320</v>
      </c>
      <c r="G196" s="3">
        <v>599</v>
      </c>
      <c r="H196" s="3" t="str">
        <f t="shared" si="36"/>
        <v>&gt;500.00</v>
      </c>
      <c r="I196" s="1">
        <v>0.47</v>
      </c>
      <c r="J196" s="1" t="str">
        <f t="shared" si="37"/>
        <v>No</v>
      </c>
      <c r="K196" s="5">
        <v>4.0999999999999996</v>
      </c>
      <c r="L196" s="5">
        <f t="shared" si="38"/>
        <v>4.0999999999999996</v>
      </c>
      <c r="M196" s="6">
        <v>491</v>
      </c>
      <c r="N196">
        <f t="shared" si="39"/>
        <v>491</v>
      </c>
      <c r="O196" t="str">
        <f t="shared" si="40"/>
        <v>Yes</v>
      </c>
      <c r="P196" s="7">
        <f t="shared" si="41"/>
        <v>294109</v>
      </c>
      <c r="Q196" s="5">
        <f t="shared" si="42"/>
        <v>0.82</v>
      </c>
      <c r="R196" s="5">
        <f t="shared" si="33"/>
        <v>1.1499556178025307E-3</v>
      </c>
      <c r="S196" s="5">
        <f t="shared" si="43"/>
        <v>0.41057497780890123</v>
      </c>
    </row>
    <row r="197" spans="1:19" x14ac:dyDescent="0.3">
      <c r="A197" t="s">
        <v>400</v>
      </c>
      <c r="B197" t="s">
        <v>401</v>
      </c>
      <c r="C197" t="s">
        <v>1</v>
      </c>
      <c r="D197" t="str">
        <f t="shared" si="34"/>
        <v>Computers&amp;Accessories</v>
      </c>
      <c r="E197" t="str">
        <f t="shared" si="35"/>
        <v>USBCables</v>
      </c>
      <c r="F197" s="3">
        <v>139</v>
      </c>
      <c r="G197" s="3">
        <v>549</v>
      </c>
      <c r="H197" s="3" t="str">
        <f t="shared" si="36"/>
        <v>&gt;500.00</v>
      </c>
      <c r="I197" s="1">
        <v>0.75</v>
      </c>
      <c r="J197" s="1" t="str">
        <f t="shared" si="37"/>
        <v>Yes</v>
      </c>
      <c r="K197" s="5">
        <v>3.9</v>
      </c>
      <c r="L197" s="5">
        <f t="shared" si="38"/>
        <v>3.9</v>
      </c>
      <c r="M197" s="6">
        <v>61</v>
      </c>
      <c r="N197">
        <f t="shared" si="39"/>
        <v>61</v>
      </c>
      <c r="O197" t="str">
        <f t="shared" si="40"/>
        <v>Yes</v>
      </c>
      <c r="P197" s="7">
        <f t="shared" si="41"/>
        <v>33489</v>
      </c>
      <c r="Q197" s="5">
        <f t="shared" si="42"/>
        <v>0.78</v>
      </c>
      <c r="R197" s="5">
        <f t="shared" si="33"/>
        <v>1.4286617654980525E-4</v>
      </c>
      <c r="S197" s="5">
        <f t="shared" si="43"/>
        <v>0.39007143308827491</v>
      </c>
    </row>
    <row r="198" spans="1:19" x14ac:dyDescent="0.3">
      <c r="A198" t="s">
        <v>402</v>
      </c>
      <c r="B198" t="s">
        <v>403</v>
      </c>
      <c r="C198" t="s">
        <v>1</v>
      </c>
      <c r="D198" t="str">
        <f t="shared" si="34"/>
        <v>Computers&amp;Accessories</v>
      </c>
      <c r="E198" t="str">
        <f t="shared" si="35"/>
        <v>USBCables</v>
      </c>
      <c r="F198" s="3">
        <v>129</v>
      </c>
      <c r="G198" s="3">
        <v>249</v>
      </c>
      <c r="H198" s="3" t="str">
        <f t="shared" si="36"/>
        <v>200.00–500.00</v>
      </c>
      <c r="I198" s="1">
        <v>0.48</v>
      </c>
      <c r="J198" s="1" t="str">
        <f t="shared" si="37"/>
        <v>No</v>
      </c>
      <c r="K198" s="5">
        <v>4</v>
      </c>
      <c r="L198" s="5">
        <f t="shared" si="38"/>
        <v>4</v>
      </c>
      <c r="M198" s="6">
        <v>9378</v>
      </c>
      <c r="N198">
        <f t="shared" si="39"/>
        <v>9378</v>
      </c>
      <c r="O198" t="str">
        <f t="shared" si="40"/>
        <v>No</v>
      </c>
      <c r="P198" s="7">
        <f t="shared" si="41"/>
        <v>2335122</v>
      </c>
      <c r="Q198" s="5">
        <f t="shared" si="42"/>
        <v>0.8</v>
      </c>
      <c r="R198" s="5">
        <f t="shared" si="33"/>
        <v>2.1963918093181534E-2</v>
      </c>
      <c r="S198" s="5">
        <f t="shared" si="43"/>
        <v>0.41098195904659079</v>
      </c>
    </row>
    <row r="199" spans="1:19" x14ac:dyDescent="0.3">
      <c r="A199" t="s">
        <v>404</v>
      </c>
      <c r="B199" t="s">
        <v>405</v>
      </c>
      <c r="C199" t="s">
        <v>36</v>
      </c>
      <c r="D199" t="str">
        <f t="shared" si="34"/>
        <v>Electronics</v>
      </c>
      <c r="E199" t="str">
        <f t="shared" si="35"/>
        <v>SmartTelevisions</v>
      </c>
      <c r="F199" s="3">
        <v>24999</v>
      </c>
      <c r="G199" s="3">
        <v>35999</v>
      </c>
      <c r="H199" s="3" t="str">
        <f t="shared" si="36"/>
        <v>&gt;500.00</v>
      </c>
      <c r="I199" s="1">
        <v>0.31</v>
      </c>
      <c r="J199" s="1" t="str">
        <f t="shared" si="37"/>
        <v>No</v>
      </c>
      <c r="K199" s="5">
        <v>4.2</v>
      </c>
      <c r="L199" s="5">
        <f t="shared" si="38"/>
        <v>4.2</v>
      </c>
      <c r="M199" s="6">
        <v>32840</v>
      </c>
      <c r="N199">
        <f t="shared" si="39"/>
        <v>32840</v>
      </c>
      <c r="O199" t="str">
        <f t="shared" si="40"/>
        <v>No</v>
      </c>
      <c r="P199" s="7">
        <f t="shared" si="41"/>
        <v>1182207160</v>
      </c>
      <c r="Q199" s="5">
        <f t="shared" si="42"/>
        <v>0.84000000000000008</v>
      </c>
      <c r="R199" s="5">
        <f t="shared" si="33"/>
        <v>7.6913528490091879E-2</v>
      </c>
      <c r="S199" s="5">
        <f t="shared" si="43"/>
        <v>0.458456764245046</v>
      </c>
    </row>
    <row r="200" spans="1:19" x14ac:dyDescent="0.3">
      <c r="A200" t="s">
        <v>406</v>
      </c>
      <c r="B200" t="s">
        <v>407</v>
      </c>
      <c r="C200" t="s">
        <v>1</v>
      </c>
      <c r="D200" t="str">
        <f t="shared" si="34"/>
        <v>Computers&amp;Accessories</v>
      </c>
      <c r="E200" t="str">
        <f t="shared" si="35"/>
        <v>USBCables</v>
      </c>
      <c r="F200" s="3">
        <v>999</v>
      </c>
      <c r="G200" s="3">
        <v>1699</v>
      </c>
      <c r="H200" s="3" t="str">
        <f t="shared" si="36"/>
        <v>&gt;500.00</v>
      </c>
      <c r="I200" s="1">
        <v>0.41</v>
      </c>
      <c r="J200" s="1" t="str">
        <f t="shared" si="37"/>
        <v>No</v>
      </c>
      <c r="K200" s="5">
        <v>4.4000000000000004</v>
      </c>
      <c r="L200" s="5">
        <f t="shared" si="38"/>
        <v>4.4000000000000004</v>
      </c>
      <c r="M200" s="6">
        <v>7318</v>
      </c>
      <c r="N200">
        <f t="shared" si="39"/>
        <v>7318</v>
      </c>
      <c r="O200" t="str">
        <f t="shared" si="40"/>
        <v>No</v>
      </c>
      <c r="P200" s="7">
        <f t="shared" si="41"/>
        <v>12433282</v>
      </c>
      <c r="Q200" s="5">
        <f t="shared" si="42"/>
        <v>0.88000000000000012</v>
      </c>
      <c r="R200" s="5">
        <f t="shared" si="33"/>
        <v>1.7139257049040572E-2</v>
      </c>
      <c r="S200" s="5">
        <f t="shared" si="43"/>
        <v>0.44856962852452037</v>
      </c>
    </row>
    <row r="201" spans="1:19" x14ac:dyDescent="0.3">
      <c r="A201" t="s">
        <v>408</v>
      </c>
      <c r="B201" t="s">
        <v>409</v>
      </c>
      <c r="C201" t="s">
        <v>1</v>
      </c>
      <c r="D201" t="str">
        <f t="shared" si="34"/>
        <v>Computers&amp;Accessories</v>
      </c>
      <c r="E201" t="str">
        <f t="shared" si="35"/>
        <v>USBCables</v>
      </c>
      <c r="F201" s="3">
        <v>225</v>
      </c>
      <c r="G201" s="3">
        <v>499</v>
      </c>
      <c r="H201" s="3" t="str">
        <f t="shared" si="36"/>
        <v>200.00–500.00</v>
      </c>
      <c r="I201" s="1">
        <v>0.55000000000000004</v>
      </c>
      <c r="J201" s="1" t="str">
        <f t="shared" si="37"/>
        <v>Yes</v>
      </c>
      <c r="K201" s="5">
        <v>4.0999999999999996</v>
      </c>
      <c r="L201" s="5">
        <f t="shared" si="38"/>
        <v>4.0999999999999996</v>
      </c>
      <c r="M201" s="6">
        <v>789</v>
      </c>
      <c r="N201">
        <f t="shared" si="39"/>
        <v>789</v>
      </c>
      <c r="O201" t="str">
        <f t="shared" si="40"/>
        <v>Yes</v>
      </c>
      <c r="P201" s="7">
        <f t="shared" si="41"/>
        <v>393711</v>
      </c>
      <c r="Q201" s="5">
        <f t="shared" si="42"/>
        <v>0.82</v>
      </c>
      <c r="R201" s="5">
        <f t="shared" si="33"/>
        <v>1.84789202127535E-3</v>
      </c>
      <c r="S201" s="5">
        <f t="shared" si="43"/>
        <v>0.41092394601063764</v>
      </c>
    </row>
    <row r="202" spans="1:19" x14ac:dyDescent="0.3">
      <c r="A202" t="s">
        <v>410</v>
      </c>
      <c r="B202" t="s">
        <v>411</v>
      </c>
      <c r="C202" t="s">
        <v>101</v>
      </c>
      <c r="D202" t="str">
        <f t="shared" si="34"/>
        <v>Electronics</v>
      </c>
      <c r="E202" t="str">
        <f t="shared" si="35"/>
        <v>RemoteControls</v>
      </c>
      <c r="F202" s="3">
        <v>547</v>
      </c>
      <c r="G202" s="3">
        <v>2999</v>
      </c>
      <c r="H202" s="3" t="str">
        <f t="shared" si="36"/>
        <v>&gt;500.00</v>
      </c>
      <c r="I202" s="1">
        <v>0.82</v>
      </c>
      <c r="J202" s="1" t="str">
        <f t="shared" si="37"/>
        <v>Yes</v>
      </c>
      <c r="K202" s="5">
        <v>4.3</v>
      </c>
      <c r="L202" s="5">
        <f t="shared" si="38"/>
        <v>4.3</v>
      </c>
      <c r="M202" s="6">
        <v>407</v>
      </c>
      <c r="N202">
        <f t="shared" si="39"/>
        <v>407</v>
      </c>
      <c r="O202" t="str">
        <f t="shared" si="40"/>
        <v>Yes</v>
      </c>
      <c r="P202" s="7">
        <f t="shared" si="41"/>
        <v>1220593</v>
      </c>
      <c r="Q202" s="5">
        <f t="shared" si="42"/>
        <v>0.86</v>
      </c>
      <c r="R202" s="5">
        <f t="shared" si="33"/>
        <v>9.5322186648804492E-4</v>
      </c>
      <c r="S202" s="5">
        <f t="shared" si="43"/>
        <v>0.43047661093324402</v>
      </c>
    </row>
    <row r="203" spans="1:19" x14ac:dyDescent="0.3">
      <c r="A203" t="s">
        <v>412</v>
      </c>
      <c r="B203" t="s">
        <v>413</v>
      </c>
      <c r="C203" t="s">
        <v>1</v>
      </c>
      <c r="D203" t="str">
        <f t="shared" si="34"/>
        <v>Computers&amp;Accessories</v>
      </c>
      <c r="E203" t="str">
        <f t="shared" si="35"/>
        <v>USBCables</v>
      </c>
      <c r="F203" s="3">
        <v>259</v>
      </c>
      <c r="G203" s="3">
        <v>699</v>
      </c>
      <c r="H203" s="3" t="str">
        <f t="shared" si="36"/>
        <v>&gt;500.00</v>
      </c>
      <c r="I203" s="1">
        <v>0.63</v>
      </c>
      <c r="J203" s="1" t="str">
        <f t="shared" si="37"/>
        <v>Yes</v>
      </c>
      <c r="K203" s="5">
        <v>3.8</v>
      </c>
      <c r="L203" s="5">
        <f t="shared" si="38"/>
        <v>3.8</v>
      </c>
      <c r="M203" s="6">
        <v>2399</v>
      </c>
      <c r="N203">
        <f t="shared" si="39"/>
        <v>2399</v>
      </c>
      <c r="O203" t="str">
        <f t="shared" si="40"/>
        <v>No</v>
      </c>
      <c r="P203" s="7">
        <f t="shared" si="41"/>
        <v>1676901</v>
      </c>
      <c r="Q203" s="5">
        <f t="shared" si="42"/>
        <v>0.76</v>
      </c>
      <c r="R203" s="5">
        <f t="shared" si="33"/>
        <v>5.6186222548029966E-3</v>
      </c>
      <c r="S203" s="5">
        <f t="shared" si="43"/>
        <v>0.38280931112740152</v>
      </c>
    </row>
    <row r="204" spans="1:19" x14ac:dyDescent="0.3">
      <c r="A204" t="s">
        <v>414</v>
      </c>
      <c r="B204" t="s">
        <v>415</v>
      </c>
      <c r="C204" t="s">
        <v>101</v>
      </c>
      <c r="D204" t="str">
        <f t="shared" si="34"/>
        <v>Electronics</v>
      </c>
      <c r="E204" t="str">
        <f t="shared" si="35"/>
        <v>RemoteControls</v>
      </c>
      <c r="F204" s="3">
        <v>239</v>
      </c>
      <c r="G204" s="3">
        <v>699</v>
      </c>
      <c r="H204" s="3" t="str">
        <f t="shared" si="36"/>
        <v>&gt;500.00</v>
      </c>
      <c r="I204" s="1">
        <v>0.66</v>
      </c>
      <c r="J204" s="1" t="str">
        <f t="shared" si="37"/>
        <v>Yes</v>
      </c>
      <c r="K204" s="5">
        <v>4.4000000000000004</v>
      </c>
      <c r="L204" s="5">
        <f t="shared" si="38"/>
        <v>4.4000000000000004</v>
      </c>
      <c r="M204" s="6">
        <v>2640</v>
      </c>
      <c r="N204">
        <f t="shared" si="39"/>
        <v>2640</v>
      </c>
      <c r="O204" t="str">
        <f t="shared" si="40"/>
        <v>No</v>
      </c>
      <c r="P204" s="7">
        <f t="shared" si="41"/>
        <v>1845360</v>
      </c>
      <c r="Q204" s="5">
        <f t="shared" si="42"/>
        <v>0.88000000000000012</v>
      </c>
      <c r="R204" s="5">
        <f t="shared" si="33"/>
        <v>6.183060755598129E-3</v>
      </c>
      <c r="S204" s="5">
        <f t="shared" si="43"/>
        <v>0.44309153037779914</v>
      </c>
    </row>
    <row r="205" spans="1:19" x14ac:dyDescent="0.3">
      <c r="A205" t="s">
        <v>416</v>
      </c>
      <c r="B205" t="s">
        <v>417</v>
      </c>
      <c r="C205" t="s">
        <v>101</v>
      </c>
      <c r="D205" t="str">
        <f t="shared" si="34"/>
        <v>Electronics</v>
      </c>
      <c r="E205" t="str">
        <f t="shared" si="35"/>
        <v>RemoteControls</v>
      </c>
      <c r="F205" s="3">
        <v>349</v>
      </c>
      <c r="G205" s="3">
        <v>999</v>
      </c>
      <c r="H205" s="3" t="str">
        <f t="shared" si="36"/>
        <v>&gt;500.00</v>
      </c>
      <c r="I205" s="1">
        <v>0.65</v>
      </c>
      <c r="J205" s="1" t="str">
        <f t="shared" si="37"/>
        <v>Yes</v>
      </c>
      <c r="K205" s="5">
        <v>4</v>
      </c>
      <c r="L205" s="5">
        <f t="shared" si="38"/>
        <v>4</v>
      </c>
      <c r="M205" s="6">
        <v>839</v>
      </c>
      <c r="N205">
        <f t="shared" si="39"/>
        <v>839</v>
      </c>
      <c r="O205" t="str">
        <f t="shared" si="40"/>
        <v>Yes</v>
      </c>
      <c r="P205" s="7">
        <f t="shared" si="41"/>
        <v>838161</v>
      </c>
      <c r="Q205" s="5">
        <f t="shared" si="42"/>
        <v>0.8</v>
      </c>
      <c r="R205" s="5">
        <f t="shared" si="33"/>
        <v>1.9649954446768298E-3</v>
      </c>
      <c r="S205" s="5">
        <f t="shared" si="43"/>
        <v>0.40098249772233846</v>
      </c>
    </row>
    <row r="206" spans="1:19" x14ac:dyDescent="0.3">
      <c r="A206" t="s">
        <v>418</v>
      </c>
      <c r="B206" t="s">
        <v>419</v>
      </c>
      <c r="C206" t="s">
        <v>27</v>
      </c>
      <c r="D206" t="str">
        <f t="shared" si="34"/>
        <v>Electronics</v>
      </c>
      <c r="E206" t="str">
        <f t="shared" si="35"/>
        <v>HDMICables</v>
      </c>
      <c r="F206" s="3">
        <v>467</v>
      </c>
      <c r="G206" s="3">
        <v>599</v>
      </c>
      <c r="H206" s="3" t="str">
        <f t="shared" si="36"/>
        <v>&gt;500.00</v>
      </c>
      <c r="I206" s="1">
        <v>0.22</v>
      </c>
      <c r="J206" s="1" t="str">
        <f t="shared" si="37"/>
        <v>No</v>
      </c>
      <c r="K206" s="5">
        <v>4.4000000000000004</v>
      </c>
      <c r="L206" s="5">
        <f t="shared" si="38"/>
        <v>4.4000000000000004</v>
      </c>
      <c r="M206" s="6">
        <v>44054</v>
      </c>
      <c r="N206">
        <f t="shared" si="39"/>
        <v>44054</v>
      </c>
      <c r="O206" t="str">
        <f t="shared" si="40"/>
        <v>No</v>
      </c>
      <c r="P206" s="7">
        <f t="shared" si="41"/>
        <v>26388346</v>
      </c>
      <c r="Q206" s="5">
        <f t="shared" si="42"/>
        <v>0.88000000000000012</v>
      </c>
      <c r="R206" s="5">
        <f t="shared" si="33"/>
        <v>0.10317748429057574</v>
      </c>
      <c r="S206" s="5">
        <f t="shared" si="43"/>
        <v>0.49158874214528792</v>
      </c>
    </row>
    <row r="207" spans="1:19" x14ac:dyDescent="0.3">
      <c r="A207" t="s">
        <v>420</v>
      </c>
      <c r="B207" t="s">
        <v>421</v>
      </c>
      <c r="C207" t="s">
        <v>1</v>
      </c>
      <c r="D207" t="str">
        <f t="shared" si="34"/>
        <v>Computers&amp;Accessories</v>
      </c>
      <c r="E207" t="str">
        <f t="shared" si="35"/>
        <v>USBCables</v>
      </c>
      <c r="F207" s="3">
        <v>449</v>
      </c>
      <c r="G207" s="3">
        <v>599</v>
      </c>
      <c r="H207" s="3" t="str">
        <f t="shared" si="36"/>
        <v>&gt;500.00</v>
      </c>
      <c r="I207" s="1">
        <v>0.25</v>
      </c>
      <c r="J207" s="1" t="str">
        <f t="shared" si="37"/>
        <v>No</v>
      </c>
      <c r="K207" s="5">
        <v>4</v>
      </c>
      <c r="L207" s="5">
        <f t="shared" si="38"/>
        <v>4</v>
      </c>
      <c r="M207" s="6">
        <v>3231</v>
      </c>
      <c r="N207">
        <f t="shared" si="39"/>
        <v>3231</v>
      </c>
      <c r="O207" t="str">
        <f t="shared" si="40"/>
        <v>No</v>
      </c>
      <c r="P207" s="7">
        <f t="shared" si="41"/>
        <v>1935369</v>
      </c>
      <c r="Q207" s="5">
        <f t="shared" si="42"/>
        <v>0.8</v>
      </c>
      <c r="R207" s="5">
        <f t="shared" si="33"/>
        <v>7.5672232202036198E-3</v>
      </c>
      <c r="S207" s="5">
        <f t="shared" si="43"/>
        <v>0.40378361161010184</v>
      </c>
    </row>
    <row r="208" spans="1:19" x14ac:dyDescent="0.3">
      <c r="A208" t="s">
        <v>422</v>
      </c>
      <c r="B208" t="s">
        <v>423</v>
      </c>
      <c r="C208" t="s">
        <v>36</v>
      </c>
      <c r="D208" t="str">
        <f t="shared" si="34"/>
        <v>Electronics</v>
      </c>
      <c r="E208" t="str">
        <f t="shared" si="35"/>
        <v>SmartTelevisions</v>
      </c>
      <c r="F208" s="3">
        <v>11990</v>
      </c>
      <c r="G208" s="3">
        <v>31990</v>
      </c>
      <c r="H208" s="3" t="str">
        <f t="shared" si="36"/>
        <v>&gt;500.00</v>
      </c>
      <c r="I208" s="1">
        <v>0.63</v>
      </c>
      <c r="J208" s="1" t="str">
        <f t="shared" si="37"/>
        <v>Yes</v>
      </c>
      <c r="K208" s="5">
        <v>4.2</v>
      </c>
      <c r="L208" s="5">
        <f t="shared" si="38"/>
        <v>4.2</v>
      </c>
      <c r="M208" s="6">
        <v>64</v>
      </c>
      <c r="N208">
        <f t="shared" si="39"/>
        <v>64</v>
      </c>
      <c r="O208" t="str">
        <f t="shared" si="40"/>
        <v>Yes</v>
      </c>
      <c r="P208" s="7">
        <f t="shared" si="41"/>
        <v>2047360</v>
      </c>
      <c r="Q208" s="5">
        <f t="shared" si="42"/>
        <v>0.84000000000000008</v>
      </c>
      <c r="R208" s="5">
        <f t="shared" si="33"/>
        <v>1.4989238195389404E-4</v>
      </c>
      <c r="S208" s="5">
        <f t="shared" si="43"/>
        <v>0.42007494619097696</v>
      </c>
    </row>
    <row r="209" spans="1:19" x14ac:dyDescent="0.3">
      <c r="A209" t="s">
        <v>424</v>
      </c>
      <c r="B209" t="s">
        <v>425</v>
      </c>
      <c r="C209" t="s">
        <v>1</v>
      </c>
      <c r="D209" t="str">
        <f t="shared" si="34"/>
        <v>Computers&amp;Accessories</v>
      </c>
      <c r="E209" t="str">
        <f t="shared" si="35"/>
        <v>USBCables</v>
      </c>
      <c r="F209" s="3">
        <v>350</v>
      </c>
      <c r="G209" s="3">
        <v>599</v>
      </c>
      <c r="H209" s="3" t="str">
        <f t="shared" si="36"/>
        <v>&gt;500.00</v>
      </c>
      <c r="I209" s="1">
        <v>0.42</v>
      </c>
      <c r="J209" s="1" t="str">
        <f t="shared" si="37"/>
        <v>No</v>
      </c>
      <c r="K209" s="5">
        <v>3.9</v>
      </c>
      <c r="L209" s="5">
        <f t="shared" si="38"/>
        <v>3.9</v>
      </c>
      <c r="M209" s="6">
        <v>8314</v>
      </c>
      <c r="N209">
        <f t="shared" si="39"/>
        <v>8314</v>
      </c>
      <c r="O209" t="str">
        <f t="shared" si="40"/>
        <v>No</v>
      </c>
      <c r="P209" s="7">
        <f t="shared" si="41"/>
        <v>4980086</v>
      </c>
      <c r="Q209" s="5">
        <f t="shared" si="42"/>
        <v>0.78</v>
      </c>
      <c r="R209" s="5">
        <f t="shared" si="33"/>
        <v>1.9471957243198047E-2</v>
      </c>
      <c r="S209" s="5">
        <f t="shared" si="43"/>
        <v>0.39973597862159904</v>
      </c>
    </row>
    <row r="210" spans="1:19" x14ac:dyDescent="0.3">
      <c r="A210" t="s">
        <v>426</v>
      </c>
      <c r="B210" t="s">
        <v>427</v>
      </c>
      <c r="C210" t="s">
        <v>1</v>
      </c>
      <c r="D210" t="str">
        <f t="shared" si="34"/>
        <v>Computers&amp;Accessories</v>
      </c>
      <c r="E210" t="str">
        <f t="shared" si="35"/>
        <v>USBCables</v>
      </c>
      <c r="F210" s="3">
        <v>252</v>
      </c>
      <c r="G210" s="3">
        <v>999</v>
      </c>
      <c r="H210" s="3" t="str">
        <f t="shared" si="36"/>
        <v>&gt;500.00</v>
      </c>
      <c r="I210" s="1">
        <v>0.75</v>
      </c>
      <c r="J210" s="1" t="str">
        <f t="shared" si="37"/>
        <v>Yes</v>
      </c>
      <c r="K210" s="5">
        <v>3.7</v>
      </c>
      <c r="L210" s="5">
        <f t="shared" si="38"/>
        <v>3.7</v>
      </c>
      <c r="M210" s="6">
        <v>2249</v>
      </c>
      <c r="N210">
        <f t="shared" si="39"/>
        <v>2249</v>
      </c>
      <c r="O210" t="str">
        <f t="shared" si="40"/>
        <v>No</v>
      </c>
      <c r="P210" s="7">
        <f t="shared" si="41"/>
        <v>2246751</v>
      </c>
      <c r="Q210" s="5">
        <f t="shared" si="42"/>
        <v>0.74</v>
      </c>
      <c r="R210" s="5">
        <f t="shared" si="33"/>
        <v>5.2673119845985574E-3</v>
      </c>
      <c r="S210" s="5">
        <f t="shared" si="43"/>
        <v>0.37263365599229925</v>
      </c>
    </row>
    <row r="211" spans="1:19" x14ac:dyDescent="0.3">
      <c r="A211" t="s">
        <v>428</v>
      </c>
      <c r="B211" t="s">
        <v>429</v>
      </c>
      <c r="C211" t="s">
        <v>101</v>
      </c>
      <c r="D211" t="str">
        <f t="shared" si="34"/>
        <v>Electronics</v>
      </c>
      <c r="E211" t="str">
        <f t="shared" si="35"/>
        <v>RemoteControls</v>
      </c>
      <c r="F211" s="3">
        <v>204</v>
      </c>
      <c r="G211" s="3">
        <v>599</v>
      </c>
      <c r="H211" s="3" t="str">
        <f t="shared" si="36"/>
        <v>&gt;500.00</v>
      </c>
      <c r="I211" s="1">
        <v>0.66</v>
      </c>
      <c r="J211" s="1" t="str">
        <f t="shared" si="37"/>
        <v>Yes</v>
      </c>
      <c r="K211" s="5">
        <v>3.6</v>
      </c>
      <c r="L211" s="5">
        <f t="shared" si="38"/>
        <v>3.6</v>
      </c>
      <c r="M211" s="6">
        <v>339</v>
      </c>
      <c r="N211">
        <f t="shared" si="39"/>
        <v>339</v>
      </c>
      <c r="O211" t="str">
        <f t="shared" si="40"/>
        <v>Yes</v>
      </c>
      <c r="P211" s="7">
        <f t="shared" si="41"/>
        <v>203061</v>
      </c>
      <c r="Q211" s="5">
        <f t="shared" si="42"/>
        <v>0.72</v>
      </c>
      <c r="R211" s="5">
        <f t="shared" si="33"/>
        <v>7.9396121066203245E-4</v>
      </c>
      <c r="S211" s="5">
        <f t="shared" si="43"/>
        <v>0.36039698060533099</v>
      </c>
    </row>
    <row r="212" spans="1:19" x14ac:dyDescent="0.3">
      <c r="A212" t="s">
        <v>430</v>
      </c>
      <c r="B212" t="s">
        <v>431</v>
      </c>
      <c r="C212" t="s">
        <v>325</v>
      </c>
      <c r="D212" t="str">
        <f t="shared" si="34"/>
        <v>Electronics</v>
      </c>
      <c r="E212" t="str">
        <f t="shared" si="35"/>
        <v>Projectors</v>
      </c>
      <c r="F212" s="3">
        <v>6490</v>
      </c>
      <c r="G212" s="3">
        <v>9990</v>
      </c>
      <c r="H212" s="3" t="str">
        <f t="shared" si="36"/>
        <v>&gt;500.00</v>
      </c>
      <c r="I212" s="1">
        <v>0.35</v>
      </c>
      <c r="J212" s="1" t="str">
        <f t="shared" si="37"/>
        <v>No</v>
      </c>
      <c r="K212" s="5">
        <v>4</v>
      </c>
      <c r="L212" s="5">
        <f t="shared" si="38"/>
        <v>4</v>
      </c>
      <c r="M212" s="6">
        <v>27</v>
      </c>
      <c r="N212">
        <f t="shared" si="39"/>
        <v>27</v>
      </c>
      <c r="O212" t="str">
        <f t="shared" si="40"/>
        <v>Yes</v>
      </c>
      <c r="P212" s="7">
        <f t="shared" si="41"/>
        <v>269730</v>
      </c>
      <c r="Q212" s="5">
        <f t="shared" si="42"/>
        <v>0.8</v>
      </c>
      <c r="R212" s="5">
        <f t="shared" si="33"/>
        <v>6.3235848636799044E-5</v>
      </c>
      <c r="S212" s="5">
        <f t="shared" si="43"/>
        <v>0.40003161792431841</v>
      </c>
    </row>
    <row r="213" spans="1:19" x14ac:dyDescent="0.3">
      <c r="A213" t="s">
        <v>432</v>
      </c>
      <c r="B213" t="s">
        <v>433</v>
      </c>
      <c r="C213" t="s">
        <v>101</v>
      </c>
      <c r="D213" t="str">
        <f t="shared" si="34"/>
        <v>Electronics</v>
      </c>
      <c r="E213" t="str">
        <f t="shared" si="35"/>
        <v>RemoteControls</v>
      </c>
      <c r="F213" s="3">
        <v>235</v>
      </c>
      <c r="G213" s="3">
        <v>599</v>
      </c>
      <c r="H213" s="3" t="str">
        <f t="shared" si="36"/>
        <v>&gt;500.00</v>
      </c>
      <c r="I213" s="1">
        <v>0.61</v>
      </c>
      <c r="J213" s="1" t="str">
        <f t="shared" si="37"/>
        <v>Yes</v>
      </c>
      <c r="K213" s="5">
        <v>3.5</v>
      </c>
      <c r="L213" s="5">
        <f t="shared" si="38"/>
        <v>3.5</v>
      </c>
      <c r="M213" s="6">
        <v>197</v>
      </c>
      <c r="N213">
        <f t="shared" si="39"/>
        <v>197</v>
      </c>
      <c r="O213" t="str">
        <f t="shared" si="40"/>
        <v>Yes</v>
      </c>
      <c r="P213" s="7">
        <f t="shared" si="41"/>
        <v>118003</v>
      </c>
      <c r="Q213" s="5">
        <f t="shared" si="42"/>
        <v>0.7</v>
      </c>
      <c r="R213" s="5">
        <f t="shared" si="33"/>
        <v>4.613874882018301E-4</v>
      </c>
      <c r="S213" s="5">
        <f t="shared" si="43"/>
        <v>0.35023069374410087</v>
      </c>
    </row>
    <row r="214" spans="1:19" x14ac:dyDescent="0.3">
      <c r="A214" t="s">
        <v>434</v>
      </c>
      <c r="B214" t="s">
        <v>435</v>
      </c>
      <c r="C214" t="s">
        <v>1</v>
      </c>
      <c r="D214" t="str">
        <f t="shared" si="34"/>
        <v>Computers&amp;Accessories</v>
      </c>
      <c r="E214" t="str">
        <f t="shared" si="35"/>
        <v>USBCables</v>
      </c>
      <c r="F214" s="3">
        <v>299</v>
      </c>
      <c r="G214" s="3">
        <v>800</v>
      </c>
      <c r="H214" s="3" t="str">
        <f t="shared" si="36"/>
        <v>&gt;500.00</v>
      </c>
      <c r="I214" s="1">
        <v>0.63</v>
      </c>
      <c r="J214" s="1" t="str">
        <f t="shared" si="37"/>
        <v>Yes</v>
      </c>
      <c r="K214" s="5">
        <v>4.5</v>
      </c>
      <c r="L214" s="5">
        <f t="shared" si="38"/>
        <v>4.5</v>
      </c>
      <c r="M214" s="6">
        <v>74977</v>
      </c>
      <c r="N214">
        <f t="shared" si="39"/>
        <v>74977</v>
      </c>
      <c r="O214" t="str">
        <f t="shared" si="40"/>
        <v>No</v>
      </c>
      <c r="P214" s="7">
        <f t="shared" si="41"/>
        <v>59981600</v>
      </c>
      <c r="Q214" s="5">
        <f t="shared" si="42"/>
        <v>0.9</v>
      </c>
      <c r="R214" s="5">
        <f t="shared" si="33"/>
        <v>0.17560126752745489</v>
      </c>
      <c r="S214" s="5">
        <f t="shared" si="43"/>
        <v>0.53780063376372744</v>
      </c>
    </row>
    <row r="215" spans="1:19" x14ac:dyDescent="0.3">
      <c r="A215" t="s">
        <v>436</v>
      </c>
      <c r="B215" t="s">
        <v>437</v>
      </c>
      <c r="C215" t="s">
        <v>1</v>
      </c>
      <c r="D215" t="str">
        <f t="shared" si="34"/>
        <v>Computers&amp;Accessories</v>
      </c>
      <c r="E215" t="str">
        <f t="shared" si="35"/>
        <v>USBCables</v>
      </c>
      <c r="F215" s="3">
        <v>799</v>
      </c>
      <c r="G215" s="3">
        <v>1999</v>
      </c>
      <c r="H215" s="3" t="str">
        <f t="shared" si="36"/>
        <v>&gt;500.00</v>
      </c>
      <c r="I215" s="1">
        <v>0.6</v>
      </c>
      <c r="J215" s="1" t="str">
        <f t="shared" si="37"/>
        <v>Yes</v>
      </c>
      <c r="K215" s="5">
        <v>4.2</v>
      </c>
      <c r="L215" s="5">
        <f t="shared" si="38"/>
        <v>4.2</v>
      </c>
      <c r="M215" s="6">
        <v>8583</v>
      </c>
      <c r="N215">
        <f t="shared" si="39"/>
        <v>8583</v>
      </c>
      <c r="O215" t="str">
        <f t="shared" si="40"/>
        <v>No</v>
      </c>
      <c r="P215" s="7">
        <f t="shared" si="41"/>
        <v>17157417</v>
      </c>
      <c r="Q215" s="5">
        <f t="shared" si="42"/>
        <v>0.84000000000000008</v>
      </c>
      <c r="R215" s="5">
        <f t="shared" si="33"/>
        <v>2.0101973661098008E-2</v>
      </c>
      <c r="S215" s="5">
        <f t="shared" si="43"/>
        <v>0.43005098683054904</v>
      </c>
    </row>
    <row r="216" spans="1:19" x14ac:dyDescent="0.3">
      <c r="A216" t="s">
        <v>438</v>
      </c>
      <c r="B216" t="s">
        <v>439</v>
      </c>
      <c r="C216" t="s">
        <v>101</v>
      </c>
      <c r="D216" t="str">
        <f t="shared" si="34"/>
        <v>Electronics</v>
      </c>
      <c r="E216" t="str">
        <f t="shared" si="35"/>
        <v>RemoteControls</v>
      </c>
      <c r="F216" s="3">
        <v>299</v>
      </c>
      <c r="G216" s="3">
        <v>999</v>
      </c>
      <c r="H216" s="3" t="str">
        <f t="shared" si="36"/>
        <v>&gt;500.00</v>
      </c>
      <c r="I216" s="1">
        <v>0.7</v>
      </c>
      <c r="J216" s="1" t="str">
        <f t="shared" si="37"/>
        <v>Yes</v>
      </c>
      <c r="K216" s="5">
        <v>3.8</v>
      </c>
      <c r="L216" s="5">
        <f t="shared" si="38"/>
        <v>3.8</v>
      </c>
      <c r="M216" s="6">
        <v>928</v>
      </c>
      <c r="N216">
        <f t="shared" si="39"/>
        <v>928</v>
      </c>
      <c r="O216" t="str">
        <f t="shared" si="40"/>
        <v>Yes</v>
      </c>
      <c r="P216" s="7">
        <f t="shared" si="41"/>
        <v>927072</v>
      </c>
      <c r="Q216" s="5">
        <f t="shared" si="42"/>
        <v>0.76</v>
      </c>
      <c r="R216" s="5">
        <f t="shared" si="33"/>
        <v>2.1734395383314637E-3</v>
      </c>
      <c r="S216" s="5">
        <f t="shared" si="43"/>
        <v>0.38108671976916575</v>
      </c>
    </row>
    <row r="217" spans="1:19" x14ac:dyDescent="0.3">
      <c r="A217" t="s">
        <v>440</v>
      </c>
      <c r="B217" t="s">
        <v>441</v>
      </c>
      <c r="C217" t="s">
        <v>112</v>
      </c>
      <c r="D217" t="str">
        <f t="shared" si="34"/>
        <v>Electronics</v>
      </c>
      <c r="E217" t="str">
        <f t="shared" si="35"/>
        <v>StandardTelevisions</v>
      </c>
      <c r="F217" s="3">
        <v>6999</v>
      </c>
      <c r="G217" s="3">
        <v>16990</v>
      </c>
      <c r="H217" s="3" t="str">
        <f t="shared" si="36"/>
        <v>&gt;500.00</v>
      </c>
      <c r="I217" s="1">
        <v>0.59</v>
      </c>
      <c r="J217" s="1" t="str">
        <f t="shared" si="37"/>
        <v>Yes</v>
      </c>
      <c r="K217" s="5">
        <v>3.8</v>
      </c>
      <c r="L217" s="5">
        <f t="shared" si="38"/>
        <v>3.8</v>
      </c>
      <c r="M217" s="6">
        <v>110</v>
      </c>
      <c r="N217">
        <f t="shared" si="39"/>
        <v>110</v>
      </c>
      <c r="O217" t="str">
        <f t="shared" si="40"/>
        <v>Yes</v>
      </c>
      <c r="P217" s="7">
        <f t="shared" si="41"/>
        <v>1868900</v>
      </c>
      <c r="Q217" s="5">
        <f t="shared" si="42"/>
        <v>0.76</v>
      </c>
      <c r="R217" s="5">
        <f t="shared" si="33"/>
        <v>2.5762753148325537E-4</v>
      </c>
      <c r="S217" s="5">
        <f t="shared" si="43"/>
        <v>0.38012881376574165</v>
      </c>
    </row>
    <row r="218" spans="1:19" x14ac:dyDescent="0.3">
      <c r="A218" t="s">
        <v>442</v>
      </c>
      <c r="B218" t="s">
        <v>443</v>
      </c>
      <c r="C218" t="s">
        <v>36</v>
      </c>
      <c r="D218" t="str">
        <f t="shared" si="34"/>
        <v>Electronics</v>
      </c>
      <c r="E218" t="str">
        <f t="shared" si="35"/>
        <v>SmartTelevisions</v>
      </c>
      <c r="F218" s="3">
        <v>42999</v>
      </c>
      <c r="G218" s="3">
        <v>59999</v>
      </c>
      <c r="H218" s="3" t="str">
        <f t="shared" si="36"/>
        <v>&gt;500.00</v>
      </c>
      <c r="I218" s="1">
        <v>0.28000000000000003</v>
      </c>
      <c r="J218" s="1" t="str">
        <f t="shared" si="37"/>
        <v>No</v>
      </c>
      <c r="K218" s="5">
        <v>4.0999999999999996</v>
      </c>
      <c r="L218" s="5">
        <f t="shared" si="38"/>
        <v>4.0999999999999996</v>
      </c>
      <c r="M218" s="6">
        <v>6753</v>
      </c>
      <c r="N218">
        <f t="shared" si="39"/>
        <v>6753</v>
      </c>
      <c r="O218" t="str">
        <f t="shared" si="40"/>
        <v>No</v>
      </c>
      <c r="P218" s="7">
        <f t="shared" si="41"/>
        <v>405173247</v>
      </c>
      <c r="Q218" s="5">
        <f t="shared" si="42"/>
        <v>0.82</v>
      </c>
      <c r="R218" s="5">
        <f t="shared" si="33"/>
        <v>1.581598836460385E-2</v>
      </c>
      <c r="S218" s="5">
        <f t="shared" si="43"/>
        <v>0.4179079941823019</v>
      </c>
    </row>
    <row r="219" spans="1:19" x14ac:dyDescent="0.3">
      <c r="A219" t="s">
        <v>444</v>
      </c>
      <c r="B219" t="s">
        <v>445</v>
      </c>
      <c r="C219" t="s">
        <v>27</v>
      </c>
      <c r="D219" t="str">
        <f t="shared" si="34"/>
        <v>Electronics</v>
      </c>
      <c r="E219" t="str">
        <f t="shared" si="35"/>
        <v>HDMICables</v>
      </c>
      <c r="F219" s="3">
        <v>173</v>
      </c>
      <c r="G219" s="3">
        <v>999</v>
      </c>
      <c r="H219" s="3" t="str">
        <f t="shared" si="36"/>
        <v>&gt;500.00</v>
      </c>
      <c r="I219" s="1">
        <v>0.83</v>
      </c>
      <c r="J219" s="1" t="str">
        <f t="shared" si="37"/>
        <v>Yes</v>
      </c>
      <c r="K219" s="5">
        <v>4.3</v>
      </c>
      <c r="L219" s="5">
        <f t="shared" si="38"/>
        <v>4.3</v>
      </c>
      <c r="M219" s="6">
        <v>1237</v>
      </c>
      <c r="N219">
        <f t="shared" si="39"/>
        <v>1237</v>
      </c>
      <c r="O219" t="str">
        <f t="shared" si="40"/>
        <v>No</v>
      </c>
      <c r="P219" s="7">
        <f t="shared" si="41"/>
        <v>1235763</v>
      </c>
      <c r="Q219" s="5">
        <f t="shared" si="42"/>
        <v>0.86</v>
      </c>
      <c r="R219" s="5">
        <f t="shared" si="33"/>
        <v>2.8971386949526081E-3</v>
      </c>
      <c r="S219" s="5">
        <f t="shared" si="43"/>
        <v>0.43144856934747627</v>
      </c>
    </row>
    <row r="220" spans="1:19" x14ac:dyDescent="0.3">
      <c r="A220" t="s">
        <v>446</v>
      </c>
      <c r="B220" t="s">
        <v>447</v>
      </c>
      <c r="C220" t="s">
        <v>448</v>
      </c>
      <c r="D220" t="str">
        <f t="shared" si="34"/>
        <v>Electronics</v>
      </c>
      <c r="E220" t="str">
        <f t="shared" si="35"/>
        <v>Adapters</v>
      </c>
      <c r="F220" s="3">
        <v>209</v>
      </c>
      <c r="G220" s="3">
        <v>600</v>
      </c>
      <c r="H220" s="3" t="str">
        <f t="shared" si="36"/>
        <v>&gt;500.00</v>
      </c>
      <c r="I220" s="1">
        <v>0.65</v>
      </c>
      <c r="J220" s="1" t="str">
        <f t="shared" si="37"/>
        <v>Yes</v>
      </c>
      <c r="K220" s="5">
        <v>4.4000000000000004</v>
      </c>
      <c r="L220" s="5">
        <f t="shared" si="38"/>
        <v>4.4000000000000004</v>
      </c>
      <c r="M220" s="6">
        <v>18872</v>
      </c>
      <c r="N220">
        <f t="shared" si="39"/>
        <v>18872</v>
      </c>
      <c r="O220" t="str">
        <f t="shared" si="40"/>
        <v>No</v>
      </c>
      <c r="P220" s="7">
        <f t="shared" si="41"/>
        <v>11323200</v>
      </c>
      <c r="Q220" s="5">
        <f t="shared" si="42"/>
        <v>0.88000000000000012</v>
      </c>
      <c r="R220" s="5">
        <f t="shared" si="33"/>
        <v>4.4199516128654505E-2</v>
      </c>
      <c r="S220" s="5">
        <f t="shared" si="43"/>
        <v>0.46209975806432729</v>
      </c>
    </row>
    <row r="221" spans="1:19" x14ac:dyDescent="0.3">
      <c r="A221" t="s">
        <v>449</v>
      </c>
      <c r="B221" t="s">
        <v>450</v>
      </c>
      <c r="C221" t="s">
        <v>1</v>
      </c>
      <c r="D221" t="str">
        <f t="shared" si="34"/>
        <v>Computers&amp;Accessories</v>
      </c>
      <c r="E221" t="str">
        <f t="shared" si="35"/>
        <v>USBCables</v>
      </c>
      <c r="F221" s="3">
        <v>848.99</v>
      </c>
      <c r="G221" s="3">
        <v>1490</v>
      </c>
      <c r="H221" s="3" t="str">
        <f t="shared" si="36"/>
        <v>&gt;500.00</v>
      </c>
      <c r="I221" s="1">
        <v>0.43</v>
      </c>
      <c r="J221" s="1" t="str">
        <f t="shared" si="37"/>
        <v>No</v>
      </c>
      <c r="K221" s="5">
        <v>3.9</v>
      </c>
      <c r="L221" s="5">
        <f t="shared" si="38"/>
        <v>3.9</v>
      </c>
      <c r="M221" s="6">
        <v>356</v>
      </c>
      <c r="N221">
        <f t="shared" si="39"/>
        <v>356</v>
      </c>
      <c r="O221" t="str">
        <f t="shared" si="40"/>
        <v>Yes</v>
      </c>
      <c r="P221" s="7">
        <f t="shared" si="41"/>
        <v>530440</v>
      </c>
      <c r="Q221" s="5">
        <f t="shared" si="42"/>
        <v>0.78</v>
      </c>
      <c r="R221" s="5">
        <f t="shared" si="33"/>
        <v>8.3377637461853557E-4</v>
      </c>
      <c r="S221" s="5">
        <f t="shared" si="43"/>
        <v>0.3904168881873093</v>
      </c>
    </row>
    <row r="222" spans="1:19" x14ac:dyDescent="0.3">
      <c r="A222" t="s">
        <v>451</v>
      </c>
      <c r="B222" t="s">
        <v>452</v>
      </c>
      <c r="C222" t="s">
        <v>1</v>
      </c>
      <c r="D222" t="str">
        <f t="shared" si="34"/>
        <v>Computers&amp;Accessories</v>
      </c>
      <c r="E222" t="str">
        <f t="shared" si="35"/>
        <v>USBCables</v>
      </c>
      <c r="F222" s="3">
        <v>649</v>
      </c>
      <c r="G222" s="3">
        <v>1999</v>
      </c>
      <c r="H222" s="3" t="str">
        <f t="shared" si="36"/>
        <v>&gt;500.00</v>
      </c>
      <c r="I222" s="1">
        <v>0.68</v>
      </c>
      <c r="J222" s="1" t="str">
        <f t="shared" si="37"/>
        <v>Yes</v>
      </c>
      <c r="K222" s="5">
        <v>4.2</v>
      </c>
      <c r="L222" s="5">
        <f t="shared" si="38"/>
        <v>4.2</v>
      </c>
      <c r="M222" s="6">
        <v>24269</v>
      </c>
      <c r="N222">
        <f t="shared" si="39"/>
        <v>24269</v>
      </c>
      <c r="O222" t="str">
        <f t="shared" si="40"/>
        <v>No</v>
      </c>
      <c r="P222" s="7">
        <f t="shared" si="41"/>
        <v>48513731</v>
      </c>
      <c r="Q222" s="5">
        <f t="shared" si="42"/>
        <v>0.84000000000000008</v>
      </c>
      <c r="R222" s="5">
        <f t="shared" si="33"/>
        <v>5.6839659650610226E-2</v>
      </c>
      <c r="S222" s="5">
        <f t="shared" si="43"/>
        <v>0.44841982982530515</v>
      </c>
    </row>
    <row r="223" spans="1:19" x14ac:dyDescent="0.3">
      <c r="A223" t="s">
        <v>453</v>
      </c>
      <c r="B223" t="s">
        <v>454</v>
      </c>
      <c r="C223" t="s">
        <v>101</v>
      </c>
      <c r="D223" t="str">
        <f t="shared" si="34"/>
        <v>Electronics</v>
      </c>
      <c r="E223" t="str">
        <f t="shared" si="35"/>
        <v>RemoteControls</v>
      </c>
      <c r="F223" s="3">
        <v>299</v>
      </c>
      <c r="G223" s="3">
        <v>899</v>
      </c>
      <c r="H223" s="3" t="str">
        <f t="shared" si="36"/>
        <v>&gt;500.00</v>
      </c>
      <c r="I223" s="1">
        <v>0.67</v>
      </c>
      <c r="J223" s="1" t="str">
        <f t="shared" si="37"/>
        <v>Yes</v>
      </c>
      <c r="K223" s="5">
        <v>3.8</v>
      </c>
      <c r="L223" s="5">
        <f t="shared" si="38"/>
        <v>3.8</v>
      </c>
      <c r="M223" s="6">
        <v>425</v>
      </c>
      <c r="N223">
        <f t="shared" si="39"/>
        <v>425</v>
      </c>
      <c r="O223" t="str">
        <f t="shared" si="40"/>
        <v>Yes</v>
      </c>
      <c r="P223" s="7">
        <f t="shared" si="41"/>
        <v>382075</v>
      </c>
      <c r="Q223" s="5">
        <f t="shared" si="42"/>
        <v>0.76</v>
      </c>
      <c r="R223" s="5">
        <f t="shared" si="33"/>
        <v>9.9537909891257758E-4</v>
      </c>
      <c r="S223" s="5">
        <f t="shared" si="43"/>
        <v>0.38049768954945629</v>
      </c>
    </row>
    <row r="224" spans="1:19" x14ac:dyDescent="0.3">
      <c r="A224" t="s">
        <v>455</v>
      </c>
      <c r="B224" t="s">
        <v>456</v>
      </c>
      <c r="C224" t="s">
        <v>143</v>
      </c>
      <c r="D224" t="str">
        <f t="shared" si="34"/>
        <v>Electronics</v>
      </c>
      <c r="E224" t="str">
        <f t="shared" si="35"/>
        <v>TVWall&amp;CeilingMounts</v>
      </c>
      <c r="F224" s="3">
        <v>399</v>
      </c>
      <c r="G224" s="3">
        <v>799</v>
      </c>
      <c r="H224" s="3" t="str">
        <f t="shared" si="36"/>
        <v>&gt;500.00</v>
      </c>
      <c r="I224" s="1">
        <v>0.5</v>
      </c>
      <c r="J224" s="1" t="str">
        <f t="shared" si="37"/>
        <v>Yes</v>
      </c>
      <c r="K224" s="5">
        <v>4.0999999999999996</v>
      </c>
      <c r="L224" s="5">
        <f t="shared" si="38"/>
        <v>4.0999999999999996</v>
      </c>
      <c r="M224" s="6">
        <v>1161</v>
      </c>
      <c r="N224">
        <f t="shared" si="39"/>
        <v>1161</v>
      </c>
      <c r="O224" t="str">
        <f t="shared" si="40"/>
        <v>No</v>
      </c>
      <c r="P224" s="7">
        <f t="shared" si="41"/>
        <v>927639</v>
      </c>
      <c r="Q224" s="5">
        <f t="shared" si="42"/>
        <v>0.82</v>
      </c>
      <c r="R224" s="5">
        <f t="shared" si="33"/>
        <v>2.7191414913823593E-3</v>
      </c>
      <c r="S224" s="5">
        <f t="shared" si="43"/>
        <v>0.41135957074569113</v>
      </c>
    </row>
    <row r="225" spans="1:19" x14ac:dyDescent="0.3">
      <c r="A225" t="s">
        <v>457</v>
      </c>
      <c r="B225" t="s">
        <v>458</v>
      </c>
      <c r="C225" t="s">
        <v>1</v>
      </c>
      <c r="D225" t="str">
        <f t="shared" si="34"/>
        <v>Computers&amp;Accessories</v>
      </c>
      <c r="E225" t="str">
        <f t="shared" si="35"/>
        <v>USBCables</v>
      </c>
      <c r="F225" s="3">
        <v>249</v>
      </c>
      <c r="G225" s="3">
        <v>499</v>
      </c>
      <c r="H225" s="3" t="str">
        <f t="shared" si="36"/>
        <v>200.00–500.00</v>
      </c>
      <c r="I225" s="1">
        <v>0.5</v>
      </c>
      <c r="J225" s="1" t="str">
        <f t="shared" si="37"/>
        <v>Yes</v>
      </c>
      <c r="K225" s="5">
        <v>4.0999999999999996</v>
      </c>
      <c r="L225" s="5">
        <f t="shared" si="38"/>
        <v>4.0999999999999996</v>
      </c>
      <c r="M225" s="6">
        <v>1508</v>
      </c>
      <c r="N225">
        <f t="shared" si="39"/>
        <v>1508</v>
      </c>
      <c r="O225" t="str">
        <f t="shared" si="40"/>
        <v>No</v>
      </c>
      <c r="P225" s="7">
        <f t="shared" si="41"/>
        <v>752492</v>
      </c>
      <c r="Q225" s="5">
        <f t="shared" si="42"/>
        <v>0.82</v>
      </c>
      <c r="R225" s="5">
        <f t="shared" si="33"/>
        <v>3.5318392497886283E-3</v>
      </c>
      <c r="S225" s="5">
        <f t="shared" si="43"/>
        <v>0.41176591962489428</v>
      </c>
    </row>
    <row r="226" spans="1:19" x14ac:dyDescent="0.3">
      <c r="A226" t="s">
        <v>459</v>
      </c>
      <c r="B226" t="s">
        <v>460</v>
      </c>
      <c r="C226" t="s">
        <v>461</v>
      </c>
      <c r="D226" t="str">
        <f t="shared" si="34"/>
        <v>Electronics</v>
      </c>
      <c r="E226" t="str">
        <f t="shared" si="35"/>
        <v>SatelliteReceivers</v>
      </c>
      <c r="F226" s="3">
        <v>1249</v>
      </c>
      <c r="G226" s="3">
        <v>2299</v>
      </c>
      <c r="H226" s="3" t="str">
        <f t="shared" si="36"/>
        <v>&gt;500.00</v>
      </c>
      <c r="I226" s="1">
        <v>0.46</v>
      </c>
      <c r="J226" s="1" t="str">
        <f t="shared" si="37"/>
        <v>No</v>
      </c>
      <c r="K226" s="5">
        <v>4.3</v>
      </c>
      <c r="L226" s="5">
        <f t="shared" si="38"/>
        <v>4.3</v>
      </c>
      <c r="M226" s="6">
        <v>7636</v>
      </c>
      <c r="N226">
        <f t="shared" si="39"/>
        <v>7636</v>
      </c>
      <c r="O226" t="str">
        <f t="shared" si="40"/>
        <v>No</v>
      </c>
      <c r="P226" s="7">
        <f t="shared" si="41"/>
        <v>17555164</v>
      </c>
      <c r="Q226" s="5">
        <f t="shared" si="42"/>
        <v>0.86</v>
      </c>
      <c r="R226" s="5">
        <f t="shared" si="33"/>
        <v>1.7884034821873982E-2</v>
      </c>
      <c r="S226" s="5">
        <f t="shared" si="43"/>
        <v>0.43894201741093697</v>
      </c>
    </row>
    <row r="227" spans="1:19" x14ac:dyDescent="0.3">
      <c r="A227" t="s">
        <v>462</v>
      </c>
      <c r="B227" t="s">
        <v>463</v>
      </c>
      <c r="C227" t="s">
        <v>101</v>
      </c>
      <c r="D227" t="str">
        <f t="shared" si="34"/>
        <v>Electronics</v>
      </c>
      <c r="E227" t="str">
        <f t="shared" si="35"/>
        <v>RemoteControls</v>
      </c>
      <c r="F227" s="3">
        <v>213</v>
      </c>
      <c r="G227" s="3">
        <v>499</v>
      </c>
      <c r="H227" s="3" t="str">
        <f t="shared" si="36"/>
        <v>200.00–500.00</v>
      </c>
      <c r="I227" s="1">
        <v>0.56999999999999995</v>
      </c>
      <c r="J227" s="1" t="str">
        <f t="shared" si="37"/>
        <v>Yes</v>
      </c>
      <c r="K227" s="5">
        <v>3.7</v>
      </c>
      <c r="L227" s="5">
        <f t="shared" si="38"/>
        <v>3.7</v>
      </c>
      <c r="M227" s="6">
        <v>246</v>
      </c>
      <c r="N227">
        <f t="shared" si="39"/>
        <v>246</v>
      </c>
      <c r="O227" t="str">
        <f t="shared" si="40"/>
        <v>Yes</v>
      </c>
      <c r="P227" s="7">
        <f t="shared" si="41"/>
        <v>122754</v>
      </c>
      <c r="Q227" s="5">
        <f t="shared" si="42"/>
        <v>0.74</v>
      </c>
      <c r="R227" s="5">
        <f t="shared" si="33"/>
        <v>5.7614884313528019E-4</v>
      </c>
      <c r="S227" s="5">
        <f t="shared" si="43"/>
        <v>0.37028807442156764</v>
      </c>
    </row>
    <row r="228" spans="1:19" x14ac:dyDescent="0.3">
      <c r="A228" t="s">
        <v>464</v>
      </c>
      <c r="B228" t="s">
        <v>465</v>
      </c>
      <c r="C228" t="s">
        <v>101</v>
      </c>
      <c r="D228" t="str">
        <f t="shared" si="34"/>
        <v>Electronics</v>
      </c>
      <c r="E228" t="str">
        <f t="shared" si="35"/>
        <v>RemoteControls</v>
      </c>
      <c r="F228" s="3">
        <v>209</v>
      </c>
      <c r="G228" s="3">
        <v>499</v>
      </c>
      <c r="H228" s="3" t="str">
        <f t="shared" si="36"/>
        <v>200.00–500.00</v>
      </c>
      <c r="I228" s="1">
        <v>0.57999999999999996</v>
      </c>
      <c r="J228" s="1" t="str">
        <f t="shared" si="37"/>
        <v>Yes</v>
      </c>
      <c r="K228" s="5">
        <v>4</v>
      </c>
      <c r="L228" s="5">
        <f t="shared" si="38"/>
        <v>4</v>
      </c>
      <c r="M228" s="6">
        <v>479</v>
      </c>
      <c r="N228">
        <f t="shared" si="39"/>
        <v>479</v>
      </c>
      <c r="O228" t="str">
        <f t="shared" si="40"/>
        <v>Yes</v>
      </c>
      <c r="P228" s="7">
        <f t="shared" si="41"/>
        <v>239021</v>
      </c>
      <c r="Q228" s="5">
        <f t="shared" si="42"/>
        <v>0.8</v>
      </c>
      <c r="R228" s="5">
        <f t="shared" si="33"/>
        <v>1.1218507961861758E-3</v>
      </c>
      <c r="S228" s="5">
        <f t="shared" si="43"/>
        <v>0.40056092539809313</v>
      </c>
    </row>
    <row r="229" spans="1:19" x14ac:dyDescent="0.3">
      <c r="A229" t="s">
        <v>466</v>
      </c>
      <c r="B229" t="s">
        <v>467</v>
      </c>
      <c r="C229" t="s">
        <v>27</v>
      </c>
      <c r="D229" t="str">
        <f t="shared" si="34"/>
        <v>Electronics</v>
      </c>
      <c r="E229" t="str">
        <f t="shared" si="35"/>
        <v>HDMICables</v>
      </c>
      <c r="F229" s="3">
        <v>598</v>
      </c>
      <c r="G229" s="3">
        <v>4999</v>
      </c>
      <c r="H229" s="3" t="str">
        <f t="shared" si="36"/>
        <v>&gt;500.00</v>
      </c>
      <c r="I229" s="1">
        <v>0.88</v>
      </c>
      <c r="J229" s="1" t="str">
        <f t="shared" si="37"/>
        <v>Yes</v>
      </c>
      <c r="K229" s="5">
        <v>4.2</v>
      </c>
      <c r="L229" s="5">
        <f t="shared" si="38"/>
        <v>4.2</v>
      </c>
      <c r="M229" s="6">
        <v>910</v>
      </c>
      <c r="N229">
        <f t="shared" si="39"/>
        <v>910</v>
      </c>
      <c r="O229" t="str">
        <f t="shared" si="40"/>
        <v>Yes</v>
      </c>
      <c r="P229" s="7">
        <f t="shared" si="41"/>
        <v>4549090</v>
      </c>
      <c r="Q229" s="5">
        <f t="shared" si="42"/>
        <v>0.84000000000000008</v>
      </c>
      <c r="R229" s="5">
        <f t="shared" si="33"/>
        <v>2.1312823059069308E-3</v>
      </c>
      <c r="S229" s="5">
        <f t="shared" si="43"/>
        <v>0.42106564115295353</v>
      </c>
    </row>
    <row r="230" spans="1:19" x14ac:dyDescent="0.3">
      <c r="A230" t="s">
        <v>468</v>
      </c>
      <c r="B230" t="s">
        <v>469</v>
      </c>
      <c r="C230" t="s">
        <v>1</v>
      </c>
      <c r="D230" t="str">
        <f t="shared" si="34"/>
        <v>Computers&amp;Accessories</v>
      </c>
      <c r="E230" t="str">
        <f t="shared" si="35"/>
        <v>USBCables</v>
      </c>
      <c r="F230" s="3">
        <v>799</v>
      </c>
      <c r="G230" s="3">
        <v>1749</v>
      </c>
      <c r="H230" s="3" t="str">
        <f t="shared" si="36"/>
        <v>&gt;500.00</v>
      </c>
      <c r="I230" s="1">
        <v>0.54</v>
      </c>
      <c r="J230" s="1" t="str">
        <f t="shared" si="37"/>
        <v>Yes</v>
      </c>
      <c r="K230" s="5">
        <v>4.0999999999999996</v>
      </c>
      <c r="L230" s="5">
        <f t="shared" si="38"/>
        <v>4.0999999999999996</v>
      </c>
      <c r="M230" s="6">
        <v>5626</v>
      </c>
      <c r="N230">
        <f t="shared" si="39"/>
        <v>5626</v>
      </c>
      <c r="O230" t="str">
        <f t="shared" si="40"/>
        <v>No</v>
      </c>
      <c r="P230" s="7">
        <f t="shared" si="41"/>
        <v>9839874</v>
      </c>
      <c r="Q230" s="5">
        <f t="shared" si="42"/>
        <v>0.82</v>
      </c>
      <c r="R230" s="5">
        <f t="shared" si="33"/>
        <v>1.3176477201134499E-2</v>
      </c>
      <c r="S230" s="5">
        <f t="shared" si="43"/>
        <v>0.41658823860056721</v>
      </c>
    </row>
    <row r="231" spans="1:19" x14ac:dyDescent="0.3">
      <c r="A231" t="s">
        <v>470</v>
      </c>
      <c r="B231" t="s">
        <v>471</v>
      </c>
      <c r="C231" t="s">
        <v>1</v>
      </c>
      <c r="D231" t="str">
        <f t="shared" si="34"/>
        <v>Computers&amp;Accessories</v>
      </c>
      <c r="E231" t="str">
        <f t="shared" si="35"/>
        <v>USBCables</v>
      </c>
      <c r="F231" s="3">
        <v>159</v>
      </c>
      <c r="G231" s="3">
        <v>595</v>
      </c>
      <c r="H231" s="3" t="str">
        <f t="shared" si="36"/>
        <v>&gt;500.00</v>
      </c>
      <c r="I231" s="1">
        <v>0.73</v>
      </c>
      <c r="J231" s="1" t="str">
        <f t="shared" si="37"/>
        <v>Yes</v>
      </c>
      <c r="K231" s="5">
        <v>4.3</v>
      </c>
      <c r="L231" s="5">
        <f t="shared" si="38"/>
        <v>4.3</v>
      </c>
      <c r="M231" s="6">
        <v>14184</v>
      </c>
      <c r="N231">
        <f t="shared" si="39"/>
        <v>14184</v>
      </c>
      <c r="O231" t="str">
        <f t="shared" si="40"/>
        <v>No</v>
      </c>
      <c r="P231" s="7">
        <f t="shared" si="41"/>
        <v>8439480</v>
      </c>
      <c r="Q231" s="5">
        <f t="shared" si="42"/>
        <v>0.86</v>
      </c>
      <c r="R231" s="5">
        <f t="shared" si="33"/>
        <v>3.3219899150531765E-2</v>
      </c>
      <c r="S231" s="5">
        <f t="shared" si="43"/>
        <v>0.4466099495752659</v>
      </c>
    </row>
    <row r="232" spans="1:19" x14ac:dyDescent="0.3">
      <c r="A232" t="s">
        <v>472</v>
      </c>
      <c r="B232" t="s">
        <v>473</v>
      </c>
      <c r="C232" t="s">
        <v>474</v>
      </c>
      <c r="D232" t="str">
        <f t="shared" si="34"/>
        <v>Computers&amp;Accessories</v>
      </c>
      <c r="E232" t="str">
        <f t="shared" si="35"/>
        <v>DVICables</v>
      </c>
      <c r="F232" s="3">
        <v>499</v>
      </c>
      <c r="G232" s="3">
        <v>1100</v>
      </c>
      <c r="H232" s="3" t="str">
        <f t="shared" si="36"/>
        <v>&gt;500.00</v>
      </c>
      <c r="I232" s="1">
        <v>0.55000000000000004</v>
      </c>
      <c r="J232" s="1" t="str">
        <f t="shared" si="37"/>
        <v>Yes</v>
      </c>
      <c r="K232" s="5">
        <v>4.4000000000000004</v>
      </c>
      <c r="L232" s="5">
        <f t="shared" si="38"/>
        <v>4.4000000000000004</v>
      </c>
      <c r="M232" s="6">
        <v>25177</v>
      </c>
      <c r="N232">
        <f t="shared" si="39"/>
        <v>25177</v>
      </c>
      <c r="O232" t="str">
        <f t="shared" si="40"/>
        <v>No</v>
      </c>
      <c r="P232" s="7">
        <f t="shared" si="41"/>
        <v>27694700</v>
      </c>
      <c r="Q232" s="5">
        <f t="shared" si="42"/>
        <v>0.88000000000000012</v>
      </c>
      <c r="R232" s="5">
        <f t="shared" si="33"/>
        <v>5.8966257819581099E-2</v>
      </c>
      <c r="S232" s="5">
        <f t="shared" si="43"/>
        <v>0.4694831289097906</v>
      </c>
    </row>
    <row r="233" spans="1:19" x14ac:dyDescent="0.3">
      <c r="A233" t="s">
        <v>475</v>
      </c>
      <c r="B233" t="s">
        <v>476</v>
      </c>
      <c r="C233" t="s">
        <v>36</v>
      </c>
      <c r="D233" t="str">
        <f t="shared" si="34"/>
        <v>Electronics</v>
      </c>
      <c r="E233" t="str">
        <f t="shared" si="35"/>
        <v>SmartTelevisions</v>
      </c>
      <c r="F233" s="3">
        <v>31999</v>
      </c>
      <c r="G233" s="3">
        <v>49999</v>
      </c>
      <c r="H233" s="3" t="str">
        <f t="shared" si="36"/>
        <v>&gt;500.00</v>
      </c>
      <c r="I233" s="1">
        <v>0.36</v>
      </c>
      <c r="J233" s="1" t="str">
        <f t="shared" si="37"/>
        <v>No</v>
      </c>
      <c r="K233" s="5">
        <v>4.3</v>
      </c>
      <c r="L233" s="5">
        <f t="shared" si="38"/>
        <v>4.3</v>
      </c>
      <c r="M233" s="6">
        <v>21252</v>
      </c>
      <c r="N233">
        <f t="shared" si="39"/>
        <v>21252</v>
      </c>
      <c r="O233" t="str">
        <f t="shared" si="40"/>
        <v>No</v>
      </c>
      <c r="P233" s="7">
        <f t="shared" si="41"/>
        <v>1062578748</v>
      </c>
      <c r="Q233" s="5">
        <f t="shared" si="42"/>
        <v>0.86</v>
      </c>
      <c r="R233" s="5">
        <f t="shared" si="33"/>
        <v>4.9773639082564942E-2</v>
      </c>
      <c r="S233" s="5">
        <f t="shared" si="43"/>
        <v>0.45488681954128246</v>
      </c>
    </row>
    <row r="234" spans="1:19" x14ac:dyDescent="0.3">
      <c r="A234" t="s">
        <v>477</v>
      </c>
      <c r="B234" t="s">
        <v>478</v>
      </c>
      <c r="C234" t="s">
        <v>36</v>
      </c>
      <c r="D234" t="str">
        <f t="shared" si="34"/>
        <v>Electronics</v>
      </c>
      <c r="E234" t="str">
        <f t="shared" si="35"/>
        <v>SmartTelevisions</v>
      </c>
      <c r="F234" s="3">
        <v>32990</v>
      </c>
      <c r="G234" s="3">
        <v>56790</v>
      </c>
      <c r="H234" s="3" t="str">
        <f t="shared" si="36"/>
        <v>&gt;500.00</v>
      </c>
      <c r="I234" s="1">
        <v>0.42</v>
      </c>
      <c r="J234" s="1" t="str">
        <f t="shared" si="37"/>
        <v>No</v>
      </c>
      <c r="K234" s="5">
        <v>4.3</v>
      </c>
      <c r="L234" s="5">
        <f t="shared" si="38"/>
        <v>4.3</v>
      </c>
      <c r="M234" s="6">
        <v>567</v>
      </c>
      <c r="N234">
        <f t="shared" si="39"/>
        <v>567</v>
      </c>
      <c r="O234" t="str">
        <f t="shared" si="40"/>
        <v>Yes</v>
      </c>
      <c r="P234" s="7">
        <f t="shared" si="41"/>
        <v>32199930</v>
      </c>
      <c r="Q234" s="5">
        <f t="shared" si="42"/>
        <v>0.86</v>
      </c>
      <c r="R234" s="5">
        <f t="shared" si="33"/>
        <v>1.32795282137278E-3</v>
      </c>
      <c r="S234" s="5">
        <f t="shared" si="43"/>
        <v>0.43066397641068638</v>
      </c>
    </row>
    <row r="235" spans="1:19" x14ac:dyDescent="0.3">
      <c r="A235" t="s">
        <v>479</v>
      </c>
      <c r="B235" t="s">
        <v>480</v>
      </c>
      <c r="C235" t="s">
        <v>101</v>
      </c>
      <c r="D235" t="str">
        <f t="shared" si="34"/>
        <v>Electronics</v>
      </c>
      <c r="E235" t="str">
        <f t="shared" si="35"/>
        <v>RemoteControls</v>
      </c>
      <c r="F235" s="3">
        <v>299</v>
      </c>
      <c r="G235" s="3">
        <v>1199</v>
      </c>
      <c r="H235" s="3" t="str">
        <f t="shared" si="36"/>
        <v>&gt;500.00</v>
      </c>
      <c r="I235" s="1">
        <v>0.75</v>
      </c>
      <c r="J235" s="1" t="str">
        <f t="shared" si="37"/>
        <v>Yes</v>
      </c>
      <c r="K235" s="5">
        <v>3.5</v>
      </c>
      <c r="L235" s="5">
        <f t="shared" si="38"/>
        <v>3.5</v>
      </c>
      <c r="M235" s="6">
        <v>466</v>
      </c>
      <c r="N235">
        <f t="shared" si="39"/>
        <v>466</v>
      </c>
      <c r="O235" t="str">
        <f t="shared" si="40"/>
        <v>Yes</v>
      </c>
      <c r="P235" s="7">
        <f t="shared" si="41"/>
        <v>558734</v>
      </c>
      <c r="Q235" s="5">
        <f t="shared" si="42"/>
        <v>0.7</v>
      </c>
      <c r="R235" s="5">
        <f t="shared" si="33"/>
        <v>1.0914039061017909E-3</v>
      </c>
      <c r="S235" s="5">
        <f t="shared" si="43"/>
        <v>0.35054570195305085</v>
      </c>
    </row>
    <row r="236" spans="1:19" x14ac:dyDescent="0.3">
      <c r="A236" t="s">
        <v>481</v>
      </c>
      <c r="B236" t="s">
        <v>482</v>
      </c>
      <c r="C236" t="s">
        <v>1</v>
      </c>
      <c r="D236" t="str">
        <f t="shared" si="34"/>
        <v>Computers&amp;Accessories</v>
      </c>
      <c r="E236" t="str">
        <f t="shared" si="35"/>
        <v>USBCables</v>
      </c>
      <c r="F236" s="3">
        <v>128.31</v>
      </c>
      <c r="G236" s="3">
        <v>549</v>
      </c>
      <c r="H236" s="3" t="str">
        <f t="shared" si="36"/>
        <v>&gt;500.00</v>
      </c>
      <c r="I236" s="1">
        <v>0.77</v>
      </c>
      <c r="J236" s="1" t="str">
        <f t="shared" si="37"/>
        <v>Yes</v>
      </c>
      <c r="K236" s="5">
        <v>3.9</v>
      </c>
      <c r="L236" s="5">
        <f t="shared" si="38"/>
        <v>3.9</v>
      </c>
      <c r="M236" s="6">
        <v>61</v>
      </c>
      <c r="N236">
        <f t="shared" si="39"/>
        <v>61</v>
      </c>
      <c r="O236" t="str">
        <f t="shared" si="40"/>
        <v>Yes</v>
      </c>
      <c r="P236" s="7">
        <f t="shared" si="41"/>
        <v>33489</v>
      </c>
      <c r="Q236" s="5">
        <f t="shared" si="42"/>
        <v>0.78</v>
      </c>
      <c r="R236" s="5">
        <f t="shared" si="33"/>
        <v>1.4286617654980525E-4</v>
      </c>
      <c r="S236" s="5">
        <f t="shared" si="43"/>
        <v>0.39007143308827491</v>
      </c>
    </row>
    <row r="237" spans="1:19" x14ac:dyDescent="0.3">
      <c r="A237" t="s">
        <v>483</v>
      </c>
      <c r="B237" t="s">
        <v>484</v>
      </c>
      <c r="C237" t="s">
        <v>1</v>
      </c>
      <c r="D237" t="str">
        <f t="shared" si="34"/>
        <v>Computers&amp;Accessories</v>
      </c>
      <c r="E237" t="str">
        <f t="shared" si="35"/>
        <v>USBCables</v>
      </c>
      <c r="F237" s="3">
        <v>599</v>
      </c>
      <c r="G237" s="3">
        <v>849</v>
      </c>
      <c r="H237" s="3" t="str">
        <f t="shared" si="36"/>
        <v>&gt;500.00</v>
      </c>
      <c r="I237" s="1">
        <v>0.28999999999999998</v>
      </c>
      <c r="J237" s="1" t="str">
        <f t="shared" si="37"/>
        <v>No</v>
      </c>
      <c r="K237" s="5">
        <v>4.5</v>
      </c>
      <c r="L237" s="5">
        <f t="shared" si="38"/>
        <v>4.5</v>
      </c>
      <c r="M237" s="6">
        <v>474</v>
      </c>
      <c r="N237">
        <f t="shared" si="39"/>
        <v>474</v>
      </c>
      <c r="O237" t="str">
        <f t="shared" si="40"/>
        <v>Yes</v>
      </c>
      <c r="P237" s="7">
        <f t="shared" si="41"/>
        <v>402426</v>
      </c>
      <c r="Q237" s="5">
        <f t="shared" si="42"/>
        <v>0.9</v>
      </c>
      <c r="R237" s="5">
        <f t="shared" si="33"/>
        <v>1.1101404538460277E-3</v>
      </c>
      <c r="S237" s="5">
        <f t="shared" si="43"/>
        <v>0.45055507022692304</v>
      </c>
    </row>
    <row r="238" spans="1:19" x14ac:dyDescent="0.3">
      <c r="A238" t="s">
        <v>485</v>
      </c>
      <c r="B238" t="s">
        <v>486</v>
      </c>
      <c r="C238" t="s">
        <v>101</v>
      </c>
      <c r="D238" t="str">
        <f t="shared" si="34"/>
        <v>Electronics</v>
      </c>
      <c r="E238" t="str">
        <f t="shared" si="35"/>
        <v>RemoteControls</v>
      </c>
      <c r="F238" s="3">
        <v>399</v>
      </c>
      <c r="G238" s="3">
        <v>899</v>
      </c>
      <c r="H238" s="3" t="str">
        <f t="shared" si="36"/>
        <v>&gt;500.00</v>
      </c>
      <c r="I238" s="1">
        <v>0.56000000000000005</v>
      </c>
      <c r="J238" s="1" t="str">
        <f t="shared" si="37"/>
        <v>Yes</v>
      </c>
      <c r="K238" s="5">
        <v>3.4</v>
      </c>
      <c r="L238" s="5">
        <f t="shared" si="38"/>
        <v>3.4</v>
      </c>
      <c r="M238" s="6">
        <v>431</v>
      </c>
      <c r="N238">
        <f t="shared" si="39"/>
        <v>431</v>
      </c>
      <c r="O238" t="str">
        <f t="shared" si="40"/>
        <v>Yes</v>
      </c>
      <c r="P238" s="7">
        <f t="shared" si="41"/>
        <v>387469</v>
      </c>
      <c r="Q238" s="5">
        <f t="shared" si="42"/>
        <v>0.67999999999999994</v>
      </c>
      <c r="R238" s="5">
        <f t="shared" si="33"/>
        <v>1.0094315097207553E-3</v>
      </c>
      <c r="S238" s="5">
        <f t="shared" si="43"/>
        <v>0.34050471575486035</v>
      </c>
    </row>
    <row r="239" spans="1:19" x14ac:dyDescent="0.3">
      <c r="A239" t="s">
        <v>487</v>
      </c>
      <c r="B239" t="s">
        <v>488</v>
      </c>
      <c r="C239" t="s">
        <v>1</v>
      </c>
      <c r="D239" t="str">
        <f t="shared" si="34"/>
        <v>Computers&amp;Accessories</v>
      </c>
      <c r="E239" t="str">
        <f t="shared" si="35"/>
        <v>USBCables</v>
      </c>
      <c r="F239" s="3">
        <v>449</v>
      </c>
      <c r="G239" s="3">
        <v>1099</v>
      </c>
      <c r="H239" s="3" t="str">
        <f t="shared" si="36"/>
        <v>&gt;500.00</v>
      </c>
      <c r="I239" s="1">
        <v>0.59</v>
      </c>
      <c r="J239" s="1" t="str">
        <f t="shared" si="37"/>
        <v>Yes</v>
      </c>
      <c r="K239" s="5">
        <v>4</v>
      </c>
      <c r="L239" s="5">
        <f t="shared" si="38"/>
        <v>4</v>
      </c>
      <c r="M239" s="6">
        <v>242</v>
      </c>
      <c r="N239">
        <f t="shared" si="39"/>
        <v>242</v>
      </c>
      <c r="O239" t="str">
        <f t="shared" si="40"/>
        <v>Yes</v>
      </c>
      <c r="P239" s="7">
        <f t="shared" si="41"/>
        <v>265958</v>
      </c>
      <c r="Q239" s="5">
        <f t="shared" si="42"/>
        <v>0.8</v>
      </c>
      <c r="R239" s="5">
        <f t="shared" si="33"/>
        <v>5.667805692631618E-4</v>
      </c>
      <c r="S239" s="5">
        <f t="shared" si="43"/>
        <v>0.40028339028463161</v>
      </c>
    </row>
    <row r="240" spans="1:19" x14ac:dyDescent="0.3">
      <c r="A240" t="s">
        <v>489</v>
      </c>
      <c r="B240" t="s">
        <v>490</v>
      </c>
      <c r="C240" t="s">
        <v>1</v>
      </c>
      <c r="D240" t="str">
        <f t="shared" si="34"/>
        <v>Computers&amp;Accessories</v>
      </c>
      <c r="E240" t="str">
        <f t="shared" si="35"/>
        <v>USBCables</v>
      </c>
      <c r="F240" s="3">
        <v>254</v>
      </c>
      <c r="G240" s="3">
        <v>799</v>
      </c>
      <c r="H240" s="3" t="str">
        <f t="shared" si="36"/>
        <v>&gt;500.00</v>
      </c>
      <c r="I240" s="1">
        <v>0.68</v>
      </c>
      <c r="J240" s="1" t="str">
        <f t="shared" si="37"/>
        <v>Yes</v>
      </c>
      <c r="K240" s="5">
        <v>4</v>
      </c>
      <c r="L240" s="5">
        <f t="shared" si="38"/>
        <v>4</v>
      </c>
      <c r="M240" s="6">
        <v>2905</v>
      </c>
      <c r="N240">
        <f t="shared" si="39"/>
        <v>2905</v>
      </c>
      <c r="O240" t="str">
        <f t="shared" si="40"/>
        <v>No</v>
      </c>
      <c r="P240" s="7">
        <f t="shared" si="41"/>
        <v>2321095</v>
      </c>
      <c r="Q240" s="5">
        <f t="shared" si="42"/>
        <v>0.8</v>
      </c>
      <c r="R240" s="5">
        <f t="shared" si="33"/>
        <v>6.8037088996259713E-3</v>
      </c>
      <c r="S240" s="5">
        <f t="shared" si="43"/>
        <v>0.40340185444981302</v>
      </c>
    </row>
    <row r="241" spans="1:19" x14ac:dyDescent="0.3">
      <c r="A241" t="s">
        <v>491</v>
      </c>
      <c r="B241" t="s">
        <v>492</v>
      </c>
      <c r="C241" t="s">
        <v>493</v>
      </c>
      <c r="D241" t="str">
        <f t="shared" si="34"/>
        <v>Electronics</v>
      </c>
      <c r="E241" t="str">
        <f t="shared" si="35"/>
        <v>SpeakerCables</v>
      </c>
      <c r="F241" s="3">
        <v>399</v>
      </c>
      <c r="G241" s="3">
        <v>795</v>
      </c>
      <c r="H241" s="3" t="str">
        <f t="shared" si="36"/>
        <v>&gt;500.00</v>
      </c>
      <c r="I241" s="1">
        <v>0.5</v>
      </c>
      <c r="J241" s="1" t="str">
        <f t="shared" si="37"/>
        <v>Yes</v>
      </c>
      <c r="K241" s="5">
        <v>4.4000000000000004</v>
      </c>
      <c r="L241" s="5">
        <f t="shared" si="38"/>
        <v>4.4000000000000004</v>
      </c>
      <c r="M241" s="6">
        <v>12091</v>
      </c>
      <c r="N241">
        <f t="shared" si="39"/>
        <v>12091</v>
      </c>
      <c r="O241" t="str">
        <f t="shared" si="40"/>
        <v>No</v>
      </c>
      <c r="P241" s="7">
        <f t="shared" si="41"/>
        <v>9612345</v>
      </c>
      <c r="Q241" s="5">
        <f t="shared" si="42"/>
        <v>0.88000000000000012</v>
      </c>
      <c r="R241" s="5">
        <f t="shared" si="33"/>
        <v>2.8317949846945824E-2</v>
      </c>
      <c r="S241" s="5">
        <f t="shared" si="43"/>
        <v>0.45415897492347296</v>
      </c>
    </row>
    <row r="242" spans="1:19" x14ac:dyDescent="0.3">
      <c r="A242" t="s">
        <v>494</v>
      </c>
      <c r="B242" t="s">
        <v>495</v>
      </c>
      <c r="C242" t="s">
        <v>1</v>
      </c>
      <c r="D242" t="str">
        <f t="shared" si="34"/>
        <v>Computers&amp;Accessories</v>
      </c>
      <c r="E242" t="str">
        <f t="shared" si="35"/>
        <v>USBCables</v>
      </c>
      <c r="F242" s="3">
        <v>179</v>
      </c>
      <c r="G242" s="3">
        <v>399</v>
      </c>
      <c r="H242" s="3" t="str">
        <f t="shared" si="36"/>
        <v>200.00–500.00</v>
      </c>
      <c r="I242" s="1">
        <v>0.55000000000000004</v>
      </c>
      <c r="J242" s="1" t="str">
        <f t="shared" si="37"/>
        <v>Yes</v>
      </c>
      <c r="K242" s="5">
        <v>4</v>
      </c>
      <c r="L242" s="5">
        <f t="shared" si="38"/>
        <v>4</v>
      </c>
      <c r="M242" s="6">
        <v>1423</v>
      </c>
      <c r="N242">
        <f t="shared" si="39"/>
        <v>1423</v>
      </c>
      <c r="O242" t="str">
        <f t="shared" si="40"/>
        <v>No</v>
      </c>
      <c r="P242" s="7">
        <f t="shared" si="41"/>
        <v>567777</v>
      </c>
      <c r="Q242" s="5">
        <f t="shared" si="42"/>
        <v>0.8</v>
      </c>
      <c r="R242" s="5">
        <f t="shared" si="33"/>
        <v>3.3327634300061126E-3</v>
      </c>
      <c r="S242" s="5">
        <f t="shared" si="43"/>
        <v>0.40166638171500307</v>
      </c>
    </row>
    <row r="243" spans="1:19" x14ac:dyDescent="0.3">
      <c r="A243" t="s">
        <v>496</v>
      </c>
      <c r="B243" t="s">
        <v>497</v>
      </c>
      <c r="C243" t="s">
        <v>1</v>
      </c>
      <c r="D243" t="str">
        <f t="shared" si="34"/>
        <v>Computers&amp;Accessories</v>
      </c>
      <c r="E243" t="str">
        <f t="shared" si="35"/>
        <v>USBCables</v>
      </c>
      <c r="F243" s="3">
        <v>339</v>
      </c>
      <c r="G243" s="3">
        <v>999</v>
      </c>
      <c r="H243" s="3" t="str">
        <f t="shared" si="36"/>
        <v>&gt;500.00</v>
      </c>
      <c r="I243" s="1">
        <v>0.66</v>
      </c>
      <c r="J243" s="1" t="str">
        <f t="shared" si="37"/>
        <v>Yes</v>
      </c>
      <c r="K243" s="5">
        <v>4.3</v>
      </c>
      <c r="L243" s="5">
        <f t="shared" si="38"/>
        <v>4.3</v>
      </c>
      <c r="M243" s="6">
        <v>6255</v>
      </c>
      <c r="N243">
        <f t="shared" si="39"/>
        <v>6255</v>
      </c>
      <c r="O243" t="str">
        <f t="shared" si="40"/>
        <v>No</v>
      </c>
      <c r="P243" s="7">
        <f t="shared" si="41"/>
        <v>6248745</v>
      </c>
      <c r="Q243" s="5">
        <f t="shared" si="42"/>
        <v>0.86</v>
      </c>
      <c r="R243" s="5">
        <f t="shared" si="33"/>
        <v>1.4649638267525113E-2</v>
      </c>
      <c r="S243" s="5">
        <f t="shared" si="43"/>
        <v>0.43732481913376253</v>
      </c>
    </row>
    <row r="244" spans="1:19" x14ac:dyDescent="0.3">
      <c r="A244" t="s">
        <v>498</v>
      </c>
      <c r="B244" t="s">
        <v>499</v>
      </c>
      <c r="C244" t="s">
        <v>143</v>
      </c>
      <c r="D244" t="str">
        <f t="shared" si="34"/>
        <v>Electronics</v>
      </c>
      <c r="E244" t="str">
        <f t="shared" si="35"/>
        <v>TVWall&amp;CeilingMounts</v>
      </c>
      <c r="F244" s="3">
        <v>399</v>
      </c>
      <c r="G244" s="3">
        <v>999</v>
      </c>
      <c r="H244" s="3" t="str">
        <f t="shared" si="36"/>
        <v>&gt;500.00</v>
      </c>
      <c r="I244" s="1">
        <v>0.6</v>
      </c>
      <c r="J244" s="1" t="str">
        <f t="shared" si="37"/>
        <v>Yes</v>
      </c>
      <c r="K244" s="5">
        <v>4</v>
      </c>
      <c r="L244" s="5">
        <f t="shared" si="38"/>
        <v>4</v>
      </c>
      <c r="M244" s="6">
        <v>1236</v>
      </c>
      <c r="N244">
        <f t="shared" si="39"/>
        <v>1236</v>
      </c>
      <c r="O244" t="str">
        <f t="shared" si="40"/>
        <v>No</v>
      </c>
      <c r="P244" s="7">
        <f t="shared" si="41"/>
        <v>1234764</v>
      </c>
      <c r="Q244" s="5">
        <f t="shared" si="42"/>
        <v>0.8</v>
      </c>
      <c r="R244" s="5">
        <f t="shared" si="33"/>
        <v>2.8947966264845785E-3</v>
      </c>
      <c r="S244" s="5">
        <f t="shared" si="43"/>
        <v>0.40144739831324233</v>
      </c>
    </row>
    <row r="245" spans="1:19" x14ac:dyDescent="0.3">
      <c r="A245" t="s">
        <v>500</v>
      </c>
      <c r="B245" t="s">
        <v>501</v>
      </c>
      <c r="C245" t="s">
        <v>101</v>
      </c>
      <c r="D245" t="str">
        <f t="shared" si="34"/>
        <v>Electronics</v>
      </c>
      <c r="E245" t="str">
        <f t="shared" si="35"/>
        <v>RemoteControls</v>
      </c>
      <c r="F245" s="3">
        <v>199</v>
      </c>
      <c r="G245" s="3">
        <v>399</v>
      </c>
      <c r="H245" s="3" t="str">
        <f t="shared" si="36"/>
        <v>200.00–500.00</v>
      </c>
      <c r="I245" s="1">
        <v>0.5</v>
      </c>
      <c r="J245" s="1" t="str">
        <f t="shared" si="37"/>
        <v>Yes</v>
      </c>
      <c r="K245" s="5">
        <v>4.2</v>
      </c>
      <c r="L245" s="5">
        <f t="shared" si="38"/>
        <v>4.2</v>
      </c>
      <c r="M245" s="6">
        <v>1335</v>
      </c>
      <c r="N245">
        <f t="shared" si="39"/>
        <v>1335</v>
      </c>
      <c r="O245" t="str">
        <f t="shared" si="40"/>
        <v>No</v>
      </c>
      <c r="P245" s="7">
        <f t="shared" si="41"/>
        <v>532665</v>
      </c>
      <c r="Q245" s="5">
        <f t="shared" si="42"/>
        <v>0.84000000000000008</v>
      </c>
      <c r="R245" s="5">
        <f t="shared" si="33"/>
        <v>3.1266614048195084E-3</v>
      </c>
      <c r="S245" s="5">
        <f t="shared" si="43"/>
        <v>0.42156333070240981</v>
      </c>
    </row>
    <row r="246" spans="1:19" x14ac:dyDescent="0.3">
      <c r="A246" t="s">
        <v>502</v>
      </c>
      <c r="B246" t="s">
        <v>503</v>
      </c>
      <c r="C246" t="s">
        <v>101</v>
      </c>
      <c r="D246" t="str">
        <f t="shared" si="34"/>
        <v>Electronics</v>
      </c>
      <c r="E246" t="str">
        <f t="shared" si="35"/>
        <v>RemoteControls</v>
      </c>
      <c r="F246" s="3">
        <v>349</v>
      </c>
      <c r="G246" s="3">
        <v>1999</v>
      </c>
      <c r="H246" s="3" t="str">
        <f t="shared" si="36"/>
        <v>&gt;500.00</v>
      </c>
      <c r="I246" s="1">
        <v>0.83</v>
      </c>
      <c r="J246" s="1" t="str">
        <f t="shared" si="37"/>
        <v>Yes</v>
      </c>
      <c r="K246" s="5">
        <v>3.8</v>
      </c>
      <c r="L246" s="5">
        <f t="shared" si="38"/>
        <v>3.8</v>
      </c>
      <c r="M246" s="6">
        <v>197</v>
      </c>
      <c r="N246">
        <f t="shared" si="39"/>
        <v>197</v>
      </c>
      <c r="O246" t="str">
        <f t="shared" si="40"/>
        <v>Yes</v>
      </c>
      <c r="P246" s="7">
        <f t="shared" si="41"/>
        <v>393803</v>
      </c>
      <c r="Q246" s="5">
        <f t="shared" si="42"/>
        <v>0.76</v>
      </c>
      <c r="R246" s="5">
        <f t="shared" si="33"/>
        <v>4.613874882018301E-4</v>
      </c>
      <c r="S246" s="5">
        <f t="shared" si="43"/>
        <v>0.3802306937441009</v>
      </c>
    </row>
    <row r="247" spans="1:19" x14ac:dyDescent="0.3">
      <c r="A247" t="s">
        <v>504</v>
      </c>
      <c r="B247" t="s">
        <v>505</v>
      </c>
      <c r="C247" t="s">
        <v>1</v>
      </c>
      <c r="D247" t="str">
        <f t="shared" si="34"/>
        <v>Computers&amp;Accessories</v>
      </c>
      <c r="E247" t="str">
        <f t="shared" si="35"/>
        <v>USBCables</v>
      </c>
      <c r="F247" s="3">
        <v>299</v>
      </c>
      <c r="G247" s="3">
        <v>798</v>
      </c>
      <c r="H247" s="3" t="str">
        <f t="shared" si="36"/>
        <v>&gt;500.00</v>
      </c>
      <c r="I247" s="1">
        <v>0.63</v>
      </c>
      <c r="J247" s="1" t="str">
        <f t="shared" si="37"/>
        <v>Yes</v>
      </c>
      <c r="K247" s="5">
        <v>4.4000000000000004</v>
      </c>
      <c r="L247" s="5">
        <f t="shared" si="38"/>
        <v>4.4000000000000004</v>
      </c>
      <c r="M247" s="6">
        <v>28791</v>
      </c>
      <c r="N247">
        <f t="shared" si="39"/>
        <v>28791</v>
      </c>
      <c r="O247" t="str">
        <f t="shared" si="40"/>
        <v>No</v>
      </c>
      <c r="P247" s="7">
        <f t="shared" si="41"/>
        <v>22975218</v>
      </c>
      <c r="Q247" s="5">
        <f t="shared" si="42"/>
        <v>0.88000000000000012</v>
      </c>
      <c r="R247" s="5">
        <f t="shared" si="33"/>
        <v>6.7430493263040056E-2</v>
      </c>
      <c r="S247" s="5">
        <f t="shared" si="43"/>
        <v>0.47371524663152009</v>
      </c>
    </row>
    <row r="248" spans="1:19" x14ac:dyDescent="0.3">
      <c r="A248" t="s">
        <v>506</v>
      </c>
      <c r="B248" t="s">
        <v>507</v>
      </c>
      <c r="C248" t="s">
        <v>1</v>
      </c>
      <c r="D248" t="str">
        <f t="shared" si="34"/>
        <v>Computers&amp;Accessories</v>
      </c>
      <c r="E248" t="str">
        <f t="shared" si="35"/>
        <v>USBCables</v>
      </c>
      <c r="F248" s="3">
        <v>89</v>
      </c>
      <c r="G248" s="3">
        <v>800</v>
      </c>
      <c r="H248" s="3" t="str">
        <f t="shared" si="36"/>
        <v>&gt;500.00</v>
      </c>
      <c r="I248" s="1">
        <v>0.89</v>
      </c>
      <c r="J248" s="1" t="str">
        <f t="shared" si="37"/>
        <v>Yes</v>
      </c>
      <c r="K248" s="5">
        <v>3.9</v>
      </c>
      <c r="L248" s="5">
        <f t="shared" si="38"/>
        <v>3.9</v>
      </c>
      <c r="M248" s="6">
        <v>1075</v>
      </c>
      <c r="N248">
        <f t="shared" si="39"/>
        <v>1075</v>
      </c>
      <c r="O248" t="str">
        <f t="shared" si="40"/>
        <v>No</v>
      </c>
      <c r="P248" s="7">
        <f t="shared" si="41"/>
        <v>860000</v>
      </c>
      <c r="Q248" s="5">
        <f t="shared" si="42"/>
        <v>0.78</v>
      </c>
      <c r="R248" s="5">
        <f t="shared" si="33"/>
        <v>2.5177236031318139E-3</v>
      </c>
      <c r="S248" s="5">
        <f t="shared" si="43"/>
        <v>0.39125886180156594</v>
      </c>
    </row>
    <row r="249" spans="1:19" x14ac:dyDescent="0.3">
      <c r="A249" t="s">
        <v>508</v>
      </c>
      <c r="B249" t="s">
        <v>509</v>
      </c>
      <c r="C249" t="s">
        <v>1</v>
      </c>
      <c r="D249" t="str">
        <f t="shared" si="34"/>
        <v>Computers&amp;Accessories</v>
      </c>
      <c r="E249" t="str">
        <f t="shared" si="35"/>
        <v>USBCables</v>
      </c>
      <c r="F249" s="3">
        <v>549</v>
      </c>
      <c r="G249" s="3">
        <v>995</v>
      </c>
      <c r="H249" s="3" t="str">
        <f t="shared" si="36"/>
        <v>&gt;500.00</v>
      </c>
      <c r="I249" s="1">
        <v>0.45</v>
      </c>
      <c r="J249" s="1" t="str">
        <f t="shared" si="37"/>
        <v>No</v>
      </c>
      <c r="K249" s="5">
        <v>4.2</v>
      </c>
      <c r="L249" s="5">
        <f t="shared" si="38"/>
        <v>4.2</v>
      </c>
      <c r="M249" s="6">
        <v>29746</v>
      </c>
      <c r="N249">
        <f t="shared" si="39"/>
        <v>29746</v>
      </c>
      <c r="O249" t="str">
        <f t="shared" si="40"/>
        <v>No</v>
      </c>
      <c r="P249" s="7">
        <f t="shared" si="41"/>
        <v>29597270</v>
      </c>
      <c r="Q249" s="5">
        <f t="shared" si="42"/>
        <v>0.84000000000000008</v>
      </c>
      <c r="R249" s="5">
        <f t="shared" si="33"/>
        <v>6.9667168650008313E-2</v>
      </c>
      <c r="S249" s="5">
        <f t="shared" si="43"/>
        <v>0.4548335843250042</v>
      </c>
    </row>
    <row r="250" spans="1:19" x14ac:dyDescent="0.3">
      <c r="A250" t="s">
        <v>510</v>
      </c>
      <c r="B250" t="s">
        <v>511</v>
      </c>
      <c r="C250" t="s">
        <v>1</v>
      </c>
      <c r="D250" t="str">
        <f t="shared" si="34"/>
        <v>Computers&amp;Accessories</v>
      </c>
      <c r="E250" t="str">
        <f t="shared" si="35"/>
        <v>USBCables</v>
      </c>
      <c r="F250" s="3">
        <v>129</v>
      </c>
      <c r="G250" s="3">
        <v>1000</v>
      </c>
      <c r="H250" s="3" t="str">
        <f t="shared" si="36"/>
        <v>&gt;500.00</v>
      </c>
      <c r="I250" s="1">
        <v>0.87</v>
      </c>
      <c r="J250" s="1" t="str">
        <f t="shared" si="37"/>
        <v>Yes</v>
      </c>
      <c r="K250" s="5">
        <v>3.9</v>
      </c>
      <c r="L250" s="5">
        <f t="shared" si="38"/>
        <v>3.9</v>
      </c>
      <c r="M250" s="6">
        <v>295</v>
      </c>
      <c r="N250">
        <f t="shared" si="39"/>
        <v>295</v>
      </c>
      <c r="O250" t="str">
        <f t="shared" si="40"/>
        <v>Yes</v>
      </c>
      <c r="P250" s="7">
        <f t="shared" si="41"/>
        <v>295000</v>
      </c>
      <c r="Q250" s="5">
        <f t="shared" si="42"/>
        <v>0.78</v>
      </c>
      <c r="R250" s="5">
        <f t="shared" si="33"/>
        <v>6.9091019806873035E-4</v>
      </c>
      <c r="S250" s="5">
        <f t="shared" si="43"/>
        <v>0.3903454550990344</v>
      </c>
    </row>
    <row r="251" spans="1:19" x14ac:dyDescent="0.3">
      <c r="A251" t="s">
        <v>512</v>
      </c>
      <c r="B251" t="s">
        <v>513</v>
      </c>
      <c r="C251" t="s">
        <v>36</v>
      </c>
      <c r="D251" t="str">
        <f t="shared" si="34"/>
        <v>Electronics</v>
      </c>
      <c r="E251" t="str">
        <f t="shared" si="35"/>
        <v>SmartTelevisions</v>
      </c>
      <c r="F251" s="3">
        <v>77990</v>
      </c>
      <c r="G251" s="3">
        <v>139900</v>
      </c>
      <c r="H251" s="3" t="str">
        <f t="shared" si="36"/>
        <v>&gt;500.00</v>
      </c>
      <c r="I251" s="1">
        <v>0.44</v>
      </c>
      <c r="J251" s="1" t="str">
        <f t="shared" si="37"/>
        <v>No</v>
      </c>
      <c r="K251" s="5">
        <v>4.7</v>
      </c>
      <c r="L251" s="5">
        <f t="shared" si="38"/>
        <v>4.7</v>
      </c>
      <c r="M251" s="6">
        <v>5935</v>
      </c>
      <c r="N251">
        <f t="shared" si="39"/>
        <v>5935</v>
      </c>
      <c r="O251" t="str">
        <f t="shared" si="40"/>
        <v>No</v>
      </c>
      <c r="P251" s="7">
        <f t="shared" si="41"/>
        <v>830306500</v>
      </c>
      <c r="Q251" s="5">
        <f t="shared" si="42"/>
        <v>0.94000000000000006</v>
      </c>
      <c r="R251" s="5">
        <f t="shared" si="33"/>
        <v>1.3900176357755643E-2</v>
      </c>
      <c r="S251" s="5">
        <f t="shared" si="43"/>
        <v>0.47695008817887785</v>
      </c>
    </row>
    <row r="252" spans="1:19" x14ac:dyDescent="0.3">
      <c r="A252" t="s">
        <v>514</v>
      </c>
      <c r="B252" t="s">
        <v>515</v>
      </c>
      <c r="C252" t="s">
        <v>101</v>
      </c>
      <c r="D252" t="str">
        <f t="shared" si="34"/>
        <v>Electronics</v>
      </c>
      <c r="E252" t="str">
        <f t="shared" si="35"/>
        <v>RemoteControls</v>
      </c>
      <c r="F252" s="3">
        <v>349</v>
      </c>
      <c r="G252" s="3">
        <v>799</v>
      </c>
      <c r="H252" s="3" t="str">
        <f t="shared" si="36"/>
        <v>&gt;500.00</v>
      </c>
      <c r="I252" s="1">
        <v>0.56000000000000005</v>
      </c>
      <c r="J252" s="1" t="str">
        <f t="shared" si="37"/>
        <v>Yes</v>
      </c>
      <c r="K252" s="5">
        <v>3.6</v>
      </c>
      <c r="L252" s="5">
        <f t="shared" si="38"/>
        <v>3.6</v>
      </c>
      <c r="M252" s="6">
        <v>323</v>
      </c>
      <c r="N252">
        <f t="shared" si="39"/>
        <v>323</v>
      </c>
      <c r="O252" t="str">
        <f t="shared" si="40"/>
        <v>Yes</v>
      </c>
      <c r="P252" s="7">
        <f t="shared" si="41"/>
        <v>258077</v>
      </c>
      <c r="Q252" s="5">
        <f t="shared" si="42"/>
        <v>0.72</v>
      </c>
      <c r="R252" s="5">
        <f t="shared" si="33"/>
        <v>7.5648811517355899E-4</v>
      </c>
      <c r="S252" s="5">
        <f t="shared" si="43"/>
        <v>0.36037824405758678</v>
      </c>
    </row>
    <row r="253" spans="1:19" x14ac:dyDescent="0.3">
      <c r="A253" t="s">
        <v>516</v>
      </c>
      <c r="B253" t="s">
        <v>517</v>
      </c>
      <c r="C253" t="s">
        <v>101</v>
      </c>
      <c r="D253" t="str">
        <f t="shared" si="34"/>
        <v>Electronics</v>
      </c>
      <c r="E253" t="str">
        <f t="shared" si="35"/>
        <v>RemoteControls</v>
      </c>
      <c r="F253" s="3">
        <v>499</v>
      </c>
      <c r="G253" s="3">
        <v>899</v>
      </c>
      <c r="H253" s="3" t="str">
        <f t="shared" si="36"/>
        <v>&gt;500.00</v>
      </c>
      <c r="I253" s="1">
        <v>0.44</v>
      </c>
      <c r="J253" s="1" t="str">
        <f t="shared" si="37"/>
        <v>No</v>
      </c>
      <c r="K253" s="5">
        <v>3.7</v>
      </c>
      <c r="L253" s="5">
        <f t="shared" si="38"/>
        <v>3.7</v>
      </c>
      <c r="M253" s="6">
        <v>185</v>
      </c>
      <c r="N253">
        <f t="shared" si="39"/>
        <v>185</v>
      </c>
      <c r="O253" t="str">
        <f t="shared" si="40"/>
        <v>Yes</v>
      </c>
      <c r="P253" s="7">
        <f t="shared" si="41"/>
        <v>166315</v>
      </c>
      <c r="Q253" s="5">
        <f t="shared" si="42"/>
        <v>0.74</v>
      </c>
      <c r="R253" s="5">
        <f t="shared" si="33"/>
        <v>4.3328266658547497E-4</v>
      </c>
      <c r="S253" s="5">
        <f t="shared" si="43"/>
        <v>0.37021664133329274</v>
      </c>
    </row>
    <row r="254" spans="1:19" x14ac:dyDescent="0.3">
      <c r="A254" t="s">
        <v>518</v>
      </c>
      <c r="B254" t="s">
        <v>519</v>
      </c>
      <c r="C254" t="s">
        <v>1</v>
      </c>
      <c r="D254" t="str">
        <f t="shared" si="34"/>
        <v>Computers&amp;Accessories</v>
      </c>
      <c r="E254" t="str">
        <f t="shared" si="35"/>
        <v>USBCables</v>
      </c>
      <c r="F254" s="3">
        <v>299</v>
      </c>
      <c r="G254" s="3">
        <v>799</v>
      </c>
      <c r="H254" s="3" t="str">
        <f t="shared" si="36"/>
        <v>&gt;500.00</v>
      </c>
      <c r="I254" s="1">
        <v>0.63</v>
      </c>
      <c r="J254" s="1" t="str">
        <f t="shared" si="37"/>
        <v>Yes</v>
      </c>
      <c r="K254" s="5">
        <v>4.2</v>
      </c>
      <c r="L254" s="5">
        <f t="shared" si="38"/>
        <v>4.2</v>
      </c>
      <c r="M254" s="6">
        <v>2117</v>
      </c>
      <c r="N254">
        <f t="shared" si="39"/>
        <v>2117</v>
      </c>
      <c r="O254" t="str">
        <f t="shared" si="40"/>
        <v>No</v>
      </c>
      <c r="P254" s="7">
        <f t="shared" si="41"/>
        <v>1691483</v>
      </c>
      <c r="Q254" s="5">
        <f t="shared" si="42"/>
        <v>0.84000000000000008</v>
      </c>
      <c r="R254" s="5">
        <f t="shared" si="33"/>
        <v>4.9581589468186511E-3</v>
      </c>
      <c r="S254" s="5">
        <f t="shared" si="43"/>
        <v>0.42247907947340935</v>
      </c>
    </row>
    <row r="255" spans="1:19" x14ac:dyDescent="0.3">
      <c r="A255" t="s">
        <v>520</v>
      </c>
      <c r="B255" t="s">
        <v>521</v>
      </c>
      <c r="C255" t="s">
        <v>1</v>
      </c>
      <c r="D255" t="str">
        <f t="shared" si="34"/>
        <v>Computers&amp;Accessories</v>
      </c>
      <c r="E255" t="str">
        <f t="shared" si="35"/>
        <v>USBCables</v>
      </c>
      <c r="F255" s="3">
        <v>182</v>
      </c>
      <c r="G255" s="3">
        <v>599</v>
      </c>
      <c r="H255" s="3" t="str">
        <f t="shared" si="36"/>
        <v>&gt;500.00</v>
      </c>
      <c r="I255" s="1">
        <v>0.7</v>
      </c>
      <c r="J255" s="1" t="str">
        <f t="shared" si="37"/>
        <v>Yes</v>
      </c>
      <c r="K255" s="5">
        <v>4</v>
      </c>
      <c r="L255" s="5">
        <f t="shared" si="38"/>
        <v>4</v>
      </c>
      <c r="M255" s="6">
        <v>9378</v>
      </c>
      <c r="N255">
        <f t="shared" si="39"/>
        <v>9378</v>
      </c>
      <c r="O255" t="str">
        <f t="shared" si="40"/>
        <v>No</v>
      </c>
      <c r="P255" s="7">
        <f t="shared" si="41"/>
        <v>5617422</v>
      </c>
      <c r="Q255" s="5">
        <f t="shared" si="42"/>
        <v>0.8</v>
      </c>
      <c r="R255" s="5">
        <f t="shared" si="33"/>
        <v>2.1963918093181534E-2</v>
      </c>
      <c r="S255" s="5">
        <f t="shared" si="43"/>
        <v>0.41098195904659079</v>
      </c>
    </row>
    <row r="256" spans="1:19" x14ac:dyDescent="0.3">
      <c r="A256" t="s">
        <v>522</v>
      </c>
      <c r="B256" t="s">
        <v>523</v>
      </c>
      <c r="C256" t="s">
        <v>143</v>
      </c>
      <c r="D256" t="str">
        <f t="shared" si="34"/>
        <v>Electronics</v>
      </c>
      <c r="E256" t="str">
        <f t="shared" si="35"/>
        <v>TVWall&amp;CeilingMounts</v>
      </c>
      <c r="F256" s="3">
        <v>96</v>
      </c>
      <c r="G256" s="3">
        <v>399</v>
      </c>
      <c r="H256" s="3" t="str">
        <f t="shared" si="36"/>
        <v>200.00–500.00</v>
      </c>
      <c r="I256" s="1">
        <v>0.76</v>
      </c>
      <c r="J256" s="1" t="str">
        <f t="shared" si="37"/>
        <v>Yes</v>
      </c>
      <c r="K256" s="5">
        <v>3.6</v>
      </c>
      <c r="L256" s="5">
        <f t="shared" si="38"/>
        <v>3.6</v>
      </c>
      <c r="M256" s="6">
        <v>1796</v>
      </c>
      <c r="N256">
        <f t="shared" si="39"/>
        <v>1796</v>
      </c>
      <c r="O256" t="str">
        <f t="shared" si="40"/>
        <v>No</v>
      </c>
      <c r="P256" s="7">
        <f t="shared" si="41"/>
        <v>716604</v>
      </c>
      <c r="Q256" s="5">
        <f t="shared" si="42"/>
        <v>0.72</v>
      </c>
      <c r="R256" s="5">
        <f t="shared" si="33"/>
        <v>4.2063549685811517E-3</v>
      </c>
      <c r="S256" s="5">
        <f t="shared" si="43"/>
        <v>0.36210317748429055</v>
      </c>
    </row>
    <row r="257" spans="1:19" x14ac:dyDescent="0.3">
      <c r="A257" t="s">
        <v>524</v>
      </c>
      <c r="B257" t="s">
        <v>525</v>
      </c>
      <c r="C257" t="s">
        <v>36</v>
      </c>
      <c r="D257" t="str">
        <f t="shared" si="34"/>
        <v>Electronics</v>
      </c>
      <c r="E257" t="str">
        <f t="shared" si="35"/>
        <v>SmartTelevisions</v>
      </c>
      <c r="F257" s="3">
        <v>54990</v>
      </c>
      <c r="G257" s="3">
        <v>85000</v>
      </c>
      <c r="H257" s="3" t="str">
        <f t="shared" si="36"/>
        <v>&gt;500.00</v>
      </c>
      <c r="I257" s="1">
        <v>0.35</v>
      </c>
      <c r="J257" s="1" t="str">
        <f t="shared" si="37"/>
        <v>No</v>
      </c>
      <c r="K257" s="5">
        <v>4.3</v>
      </c>
      <c r="L257" s="5">
        <f t="shared" si="38"/>
        <v>4.3</v>
      </c>
      <c r="M257" s="6">
        <v>3587</v>
      </c>
      <c r="N257">
        <f t="shared" si="39"/>
        <v>3587</v>
      </c>
      <c r="O257" t="str">
        <f t="shared" si="40"/>
        <v>No</v>
      </c>
      <c r="P257" s="7">
        <f t="shared" si="41"/>
        <v>304895000</v>
      </c>
      <c r="Q257" s="5">
        <f t="shared" si="42"/>
        <v>0.86</v>
      </c>
      <c r="R257" s="5">
        <f t="shared" si="33"/>
        <v>8.4009995948221543E-3</v>
      </c>
      <c r="S257" s="5">
        <f t="shared" si="43"/>
        <v>0.43420049979741104</v>
      </c>
    </row>
    <row r="258" spans="1:19" x14ac:dyDescent="0.3">
      <c r="A258" t="s">
        <v>526</v>
      </c>
      <c r="B258" t="s">
        <v>527</v>
      </c>
      <c r="C258" t="s">
        <v>266</v>
      </c>
      <c r="D258" t="str">
        <f t="shared" si="34"/>
        <v>Electronics</v>
      </c>
      <c r="E258" t="str">
        <f t="shared" si="35"/>
        <v>RCACables</v>
      </c>
      <c r="F258" s="3">
        <v>439</v>
      </c>
      <c r="G258" s="3">
        <v>758</v>
      </c>
      <c r="H258" s="3" t="str">
        <f t="shared" si="36"/>
        <v>&gt;500.00</v>
      </c>
      <c r="I258" s="1">
        <v>0.42</v>
      </c>
      <c r="J258" s="1" t="str">
        <f t="shared" si="37"/>
        <v>No</v>
      </c>
      <c r="K258" s="5">
        <v>4.2</v>
      </c>
      <c r="L258" s="5">
        <f t="shared" si="38"/>
        <v>4.2</v>
      </c>
      <c r="M258" s="6">
        <v>4296</v>
      </c>
      <c r="N258">
        <f t="shared" si="39"/>
        <v>4296</v>
      </c>
      <c r="O258" t="str">
        <f t="shared" si="40"/>
        <v>No</v>
      </c>
      <c r="P258" s="7">
        <f t="shared" si="41"/>
        <v>3256368</v>
      </c>
      <c r="Q258" s="5">
        <f t="shared" si="42"/>
        <v>0.84000000000000008</v>
      </c>
      <c r="R258" s="5">
        <f t="shared" ref="R258:R321" si="44">N258 /$W$8</f>
        <v>1.0061526138655137E-2</v>
      </c>
      <c r="S258" s="5">
        <f t="shared" si="43"/>
        <v>0.42503076306932763</v>
      </c>
    </row>
    <row r="259" spans="1:19" x14ac:dyDescent="0.3">
      <c r="A259" t="s">
        <v>528</v>
      </c>
      <c r="B259" t="s">
        <v>529</v>
      </c>
      <c r="C259" t="s">
        <v>1</v>
      </c>
      <c r="D259" t="str">
        <f t="shared" ref="D259:D322" si="45">LEFT(C259, FIND("|",C259&amp; "|") - 1)</f>
        <v>Computers&amp;Accessories</v>
      </c>
      <c r="E259" t="str">
        <f t="shared" ref="E259:E322" si="46">TRIM(RIGHT(SUBSTITUTE(C259, "|", REPT(" ", 100)), 100))</f>
        <v>USBCables</v>
      </c>
      <c r="F259" s="3">
        <v>299</v>
      </c>
      <c r="G259" s="3">
        <v>999</v>
      </c>
      <c r="H259" s="3" t="str">
        <f t="shared" ref="H259:H322" si="47">IF(G259&lt;200,"&lt;200.00",IF(G259&lt;=500,"200.00–500.00","&gt;500.00"))</f>
        <v>&gt;500.00</v>
      </c>
      <c r="I259" s="1">
        <v>0.7</v>
      </c>
      <c r="J259" s="1" t="str">
        <f t="shared" ref="J259:J322" si="48">IF(I259&gt;=50%,"Yes","No")</f>
        <v>Yes</v>
      </c>
      <c r="K259" s="5">
        <v>4.3</v>
      </c>
      <c r="L259" s="5">
        <f t="shared" ref="L259:L322" si="49">IF(ISNUMBER(K259),K259,0)</f>
        <v>4.3</v>
      </c>
      <c r="M259" s="6">
        <v>2651</v>
      </c>
      <c r="N259">
        <f t="shared" ref="N259:N322" si="50">IF(ISNUMBER(M259),M259,0)</f>
        <v>2651</v>
      </c>
      <c r="O259" t="str">
        <f t="shared" ref="O259:O322" si="51">IF(N259&lt;1000,"Yes","No")</f>
        <v>No</v>
      </c>
      <c r="P259" s="7">
        <f t="shared" ref="P259:P322" si="52">G259*N259</f>
        <v>2648349</v>
      </c>
      <c r="Q259" s="5">
        <f t="shared" ref="Q259:Q322" si="53">L259/5</f>
        <v>0.86</v>
      </c>
      <c r="R259" s="5">
        <f t="shared" si="44"/>
        <v>6.2088235087464543E-3</v>
      </c>
      <c r="S259" s="5">
        <f t="shared" ref="S259:S322" si="54" xml:space="preserve"> (Q259+R259)/2</f>
        <v>0.4331044117543732</v>
      </c>
    </row>
    <row r="260" spans="1:19" x14ac:dyDescent="0.3">
      <c r="A260" t="s">
        <v>530</v>
      </c>
      <c r="B260" t="s">
        <v>531</v>
      </c>
      <c r="C260" t="s">
        <v>1</v>
      </c>
      <c r="D260" t="str">
        <f t="shared" si="45"/>
        <v>Computers&amp;Accessories</v>
      </c>
      <c r="E260" t="str">
        <f t="shared" si="46"/>
        <v>USBCables</v>
      </c>
      <c r="F260" s="3">
        <v>299</v>
      </c>
      <c r="G260" s="3">
        <v>799</v>
      </c>
      <c r="H260" s="3" t="str">
        <f t="shared" si="47"/>
        <v>&gt;500.00</v>
      </c>
      <c r="I260" s="1">
        <v>0.63</v>
      </c>
      <c r="J260" s="1" t="str">
        <f t="shared" si="48"/>
        <v>Yes</v>
      </c>
      <c r="K260" s="5">
        <v>4.2</v>
      </c>
      <c r="L260" s="5">
        <f t="shared" si="49"/>
        <v>4.2</v>
      </c>
      <c r="M260" s="6">
        <v>94363</v>
      </c>
      <c r="N260">
        <f t="shared" si="50"/>
        <v>94363</v>
      </c>
      <c r="O260" t="str">
        <f t="shared" si="51"/>
        <v>No</v>
      </c>
      <c r="P260" s="7">
        <f t="shared" si="52"/>
        <v>75396037</v>
      </c>
      <c r="Q260" s="5">
        <f t="shared" si="53"/>
        <v>0.84000000000000008</v>
      </c>
      <c r="R260" s="5">
        <f t="shared" si="44"/>
        <v>0.22100460684867662</v>
      </c>
      <c r="S260" s="5">
        <f t="shared" si="54"/>
        <v>0.53050230342433835</v>
      </c>
    </row>
    <row r="261" spans="1:19" x14ac:dyDescent="0.3">
      <c r="A261" t="s">
        <v>532</v>
      </c>
      <c r="B261" t="s">
        <v>533</v>
      </c>
      <c r="C261" t="s">
        <v>1</v>
      </c>
      <c r="D261" t="str">
        <f t="shared" si="45"/>
        <v>Computers&amp;Accessories</v>
      </c>
      <c r="E261" t="str">
        <f t="shared" si="46"/>
        <v>USBCables</v>
      </c>
      <c r="F261" s="3">
        <v>789</v>
      </c>
      <c r="G261" s="3">
        <v>1999</v>
      </c>
      <c r="H261" s="3" t="str">
        <f t="shared" si="47"/>
        <v>&gt;500.00</v>
      </c>
      <c r="I261" s="1">
        <v>0.61</v>
      </c>
      <c r="J261" s="1" t="str">
        <f t="shared" si="48"/>
        <v>Yes</v>
      </c>
      <c r="K261" s="5">
        <v>4.2</v>
      </c>
      <c r="L261" s="5">
        <f t="shared" si="49"/>
        <v>4.2</v>
      </c>
      <c r="M261" s="6">
        <v>34540</v>
      </c>
      <c r="N261">
        <f t="shared" si="50"/>
        <v>34540</v>
      </c>
      <c r="O261" t="str">
        <f t="shared" si="51"/>
        <v>No</v>
      </c>
      <c r="P261" s="7">
        <f t="shared" si="52"/>
        <v>69045460</v>
      </c>
      <c r="Q261" s="5">
        <f t="shared" si="53"/>
        <v>0.84000000000000008</v>
      </c>
      <c r="R261" s="5">
        <f t="shared" si="44"/>
        <v>8.0895044885742187E-2</v>
      </c>
      <c r="S261" s="5">
        <f t="shared" si="54"/>
        <v>0.46044752244287113</v>
      </c>
    </row>
    <row r="262" spans="1:19" x14ac:dyDescent="0.3">
      <c r="A262" t="s">
        <v>534</v>
      </c>
      <c r="B262" t="s">
        <v>535</v>
      </c>
      <c r="C262" t="s">
        <v>27</v>
      </c>
      <c r="D262" t="str">
        <f t="shared" si="45"/>
        <v>Electronics</v>
      </c>
      <c r="E262" t="str">
        <f t="shared" si="46"/>
        <v>HDMICables</v>
      </c>
      <c r="F262" s="3">
        <v>299</v>
      </c>
      <c r="G262" s="3">
        <v>700</v>
      </c>
      <c r="H262" s="3" t="str">
        <f t="shared" si="47"/>
        <v>&gt;500.00</v>
      </c>
      <c r="I262" s="1">
        <v>0.56999999999999995</v>
      </c>
      <c r="J262" s="1" t="str">
        <f t="shared" si="48"/>
        <v>Yes</v>
      </c>
      <c r="K262" s="5">
        <v>4.4000000000000004</v>
      </c>
      <c r="L262" s="5">
        <f t="shared" si="49"/>
        <v>4.4000000000000004</v>
      </c>
      <c r="M262" s="6">
        <v>8714</v>
      </c>
      <c r="N262">
        <f t="shared" si="50"/>
        <v>8714</v>
      </c>
      <c r="O262" t="str">
        <f t="shared" si="51"/>
        <v>No</v>
      </c>
      <c r="P262" s="7">
        <f t="shared" si="52"/>
        <v>6099800</v>
      </c>
      <c r="Q262" s="5">
        <f t="shared" si="53"/>
        <v>0.88000000000000012</v>
      </c>
      <c r="R262" s="5">
        <f t="shared" si="44"/>
        <v>2.0408784630409887E-2</v>
      </c>
      <c r="S262" s="5">
        <f t="shared" si="54"/>
        <v>0.45020439231520498</v>
      </c>
    </row>
    <row r="263" spans="1:19" x14ac:dyDescent="0.3">
      <c r="A263" t="s">
        <v>536</v>
      </c>
      <c r="B263" t="s">
        <v>537</v>
      </c>
      <c r="C263" t="s">
        <v>1</v>
      </c>
      <c r="D263" t="str">
        <f t="shared" si="45"/>
        <v>Computers&amp;Accessories</v>
      </c>
      <c r="E263" t="str">
        <f t="shared" si="46"/>
        <v>USBCables</v>
      </c>
      <c r="F263" s="3">
        <v>325</v>
      </c>
      <c r="G263" s="3">
        <v>1099</v>
      </c>
      <c r="H263" s="3" t="str">
        <f t="shared" si="47"/>
        <v>&gt;500.00</v>
      </c>
      <c r="I263" s="1">
        <v>0.7</v>
      </c>
      <c r="J263" s="1" t="str">
        <f t="shared" si="48"/>
        <v>Yes</v>
      </c>
      <c r="K263" s="5">
        <v>4.2</v>
      </c>
      <c r="L263" s="5">
        <f t="shared" si="49"/>
        <v>4.2</v>
      </c>
      <c r="M263" s="6">
        <v>10576</v>
      </c>
      <c r="N263">
        <f t="shared" si="50"/>
        <v>10576</v>
      </c>
      <c r="O263" t="str">
        <f t="shared" si="51"/>
        <v>No</v>
      </c>
      <c r="P263" s="7">
        <f t="shared" si="52"/>
        <v>11623024</v>
      </c>
      <c r="Q263" s="5">
        <f t="shared" si="53"/>
        <v>0.84000000000000008</v>
      </c>
      <c r="R263" s="5">
        <f t="shared" si="44"/>
        <v>2.476971611788099E-2</v>
      </c>
      <c r="S263" s="5">
        <f t="shared" si="54"/>
        <v>0.43238485805894056</v>
      </c>
    </row>
    <row r="264" spans="1:19" x14ac:dyDescent="0.3">
      <c r="A264" t="s">
        <v>538</v>
      </c>
      <c r="B264" t="s">
        <v>539</v>
      </c>
      <c r="C264" t="s">
        <v>1</v>
      </c>
      <c r="D264" t="str">
        <f t="shared" si="45"/>
        <v>Computers&amp;Accessories</v>
      </c>
      <c r="E264" t="str">
        <f t="shared" si="46"/>
        <v>USBCables</v>
      </c>
      <c r="F264" s="3">
        <v>1299</v>
      </c>
      <c r="G264" s="3">
        <v>1999</v>
      </c>
      <c r="H264" s="3" t="str">
        <f t="shared" si="47"/>
        <v>&gt;500.00</v>
      </c>
      <c r="I264" s="1">
        <v>0.35</v>
      </c>
      <c r="J264" s="1" t="str">
        <f t="shared" si="48"/>
        <v>No</v>
      </c>
      <c r="K264" s="5">
        <v>4.4000000000000004</v>
      </c>
      <c r="L264" s="5">
        <f t="shared" si="49"/>
        <v>4.4000000000000004</v>
      </c>
      <c r="M264" s="6">
        <v>7318</v>
      </c>
      <c r="N264">
        <f t="shared" si="50"/>
        <v>7318</v>
      </c>
      <c r="O264" t="str">
        <f t="shared" si="51"/>
        <v>No</v>
      </c>
      <c r="P264" s="7">
        <f t="shared" si="52"/>
        <v>14628682</v>
      </c>
      <c r="Q264" s="5">
        <f t="shared" si="53"/>
        <v>0.88000000000000012</v>
      </c>
      <c r="R264" s="5">
        <f t="shared" si="44"/>
        <v>1.7139257049040572E-2</v>
      </c>
      <c r="S264" s="5">
        <f t="shared" si="54"/>
        <v>0.44856962852452037</v>
      </c>
    </row>
    <row r="265" spans="1:19" x14ac:dyDescent="0.3">
      <c r="A265" t="s">
        <v>540</v>
      </c>
      <c r="B265" t="s">
        <v>541</v>
      </c>
      <c r="C265" t="s">
        <v>101</v>
      </c>
      <c r="D265" t="str">
        <f t="shared" si="45"/>
        <v>Electronics</v>
      </c>
      <c r="E265" t="str">
        <f t="shared" si="46"/>
        <v>RemoteControls</v>
      </c>
      <c r="F265" s="3">
        <v>790</v>
      </c>
      <c r="G265" s="3">
        <v>1999</v>
      </c>
      <c r="H265" s="3" t="str">
        <f t="shared" si="47"/>
        <v>&gt;500.00</v>
      </c>
      <c r="I265" s="1">
        <v>0.6</v>
      </c>
      <c r="J265" s="1" t="str">
        <f t="shared" si="48"/>
        <v>Yes</v>
      </c>
      <c r="K265" s="5">
        <v>3</v>
      </c>
      <c r="L265" s="5">
        <f t="shared" si="49"/>
        <v>3</v>
      </c>
      <c r="M265" s="6">
        <v>103</v>
      </c>
      <c r="N265">
        <f t="shared" si="50"/>
        <v>103</v>
      </c>
      <c r="O265" t="str">
        <f t="shared" si="51"/>
        <v>Yes</v>
      </c>
      <c r="P265" s="7">
        <f t="shared" si="52"/>
        <v>205897</v>
      </c>
      <c r="Q265" s="5">
        <f t="shared" si="53"/>
        <v>0.6</v>
      </c>
      <c r="R265" s="5">
        <f t="shared" si="44"/>
        <v>2.4123305220704821E-4</v>
      </c>
      <c r="S265" s="5">
        <f t="shared" si="54"/>
        <v>0.3001206165261035</v>
      </c>
    </row>
    <row r="266" spans="1:19" x14ac:dyDescent="0.3">
      <c r="A266" t="s">
        <v>542</v>
      </c>
      <c r="B266" t="s">
        <v>543</v>
      </c>
      <c r="C266" t="s">
        <v>544</v>
      </c>
      <c r="D266" t="str">
        <f t="shared" si="45"/>
        <v>Electronics</v>
      </c>
      <c r="E266" t="str">
        <f t="shared" si="46"/>
        <v>StreamingClients</v>
      </c>
      <c r="F266" s="3">
        <v>4699</v>
      </c>
      <c r="G266" s="3">
        <v>4699</v>
      </c>
      <c r="H266" s="3" t="str">
        <f t="shared" si="47"/>
        <v>&gt;500.00</v>
      </c>
      <c r="I266" s="1">
        <v>0</v>
      </c>
      <c r="J266" s="1" t="str">
        <f t="shared" si="48"/>
        <v>No</v>
      </c>
      <c r="K266" s="5">
        <v>4.5</v>
      </c>
      <c r="L266" s="5">
        <f t="shared" si="49"/>
        <v>4.5</v>
      </c>
      <c r="M266" s="6">
        <v>224</v>
      </c>
      <c r="N266">
        <f t="shared" si="50"/>
        <v>224</v>
      </c>
      <c r="O266" t="str">
        <f t="shared" si="51"/>
        <v>Yes</v>
      </c>
      <c r="P266" s="7">
        <f t="shared" si="52"/>
        <v>1052576</v>
      </c>
      <c r="Q266" s="5">
        <f t="shared" si="53"/>
        <v>0.9</v>
      </c>
      <c r="R266" s="5">
        <f t="shared" si="44"/>
        <v>5.2462333683862914E-4</v>
      </c>
      <c r="S266" s="5">
        <f t="shared" si="54"/>
        <v>0.45026231166841935</v>
      </c>
    </row>
    <row r="267" spans="1:19" x14ac:dyDescent="0.3">
      <c r="A267" t="s">
        <v>545</v>
      </c>
      <c r="B267" t="s">
        <v>546</v>
      </c>
      <c r="C267" t="s">
        <v>36</v>
      </c>
      <c r="D267" t="str">
        <f t="shared" si="45"/>
        <v>Electronics</v>
      </c>
      <c r="E267" t="str">
        <f t="shared" si="46"/>
        <v>SmartTelevisions</v>
      </c>
      <c r="F267" s="3">
        <v>18999</v>
      </c>
      <c r="G267" s="3">
        <v>24990</v>
      </c>
      <c r="H267" s="3" t="str">
        <f t="shared" si="47"/>
        <v>&gt;500.00</v>
      </c>
      <c r="I267" s="1">
        <v>0.24</v>
      </c>
      <c r="J267" s="1" t="str">
        <f t="shared" si="48"/>
        <v>No</v>
      </c>
      <c r="K267" s="5">
        <v>4.3</v>
      </c>
      <c r="L267" s="5">
        <f t="shared" si="49"/>
        <v>4.3</v>
      </c>
      <c r="M267" s="6">
        <v>4702</v>
      </c>
      <c r="N267">
        <f t="shared" si="50"/>
        <v>4702</v>
      </c>
      <c r="O267" t="str">
        <f t="shared" si="51"/>
        <v>No</v>
      </c>
      <c r="P267" s="7">
        <f t="shared" si="52"/>
        <v>117502980</v>
      </c>
      <c r="Q267" s="5">
        <f t="shared" si="53"/>
        <v>0.86</v>
      </c>
      <c r="R267" s="5">
        <f t="shared" si="44"/>
        <v>1.1012405936675154E-2</v>
      </c>
      <c r="S267" s="5">
        <f t="shared" si="54"/>
        <v>0.43550620296833759</v>
      </c>
    </row>
    <row r="268" spans="1:19" x14ac:dyDescent="0.3">
      <c r="A268" t="s">
        <v>547</v>
      </c>
      <c r="B268" t="s">
        <v>548</v>
      </c>
      <c r="C268" t="s">
        <v>1</v>
      </c>
      <c r="D268" t="str">
        <f t="shared" si="45"/>
        <v>Computers&amp;Accessories</v>
      </c>
      <c r="E268" t="str">
        <f t="shared" si="46"/>
        <v>USBCables</v>
      </c>
      <c r="F268" s="3">
        <v>199</v>
      </c>
      <c r="G268" s="3">
        <v>999</v>
      </c>
      <c r="H268" s="3" t="str">
        <f t="shared" si="47"/>
        <v>&gt;500.00</v>
      </c>
      <c r="I268" s="1">
        <v>0.8</v>
      </c>
      <c r="J268" s="1" t="str">
        <f t="shared" si="48"/>
        <v>Yes</v>
      </c>
      <c r="K268" s="5">
        <v>4.2</v>
      </c>
      <c r="L268" s="5">
        <f t="shared" si="49"/>
        <v>4.2</v>
      </c>
      <c r="M268" s="6">
        <v>85</v>
      </c>
      <c r="N268">
        <f t="shared" si="50"/>
        <v>85</v>
      </c>
      <c r="O268" t="str">
        <f t="shared" si="51"/>
        <v>Yes</v>
      </c>
      <c r="P268" s="7">
        <f t="shared" si="52"/>
        <v>84915</v>
      </c>
      <c r="Q268" s="5">
        <f t="shared" si="53"/>
        <v>0.84000000000000008</v>
      </c>
      <c r="R268" s="5">
        <f t="shared" si="44"/>
        <v>1.9907581978251553E-4</v>
      </c>
      <c r="S268" s="5">
        <f t="shared" si="54"/>
        <v>0.4200995379098913</v>
      </c>
    </row>
    <row r="269" spans="1:19" x14ac:dyDescent="0.3">
      <c r="A269" t="s">
        <v>549</v>
      </c>
      <c r="B269" t="s">
        <v>550</v>
      </c>
      <c r="C269" t="s">
        <v>27</v>
      </c>
      <c r="D269" t="str">
        <f t="shared" si="45"/>
        <v>Electronics</v>
      </c>
      <c r="E269" t="str">
        <f t="shared" si="46"/>
        <v>HDMICables</v>
      </c>
      <c r="F269" s="3">
        <v>269</v>
      </c>
      <c r="G269" s="3">
        <v>650</v>
      </c>
      <c r="H269" s="3" t="str">
        <f t="shared" si="47"/>
        <v>&gt;500.00</v>
      </c>
      <c r="I269" s="1">
        <v>0.59</v>
      </c>
      <c r="J269" s="1" t="str">
        <f t="shared" si="48"/>
        <v>Yes</v>
      </c>
      <c r="K269" s="5">
        <v>4.4000000000000004</v>
      </c>
      <c r="L269" s="5">
        <f t="shared" si="49"/>
        <v>4.4000000000000004</v>
      </c>
      <c r="M269" s="6">
        <v>35877</v>
      </c>
      <c r="N269">
        <f t="shared" si="50"/>
        <v>35877</v>
      </c>
      <c r="O269" t="str">
        <f t="shared" si="51"/>
        <v>No</v>
      </c>
      <c r="P269" s="7">
        <f t="shared" si="52"/>
        <v>23320050</v>
      </c>
      <c r="Q269" s="5">
        <f t="shared" si="53"/>
        <v>0.88000000000000012</v>
      </c>
      <c r="R269" s="5">
        <f t="shared" si="44"/>
        <v>8.4026390427497752E-2</v>
      </c>
      <c r="S269" s="5">
        <f t="shared" si="54"/>
        <v>0.48201319521374891</v>
      </c>
    </row>
    <row r="270" spans="1:19" x14ac:dyDescent="0.3">
      <c r="A270" t="s">
        <v>551</v>
      </c>
      <c r="B270" t="s">
        <v>552</v>
      </c>
      <c r="C270" t="s">
        <v>553</v>
      </c>
      <c r="D270" t="str">
        <f t="shared" si="45"/>
        <v>Electronics</v>
      </c>
      <c r="E270" t="str">
        <f t="shared" si="46"/>
        <v>AVReceivers&amp;Amplifiers</v>
      </c>
      <c r="F270" s="3">
        <v>1990</v>
      </c>
      <c r="G270" s="3">
        <v>3100</v>
      </c>
      <c r="H270" s="3" t="str">
        <f t="shared" si="47"/>
        <v>&gt;500.00</v>
      </c>
      <c r="I270" s="1">
        <v>0.36</v>
      </c>
      <c r="J270" s="1" t="str">
        <f t="shared" si="48"/>
        <v>No</v>
      </c>
      <c r="K270" s="5">
        <v>4</v>
      </c>
      <c r="L270" s="5">
        <f t="shared" si="49"/>
        <v>4</v>
      </c>
      <c r="M270" s="6">
        <v>897</v>
      </c>
      <c r="N270">
        <f t="shared" si="50"/>
        <v>897</v>
      </c>
      <c r="O270" t="str">
        <f t="shared" si="51"/>
        <v>Yes</v>
      </c>
      <c r="P270" s="7">
        <f t="shared" si="52"/>
        <v>2780700</v>
      </c>
      <c r="Q270" s="5">
        <f t="shared" si="53"/>
        <v>0.8</v>
      </c>
      <c r="R270" s="5">
        <f t="shared" si="44"/>
        <v>2.1008354158225462E-3</v>
      </c>
      <c r="S270" s="5">
        <f t="shared" si="54"/>
        <v>0.40105041770791128</v>
      </c>
    </row>
    <row r="271" spans="1:19" x14ac:dyDescent="0.3">
      <c r="A271" t="s">
        <v>554</v>
      </c>
      <c r="B271" t="s">
        <v>555</v>
      </c>
      <c r="C271" t="s">
        <v>556</v>
      </c>
      <c r="D271" t="str">
        <f t="shared" si="45"/>
        <v>Electronics</v>
      </c>
      <c r="E271" t="str">
        <f t="shared" si="46"/>
        <v>TowerSpeakers</v>
      </c>
      <c r="F271" s="3">
        <v>2299</v>
      </c>
      <c r="G271" s="3">
        <v>3999</v>
      </c>
      <c r="H271" s="3" t="str">
        <f t="shared" si="47"/>
        <v>&gt;500.00</v>
      </c>
      <c r="I271" s="1">
        <v>0.43</v>
      </c>
      <c r="J271" s="1" t="str">
        <f t="shared" si="48"/>
        <v>No</v>
      </c>
      <c r="K271" s="5">
        <v>3.8</v>
      </c>
      <c r="L271" s="5">
        <f t="shared" si="49"/>
        <v>3.8</v>
      </c>
      <c r="M271" s="6">
        <v>282</v>
      </c>
      <c r="N271">
        <f t="shared" si="50"/>
        <v>282</v>
      </c>
      <c r="O271" t="str">
        <f t="shared" si="51"/>
        <v>Yes</v>
      </c>
      <c r="P271" s="7">
        <f t="shared" si="52"/>
        <v>1127718</v>
      </c>
      <c r="Q271" s="5">
        <f t="shared" si="53"/>
        <v>0.76</v>
      </c>
      <c r="R271" s="5">
        <f t="shared" si="44"/>
        <v>6.6046330798434562E-4</v>
      </c>
      <c r="S271" s="5">
        <f t="shared" si="54"/>
        <v>0.38033023165399216</v>
      </c>
    </row>
    <row r="272" spans="1:19" x14ac:dyDescent="0.3">
      <c r="A272" t="s">
        <v>557</v>
      </c>
      <c r="B272" t="s">
        <v>558</v>
      </c>
      <c r="C272" t="s">
        <v>36</v>
      </c>
      <c r="D272" t="str">
        <f t="shared" si="45"/>
        <v>Electronics</v>
      </c>
      <c r="E272" t="str">
        <f t="shared" si="46"/>
        <v>SmartTelevisions</v>
      </c>
      <c r="F272" s="3">
        <v>35999</v>
      </c>
      <c r="G272" s="3">
        <v>49990</v>
      </c>
      <c r="H272" s="3" t="str">
        <f t="shared" si="47"/>
        <v>&gt;500.00</v>
      </c>
      <c r="I272" s="1">
        <v>0.28000000000000003</v>
      </c>
      <c r="J272" s="1" t="str">
        <f t="shared" si="48"/>
        <v>No</v>
      </c>
      <c r="K272" s="5">
        <v>4.3</v>
      </c>
      <c r="L272" s="5">
        <f t="shared" si="49"/>
        <v>4.3</v>
      </c>
      <c r="M272" s="6">
        <v>1611</v>
      </c>
      <c r="N272">
        <f t="shared" si="50"/>
        <v>1611</v>
      </c>
      <c r="O272" t="str">
        <f t="shared" si="51"/>
        <v>No</v>
      </c>
      <c r="P272" s="7">
        <f t="shared" si="52"/>
        <v>80533890</v>
      </c>
      <c r="Q272" s="5">
        <f t="shared" si="53"/>
        <v>0.86</v>
      </c>
      <c r="R272" s="5">
        <f t="shared" si="44"/>
        <v>3.7730723019956764E-3</v>
      </c>
      <c r="S272" s="5">
        <f t="shared" si="54"/>
        <v>0.43188653615099781</v>
      </c>
    </row>
    <row r="273" spans="1:19" x14ac:dyDescent="0.3">
      <c r="A273" t="s">
        <v>559</v>
      </c>
      <c r="B273" t="s">
        <v>560</v>
      </c>
      <c r="C273" t="s">
        <v>101</v>
      </c>
      <c r="D273" t="str">
        <f t="shared" si="45"/>
        <v>Electronics</v>
      </c>
      <c r="E273" t="str">
        <f t="shared" si="46"/>
        <v>RemoteControls</v>
      </c>
      <c r="F273" s="3">
        <v>349</v>
      </c>
      <c r="G273" s="3">
        <v>999</v>
      </c>
      <c r="H273" s="3" t="str">
        <f t="shared" si="47"/>
        <v>&gt;500.00</v>
      </c>
      <c r="I273" s="1">
        <v>0.65</v>
      </c>
      <c r="J273" s="1" t="str">
        <f t="shared" si="48"/>
        <v>Yes</v>
      </c>
      <c r="K273" s="5">
        <v>4.2</v>
      </c>
      <c r="L273" s="5">
        <f t="shared" si="49"/>
        <v>4.2</v>
      </c>
      <c r="M273" s="6">
        <v>513</v>
      </c>
      <c r="N273">
        <f t="shared" si="50"/>
        <v>513</v>
      </c>
      <c r="O273" t="str">
        <f t="shared" si="51"/>
        <v>Yes</v>
      </c>
      <c r="P273" s="7">
        <f t="shared" si="52"/>
        <v>512487</v>
      </c>
      <c r="Q273" s="5">
        <f t="shared" si="53"/>
        <v>0.84000000000000008</v>
      </c>
      <c r="R273" s="5">
        <f t="shared" si="44"/>
        <v>1.201481124099182E-3</v>
      </c>
      <c r="S273" s="5">
        <f t="shared" si="54"/>
        <v>0.42060074056204966</v>
      </c>
    </row>
    <row r="274" spans="1:19" x14ac:dyDescent="0.3">
      <c r="A274" t="s">
        <v>561</v>
      </c>
      <c r="B274" t="s">
        <v>562</v>
      </c>
      <c r="C274" t="s">
        <v>1</v>
      </c>
      <c r="D274" t="str">
        <f t="shared" si="45"/>
        <v>Computers&amp;Accessories</v>
      </c>
      <c r="E274" t="str">
        <f t="shared" si="46"/>
        <v>USBCables</v>
      </c>
      <c r="F274" s="3">
        <v>719</v>
      </c>
      <c r="G274" s="3">
        <v>1499</v>
      </c>
      <c r="H274" s="3" t="str">
        <f t="shared" si="47"/>
        <v>&gt;500.00</v>
      </c>
      <c r="I274" s="1">
        <v>0.52</v>
      </c>
      <c r="J274" s="1" t="str">
        <f t="shared" si="48"/>
        <v>Yes</v>
      </c>
      <c r="K274" s="5">
        <v>4.0999999999999996</v>
      </c>
      <c r="L274" s="5">
        <f t="shared" si="49"/>
        <v>4.0999999999999996</v>
      </c>
      <c r="M274" s="6">
        <v>1045</v>
      </c>
      <c r="N274">
        <f t="shared" si="50"/>
        <v>1045</v>
      </c>
      <c r="O274" t="str">
        <f t="shared" si="51"/>
        <v>No</v>
      </c>
      <c r="P274" s="7">
        <f t="shared" si="52"/>
        <v>1566455</v>
      </c>
      <c r="Q274" s="5">
        <f t="shared" si="53"/>
        <v>0.82</v>
      </c>
      <c r="R274" s="5">
        <f t="shared" si="44"/>
        <v>2.4474615490909261E-3</v>
      </c>
      <c r="S274" s="5">
        <f t="shared" si="54"/>
        <v>0.41122373077454544</v>
      </c>
    </row>
    <row r="275" spans="1:19" x14ac:dyDescent="0.3">
      <c r="A275" t="s">
        <v>563</v>
      </c>
      <c r="B275" t="s">
        <v>564</v>
      </c>
      <c r="C275" t="s">
        <v>36</v>
      </c>
      <c r="D275" t="str">
        <f t="shared" si="45"/>
        <v>Electronics</v>
      </c>
      <c r="E275" t="str">
        <f t="shared" si="46"/>
        <v>SmartTelevisions</v>
      </c>
      <c r="F275" s="3">
        <v>8999</v>
      </c>
      <c r="G275" s="3">
        <v>18999</v>
      </c>
      <c r="H275" s="3" t="str">
        <f t="shared" si="47"/>
        <v>&gt;500.00</v>
      </c>
      <c r="I275" s="1">
        <v>0.53</v>
      </c>
      <c r="J275" s="1" t="str">
        <f t="shared" si="48"/>
        <v>Yes</v>
      </c>
      <c r="K275" s="5">
        <v>4</v>
      </c>
      <c r="L275" s="5">
        <f t="shared" si="49"/>
        <v>4</v>
      </c>
      <c r="M275" s="6">
        <v>6347</v>
      </c>
      <c r="N275">
        <f t="shared" si="50"/>
        <v>6347</v>
      </c>
      <c r="O275" t="str">
        <f t="shared" si="51"/>
        <v>No</v>
      </c>
      <c r="P275" s="7">
        <f t="shared" si="52"/>
        <v>120586653</v>
      </c>
      <c r="Q275" s="5">
        <f t="shared" si="53"/>
        <v>0.8</v>
      </c>
      <c r="R275" s="5">
        <f t="shared" si="44"/>
        <v>1.4865108566583836E-2</v>
      </c>
      <c r="S275" s="5">
        <f t="shared" si="54"/>
        <v>0.40743255428329195</v>
      </c>
    </row>
    <row r="276" spans="1:19" x14ac:dyDescent="0.3">
      <c r="A276" t="s">
        <v>565</v>
      </c>
      <c r="B276" t="s">
        <v>566</v>
      </c>
      <c r="C276" t="s">
        <v>461</v>
      </c>
      <c r="D276" t="str">
        <f t="shared" si="45"/>
        <v>Electronics</v>
      </c>
      <c r="E276" t="str">
        <f t="shared" si="46"/>
        <v>SatelliteReceivers</v>
      </c>
      <c r="F276" s="3">
        <v>917</v>
      </c>
      <c r="G276" s="3">
        <v>2299</v>
      </c>
      <c r="H276" s="3" t="str">
        <f t="shared" si="47"/>
        <v>&gt;500.00</v>
      </c>
      <c r="I276" s="1">
        <v>0.6</v>
      </c>
      <c r="J276" s="1" t="str">
        <f t="shared" si="48"/>
        <v>Yes</v>
      </c>
      <c r="K276" s="5">
        <v>4.2</v>
      </c>
      <c r="L276" s="5">
        <f t="shared" si="49"/>
        <v>4.2</v>
      </c>
      <c r="M276" s="6">
        <v>3300</v>
      </c>
      <c r="N276">
        <f t="shared" si="50"/>
        <v>3300</v>
      </c>
      <c r="O276" t="str">
        <f t="shared" si="51"/>
        <v>No</v>
      </c>
      <c r="P276" s="7">
        <f t="shared" si="52"/>
        <v>7586700</v>
      </c>
      <c r="Q276" s="5">
        <f t="shared" si="53"/>
        <v>0.84000000000000008</v>
      </c>
      <c r="R276" s="5">
        <f t="shared" si="44"/>
        <v>7.7288259444976614E-3</v>
      </c>
      <c r="S276" s="5">
        <f t="shared" si="54"/>
        <v>0.42386441297224886</v>
      </c>
    </row>
    <row r="277" spans="1:19" x14ac:dyDescent="0.3">
      <c r="A277" t="s">
        <v>567</v>
      </c>
      <c r="B277" t="s">
        <v>568</v>
      </c>
      <c r="C277" t="s">
        <v>101</v>
      </c>
      <c r="D277" t="str">
        <f t="shared" si="45"/>
        <v>Electronics</v>
      </c>
      <c r="E277" t="str">
        <f t="shared" si="46"/>
        <v>RemoteControls</v>
      </c>
      <c r="F277" s="3">
        <v>399</v>
      </c>
      <c r="G277" s="3">
        <v>999</v>
      </c>
      <c r="H277" s="3" t="str">
        <f t="shared" si="47"/>
        <v>&gt;500.00</v>
      </c>
      <c r="I277" s="1">
        <v>0.6</v>
      </c>
      <c r="J277" s="1" t="str">
        <f t="shared" si="48"/>
        <v>Yes</v>
      </c>
      <c r="K277" s="5">
        <v>3.3</v>
      </c>
      <c r="L277" s="5">
        <f t="shared" si="49"/>
        <v>3.3</v>
      </c>
      <c r="M277" s="6">
        <v>23</v>
      </c>
      <c r="N277">
        <f t="shared" si="50"/>
        <v>23</v>
      </c>
      <c r="O277" t="str">
        <f t="shared" si="51"/>
        <v>Yes</v>
      </c>
      <c r="P277" s="7">
        <f t="shared" si="52"/>
        <v>22977</v>
      </c>
      <c r="Q277" s="5">
        <f t="shared" si="53"/>
        <v>0.65999999999999992</v>
      </c>
      <c r="R277" s="5">
        <f t="shared" si="44"/>
        <v>5.3867574764680672E-5</v>
      </c>
      <c r="S277" s="5">
        <f t="shared" si="54"/>
        <v>0.33002693378738229</v>
      </c>
    </row>
    <row r="278" spans="1:19" x14ac:dyDescent="0.3">
      <c r="A278" t="s">
        <v>569</v>
      </c>
      <c r="B278" t="s">
        <v>570</v>
      </c>
      <c r="C278" t="s">
        <v>36</v>
      </c>
      <c r="D278" t="str">
        <f t="shared" si="45"/>
        <v>Electronics</v>
      </c>
      <c r="E278" t="str">
        <f t="shared" si="46"/>
        <v>SmartTelevisions</v>
      </c>
      <c r="F278" s="3">
        <v>45999</v>
      </c>
      <c r="G278" s="3">
        <v>69900</v>
      </c>
      <c r="H278" s="3" t="str">
        <f t="shared" si="47"/>
        <v>&gt;500.00</v>
      </c>
      <c r="I278" s="1">
        <v>0.34</v>
      </c>
      <c r="J278" s="1" t="str">
        <f t="shared" si="48"/>
        <v>No</v>
      </c>
      <c r="K278" s="5">
        <v>4.3</v>
      </c>
      <c r="L278" s="5">
        <f t="shared" si="49"/>
        <v>4.3</v>
      </c>
      <c r="M278" s="6">
        <v>7109</v>
      </c>
      <c r="N278">
        <f t="shared" si="50"/>
        <v>7109</v>
      </c>
      <c r="O278" t="str">
        <f t="shared" si="51"/>
        <v>No</v>
      </c>
      <c r="P278" s="7">
        <f t="shared" si="52"/>
        <v>496919100</v>
      </c>
      <c r="Q278" s="5">
        <f t="shared" si="53"/>
        <v>0.86</v>
      </c>
      <c r="R278" s="5">
        <f t="shared" si="44"/>
        <v>1.6649764739222386E-2</v>
      </c>
      <c r="S278" s="5">
        <f t="shared" si="54"/>
        <v>0.4383248823696112</v>
      </c>
    </row>
    <row r="279" spans="1:19" x14ac:dyDescent="0.3">
      <c r="A279" t="s">
        <v>571</v>
      </c>
      <c r="B279" t="s">
        <v>572</v>
      </c>
      <c r="C279" t="s">
        <v>1</v>
      </c>
      <c r="D279" t="str">
        <f t="shared" si="45"/>
        <v>Computers&amp;Accessories</v>
      </c>
      <c r="E279" t="str">
        <f t="shared" si="46"/>
        <v>USBCables</v>
      </c>
      <c r="F279" s="3">
        <v>119</v>
      </c>
      <c r="G279" s="3">
        <v>299</v>
      </c>
      <c r="H279" s="3" t="str">
        <f t="shared" si="47"/>
        <v>200.00–500.00</v>
      </c>
      <c r="I279" s="1">
        <v>0.6</v>
      </c>
      <c r="J279" s="1" t="str">
        <f t="shared" si="48"/>
        <v>Yes</v>
      </c>
      <c r="K279" s="5">
        <v>3.8</v>
      </c>
      <c r="L279" s="5">
        <f t="shared" si="49"/>
        <v>3.8</v>
      </c>
      <c r="M279" s="6">
        <v>51</v>
      </c>
      <c r="N279">
        <f t="shared" si="50"/>
        <v>51</v>
      </c>
      <c r="O279" t="str">
        <f t="shared" si="51"/>
        <v>Yes</v>
      </c>
      <c r="P279" s="7">
        <f t="shared" si="52"/>
        <v>15249</v>
      </c>
      <c r="Q279" s="5">
        <f t="shared" si="53"/>
        <v>0.76</v>
      </c>
      <c r="R279" s="5">
        <f t="shared" si="44"/>
        <v>1.1944549186950931E-4</v>
      </c>
      <c r="S279" s="5">
        <f t="shared" si="54"/>
        <v>0.38005972274593475</v>
      </c>
    </row>
    <row r="280" spans="1:19" x14ac:dyDescent="0.3">
      <c r="A280" t="s">
        <v>573</v>
      </c>
      <c r="B280" t="s">
        <v>574</v>
      </c>
      <c r="C280" t="s">
        <v>36</v>
      </c>
      <c r="D280" t="str">
        <f t="shared" si="45"/>
        <v>Electronics</v>
      </c>
      <c r="E280" t="str">
        <f t="shared" si="46"/>
        <v>SmartTelevisions</v>
      </c>
      <c r="F280" s="3">
        <v>21999</v>
      </c>
      <c r="G280" s="3">
        <v>29999</v>
      </c>
      <c r="H280" s="3" t="str">
        <f t="shared" si="47"/>
        <v>&gt;500.00</v>
      </c>
      <c r="I280" s="1">
        <v>0.27</v>
      </c>
      <c r="J280" s="1" t="str">
        <f t="shared" si="48"/>
        <v>No</v>
      </c>
      <c r="K280" s="5">
        <v>4.2</v>
      </c>
      <c r="L280" s="5">
        <f t="shared" si="49"/>
        <v>4.2</v>
      </c>
      <c r="M280" s="6">
        <v>32840</v>
      </c>
      <c r="N280">
        <f t="shared" si="50"/>
        <v>32840</v>
      </c>
      <c r="O280" t="str">
        <f t="shared" si="51"/>
        <v>No</v>
      </c>
      <c r="P280" s="7">
        <f t="shared" si="52"/>
        <v>985167160</v>
      </c>
      <c r="Q280" s="5">
        <f t="shared" si="53"/>
        <v>0.84000000000000008</v>
      </c>
      <c r="R280" s="5">
        <f t="shared" si="44"/>
        <v>7.6913528490091879E-2</v>
      </c>
      <c r="S280" s="5">
        <f t="shared" si="54"/>
        <v>0.458456764245046</v>
      </c>
    </row>
    <row r="281" spans="1:19" x14ac:dyDescent="0.3">
      <c r="A281" t="s">
        <v>575</v>
      </c>
      <c r="B281" t="s">
        <v>576</v>
      </c>
      <c r="C281" t="s">
        <v>101</v>
      </c>
      <c r="D281" t="str">
        <f t="shared" si="45"/>
        <v>Electronics</v>
      </c>
      <c r="E281" t="str">
        <f t="shared" si="46"/>
        <v>RemoteControls</v>
      </c>
      <c r="F281" s="3">
        <v>299</v>
      </c>
      <c r="G281" s="3">
        <v>599</v>
      </c>
      <c r="H281" s="3" t="str">
        <f t="shared" si="47"/>
        <v>&gt;500.00</v>
      </c>
      <c r="I281" s="1">
        <v>0.5</v>
      </c>
      <c r="J281" s="1" t="str">
        <f t="shared" si="48"/>
        <v>Yes</v>
      </c>
      <c r="K281" s="5">
        <v>3.7</v>
      </c>
      <c r="L281" s="5">
        <f t="shared" si="49"/>
        <v>3.7</v>
      </c>
      <c r="M281" s="6">
        <v>708</v>
      </c>
      <c r="N281">
        <f t="shared" si="50"/>
        <v>708</v>
      </c>
      <c r="O281" t="str">
        <f t="shared" si="51"/>
        <v>Yes</v>
      </c>
      <c r="P281" s="7">
        <f t="shared" si="52"/>
        <v>424092</v>
      </c>
      <c r="Q281" s="5">
        <f t="shared" si="53"/>
        <v>0.74</v>
      </c>
      <c r="R281" s="5">
        <f t="shared" si="44"/>
        <v>1.6581844753649527E-3</v>
      </c>
      <c r="S281" s="5">
        <f t="shared" si="54"/>
        <v>0.37082909223768246</v>
      </c>
    </row>
    <row r="282" spans="1:19" x14ac:dyDescent="0.3">
      <c r="A282" t="s">
        <v>577</v>
      </c>
      <c r="B282" t="s">
        <v>578</v>
      </c>
      <c r="C282" t="s">
        <v>36</v>
      </c>
      <c r="D282" t="str">
        <f t="shared" si="45"/>
        <v>Electronics</v>
      </c>
      <c r="E282" t="str">
        <f t="shared" si="46"/>
        <v>SmartTelevisions</v>
      </c>
      <c r="F282" s="3">
        <v>21990</v>
      </c>
      <c r="G282" s="3">
        <v>34990</v>
      </c>
      <c r="H282" s="3" t="str">
        <f t="shared" si="47"/>
        <v>&gt;500.00</v>
      </c>
      <c r="I282" s="1">
        <v>0.37</v>
      </c>
      <c r="J282" s="1" t="str">
        <f t="shared" si="48"/>
        <v>No</v>
      </c>
      <c r="K282" s="5">
        <v>4.3</v>
      </c>
      <c r="L282" s="5">
        <f t="shared" si="49"/>
        <v>4.3</v>
      </c>
      <c r="M282" s="6">
        <v>1657</v>
      </c>
      <c r="N282">
        <f t="shared" si="50"/>
        <v>1657</v>
      </c>
      <c r="O282" t="str">
        <f t="shared" si="51"/>
        <v>No</v>
      </c>
      <c r="P282" s="7">
        <f t="shared" si="52"/>
        <v>57978430</v>
      </c>
      <c r="Q282" s="5">
        <f t="shared" si="53"/>
        <v>0.86</v>
      </c>
      <c r="R282" s="5">
        <f t="shared" si="44"/>
        <v>3.8808074515250379E-3</v>
      </c>
      <c r="S282" s="5">
        <f t="shared" si="54"/>
        <v>0.43194040372576253</v>
      </c>
    </row>
    <row r="283" spans="1:19" x14ac:dyDescent="0.3">
      <c r="A283" t="s">
        <v>579</v>
      </c>
      <c r="B283" t="s">
        <v>580</v>
      </c>
      <c r="C283" t="s">
        <v>1</v>
      </c>
      <c r="D283" t="str">
        <f t="shared" si="45"/>
        <v>Computers&amp;Accessories</v>
      </c>
      <c r="E283" t="str">
        <f t="shared" si="46"/>
        <v>USBCables</v>
      </c>
      <c r="F283" s="3">
        <v>417.44</v>
      </c>
      <c r="G283" s="3">
        <v>670</v>
      </c>
      <c r="H283" s="3" t="str">
        <f t="shared" si="47"/>
        <v>&gt;500.00</v>
      </c>
      <c r="I283" s="1">
        <v>0.38</v>
      </c>
      <c r="J283" s="1" t="str">
        <f t="shared" si="48"/>
        <v>No</v>
      </c>
      <c r="K283" s="5">
        <v>3.9</v>
      </c>
      <c r="L283" s="5">
        <f t="shared" si="49"/>
        <v>3.9</v>
      </c>
      <c r="M283" s="6">
        <v>523</v>
      </c>
      <c r="N283">
        <f t="shared" si="50"/>
        <v>523</v>
      </c>
      <c r="O283" t="str">
        <f t="shared" si="51"/>
        <v>Yes</v>
      </c>
      <c r="P283" s="7">
        <f t="shared" si="52"/>
        <v>350410</v>
      </c>
      <c r="Q283" s="5">
        <f t="shared" si="53"/>
        <v>0.78</v>
      </c>
      <c r="R283" s="5">
        <f t="shared" si="44"/>
        <v>1.2249018087794779E-3</v>
      </c>
      <c r="S283" s="5">
        <f t="shared" si="54"/>
        <v>0.39061245090438973</v>
      </c>
    </row>
    <row r="284" spans="1:19" x14ac:dyDescent="0.3">
      <c r="A284" t="s">
        <v>581</v>
      </c>
      <c r="B284" t="s">
        <v>582</v>
      </c>
      <c r="C284" t="s">
        <v>1</v>
      </c>
      <c r="D284" t="str">
        <f t="shared" si="45"/>
        <v>Computers&amp;Accessories</v>
      </c>
      <c r="E284" t="str">
        <f t="shared" si="46"/>
        <v>USBCables</v>
      </c>
      <c r="F284" s="3">
        <v>199</v>
      </c>
      <c r="G284" s="3">
        <v>999</v>
      </c>
      <c r="H284" s="3" t="str">
        <f t="shared" si="47"/>
        <v>&gt;500.00</v>
      </c>
      <c r="I284" s="1">
        <v>0.8</v>
      </c>
      <c r="J284" s="1" t="str">
        <f t="shared" si="48"/>
        <v>Yes</v>
      </c>
      <c r="K284" s="5">
        <v>3</v>
      </c>
      <c r="L284" s="5">
        <f t="shared" si="49"/>
        <v>3</v>
      </c>
      <c r="N284">
        <f t="shared" si="50"/>
        <v>0</v>
      </c>
      <c r="O284" t="str">
        <f t="shared" si="51"/>
        <v>Yes</v>
      </c>
      <c r="P284" s="7">
        <f t="shared" si="52"/>
        <v>0</v>
      </c>
      <c r="Q284" s="5">
        <f t="shared" si="53"/>
        <v>0.6</v>
      </c>
      <c r="R284" s="5">
        <f t="shared" si="44"/>
        <v>0</v>
      </c>
      <c r="S284" s="5">
        <f t="shared" si="54"/>
        <v>0.3</v>
      </c>
    </row>
    <row r="285" spans="1:19" x14ac:dyDescent="0.3">
      <c r="A285" t="s">
        <v>583</v>
      </c>
      <c r="B285" t="s">
        <v>584</v>
      </c>
      <c r="C285" t="s">
        <v>36</v>
      </c>
      <c r="D285" t="str">
        <f t="shared" si="45"/>
        <v>Electronics</v>
      </c>
      <c r="E285" t="str">
        <f t="shared" si="46"/>
        <v>SmartTelevisions</v>
      </c>
      <c r="F285" s="3">
        <v>47990</v>
      </c>
      <c r="G285" s="3">
        <v>79990</v>
      </c>
      <c r="H285" s="3" t="str">
        <f t="shared" si="47"/>
        <v>&gt;500.00</v>
      </c>
      <c r="I285" s="1">
        <v>0.4</v>
      </c>
      <c r="J285" s="1" t="str">
        <f t="shared" si="48"/>
        <v>No</v>
      </c>
      <c r="K285" s="5">
        <v>4.3</v>
      </c>
      <c r="L285" s="5">
        <f t="shared" si="49"/>
        <v>4.3</v>
      </c>
      <c r="M285" s="6">
        <v>1376</v>
      </c>
      <c r="N285">
        <f t="shared" si="50"/>
        <v>1376</v>
      </c>
      <c r="O285" t="str">
        <f t="shared" si="51"/>
        <v>No</v>
      </c>
      <c r="P285" s="7">
        <f t="shared" si="52"/>
        <v>110066240</v>
      </c>
      <c r="Q285" s="5">
        <f t="shared" si="53"/>
        <v>0.86</v>
      </c>
      <c r="R285" s="5">
        <f t="shared" si="44"/>
        <v>3.222686212008722E-3</v>
      </c>
      <c r="S285" s="5">
        <f t="shared" si="54"/>
        <v>0.43161134310600435</v>
      </c>
    </row>
    <row r="286" spans="1:19" x14ac:dyDescent="0.3">
      <c r="A286" t="s">
        <v>585</v>
      </c>
      <c r="B286" t="s">
        <v>586</v>
      </c>
      <c r="C286" t="s">
        <v>101</v>
      </c>
      <c r="D286" t="str">
        <f t="shared" si="45"/>
        <v>Electronics</v>
      </c>
      <c r="E286" t="str">
        <f t="shared" si="46"/>
        <v>RemoteControls</v>
      </c>
      <c r="F286" s="3">
        <v>215</v>
      </c>
      <c r="G286" s="3">
        <v>499</v>
      </c>
      <c r="H286" s="3" t="str">
        <f t="shared" si="47"/>
        <v>200.00–500.00</v>
      </c>
      <c r="I286" s="1">
        <v>0.56999999999999995</v>
      </c>
      <c r="J286" s="1" t="str">
        <f t="shared" si="48"/>
        <v>Yes</v>
      </c>
      <c r="K286" s="5">
        <v>3.5</v>
      </c>
      <c r="L286" s="5">
        <f t="shared" si="49"/>
        <v>3.5</v>
      </c>
      <c r="M286" s="6">
        <v>121</v>
      </c>
      <c r="N286">
        <f t="shared" si="50"/>
        <v>121</v>
      </c>
      <c r="O286" t="str">
        <f t="shared" si="51"/>
        <v>Yes</v>
      </c>
      <c r="P286" s="7">
        <f t="shared" si="52"/>
        <v>60379</v>
      </c>
      <c r="Q286" s="5">
        <f t="shared" si="53"/>
        <v>0.7</v>
      </c>
      <c r="R286" s="5">
        <f t="shared" si="44"/>
        <v>2.833902846315809E-4</v>
      </c>
      <c r="S286" s="5">
        <f t="shared" si="54"/>
        <v>0.35014169514231575</v>
      </c>
    </row>
    <row r="287" spans="1:19" x14ac:dyDescent="0.3">
      <c r="A287" t="s">
        <v>587</v>
      </c>
      <c r="B287" t="s">
        <v>588</v>
      </c>
      <c r="C287" t="s">
        <v>1</v>
      </c>
      <c r="D287" t="str">
        <f t="shared" si="45"/>
        <v>Computers&amp;Accessories</v>
      </c>
      <c r="E287" t="str">
        <f t="shared" si="46"/>
        <v>USBCables</v>
      </c>
      <c r="F287" s="3">
        <v>99</v>
      </c>
      <c r="G287" s="3">
        <v>800</v>
      </c>
      <c r="H287" s="3" t="str">
        <f t="shared" si="47"/>
        <v>&gt;500.00</v>
      </c>
      <c r="I287" s="1">
        <v>0.88</v>
      </c>
      <c r="J287" s="1" t="str">
        <f t="shared" si="48"/>
        <v>Yes</v>
      </c>
      <c r="K287" s="5">
        <v>3.9</v>
      </c>
      <c r="L287" s="5">
        <f t="shared" si="49"/>
        <v>3.9</v>
      </c>
      <c r="M287" s="6">
        <v>1075</v>
      </c>
      <c r="N287">
        <f t="shared" si="50"/>
        <v>1075</v>
      </c>
      <c r="O287" t="str">
        <f t="shared" si="51"/>
        <v>No</v>
      </c>
      <c r="P287" s="7">
        <f t="shared" si="52"/>
        <v>860000</v>
      </c>
      <c r="Q287" s="5">
        <f t="shared" si="53"/>
        <v>0.78</v>
      </c>
      <c r="R287" s="5">
        <f t="shared" si="44"/>
        <v>2.5177236031318139E-3</v>
      </c>
      <c r="S287" s="5">
        <f t="shared" si="54"/>
        <v>0.39125886180156594</v>
      </c>
    </row>
    <row r="288" spans="1:19" x14ac:dyDescent="0.3">
      <c r="A288" t="s">
        <v>589</v>
      </c>
      <c r="B288" t="s">
        <v>590</v>
      </c>
      <c r="C288" t="s">
        <v>36</v>
      </c>
      <c r="D288" t="str">
        <f t="shared" si="45"/>
        <v>Electronics</v>
      </c>
      <c r="E288" t="str">
        <f t="shared" si="46"/>
        <v>SmartTelevisions</v>
      </c>
      <c r="F288" s="3">
        <v>18999</v>
      </c>
      <c r="G288" s="3">
        <v>35000</v>
      </c>
      <c r="H288" s="3" t="str">
        <f t="shared" si="47"/>
        <v>&gt;500.00</v>
      </c>
      <c r="I288" s="1">
        <v>0.46</v>
      </c>
      <c r="J288" s="1" t="str">
        <f t="shared" si="48"/>
        <v>No</v>
      </c>
      <c r="K288" s="5">
        <v>4</v>
      </c>
      <c r="L288" s="5">
        <f t="shared" si="49"/>
        <v>4</v>
      </c>
      <c r="M288" s="6">
        <v>1001</v>
      </c>
      <c r="N288">
        <f t="shared" si="50"/>
        <v>1001</v>
      </c>
      <c r="O288" t="str">
        <f t="shared" si="51"/>
        <v>No</v>
      </c>
      <c r="P288" s="7">
        <f t="shared" si="52"/>
        <v>35035000</v>
      </c>
      <c r="Q288" s="5">
        <f t="shared" si="53"/>
        <v>0.8</v>
      </c>
      <c r="R288" s="5">
        <f t="shared" si="44"/>
        <v>2.344410536497624E-3</v>
      </c>
      <c r="S288" s="5">
        <f t="shared" si="54"/>
        <v>0.40117220526824882</v>
      </c>
    </row>
    <row r="289" spans="1:19" x14ac:dyDescent="0.3">
      <c r="A289" t="s">
        <v>591</v>
      </c>
      <c r="B289" t="s">
        <v>592</v>
      </c>
      <c r="C289" t="s">
        <v>1</v>
      </c>
      <c r="D289" t="str">
        <f t="shared" si="45"/>
        <v>Computers&amp;Accessories</v>
      </c>
      <c r="E289" t="str">
        <f t="shared" si="46"/>
        <v>USBCables</v>
      </c>
      <c r="F289" s="3">
        <v>249</v>
      </c>
      <c r="G289" s="3">
        <v>999</v>
      </c>
      <c r="H289" s="3" t="str">
        <f t="shared" si="47"/>
        <v>&gt;500.00</v>
      </c>
      <c r="I289" s="1">
        <v>0.75</v>
      </c>
      <c r="J289" s="1" t="str">
        <f t="shared" si="48"/>
        <v>Yes</v>
      </c>
      <c r="K289" s="5">
        <v>4.3</v>
      </c>
      <c r="L289" s="5">
        <f t="shared" si="49"/>
        <v>4.3</v>
      </c>
      <c r="M289" s="6">
        <v>112</v>
      </c>
      <c r="N289">
        <f t="shared" si="50"/>
        <v>112</v>
      </c>
      <c r="O289" t="str">
        <f t="shared" si="51"/>
        <v>Yes</v>
      </c>
      <c r="P289" s="7">
        <f t="shared" si="52"/>
        <v>111888</v>
      </c>
      <c r="Q289" s="5">
        <f t="shared" si="53"/>
        <v>0.86</v>
      </c>
      <c r="R289" s="5">
        <f t="shared" si="44"/>
        <v>2.6231166841931457E-4</v>
      </c>
      <c r="S289" s="5">
        <f t="shared" si="54"/>
        <v>0.43013115583420963</v>
      </c>
    </row>
    <row r="290" spans="1:19" x14ac:dyDescent="0.3">
      <c r="A290" t="s">
        <v>593</v>
      </c>
      <c r="B290" t="s">
        <v>594</v>
      </c>
      <c r="C290" t="s">
        <v>112</v>
      </c>
      <c r="D290" t="str">
        <f t="shared" si="45"/>
        <v>Electronics</v>
      </c>
      <c r="E290" t="str">
        <f t="shared" si="46"/>
        <v>StandardTelevisions</v>
      </c>
      <c r="F290" s="3">
        <v>7999</v>
      </c>
      <c r="G290" s="3">
        <v>15999</v>
      </c>
      <c r="H290" s="3" t="str">
        <f t="shared" si="47"/>
        <v>&gt;500.00</v>
      </c>
      <c r="I290" s="1">
        <v>0.5</v>
      </c>
      <c r="J290" s="1" t="str">
        <f t="shared" si="48"/>
        <v>Yes</v>
      </c>
      <c r="K290" s="5">
        <v>3.8</v>
      </c>
      <c r="L290" s="5">
        <f t="shared" si="49"/>
        <v>3.8</v>
      </c>
      <c r="M290" s="6">
        <v>3022</v>
      </c>
      <c r="N290">
        <f t="shared" si="50"/>
        <v>3022</v>
      </c>
      <c r="O290" t="str">
        <f t="shared" si="51"/>
        <v>No</v>
      </c>
      <c r="P290" s="7">
        <f t="shared" si="52"/>
        <v>48348978</v>
      </c>
      <c r="Q290" s="5">
        <f t="shared" si="53"/>
        <v>0.76</v>
      </c>
      <c r="R290" s="5">
        <f t="shared" si="44"/>
        <v>7.0777309103854345E-3</v>
      </c>
      <c r="S290" s="5">
        <f t="shared" si="54"/>
        <v>0.38353886545519272</v>
      </c>
    </row>
    <row r="291" spans="1:19" x14ac:dyDescent="0.3">
      <c r="A291" t="s">
        <v>595</v>
      </c>
      <c r="B291" t="s">
        <v>596</v>
      </c>
      <c r="C291" t="s">
        <v>1</v>
      </c>
      <c r="D291" t="str">
        <f t="shared" si="45"/>
        <v>Computers&amp;Accessories</v>
      </c>
      <c r="E291" t="str">
        <f t="shared" si="46"/>
        <v>USBCables</v>
      </c>
      <c r="F291" s="3">
        <v>649</v>
      </c>
      <c r="G291" s="3">
        <v>1600</v>
      </c>
      <c r="H291" s="3" t="str">
        <f t="shared" si="47"/>
        <v>&gt;500.00</v>
      </c>
      <c r="I291" s="1">
        <v>0.59</v>
      </c>
      <c r="J291" s="1" t="str">
        <f t="shared" si="48"/>
        <v>Yes</v>
      </c>
      <c r="K291" s="5">
        <v>4.3</v>
      </c>
      <c r="L291" s="5">
        <f t="shared" si="49"/>
        <v>4.3</v>
      </c>
      <c r="M291" s="6">
        <v>5451</v>
      </c>
      <c r="N291">
        <f t="shared" si="50"/>
        <v>5451</v>
      </c>
      <c r="O291" t="str">
        <f t="shared" si="51"/>
        <v>No</v>
      </c>
      <c r="P291" s="7">
        <f t="shared" si="52"/>
        <v>8721600</v>
      </c>
      <c r="Q291" s="5">
        <f t="shared" si="53"/>
        <v>0.86</v>
      </c>
      <c r="R291" s="5">
        <f t="shared" si="44"/>
        <v>1.2766615219229319E-2</v>
      </c>
      <c r="S291" s="5">
        <f t="shared" si="54"/>
        <v>0.43638330760961463</v>
      </c>
    </row>
    <row r="292" spans="1:19" x14ac:dyDescent="0.3">
      <c r="A292" t="s">
        <v>597</v>
      </c>
      <c r="B292" t="s">
        <v>165</v>
      </c>
      <c r="C292" t="s">
        <v>101</v>
      </c>
      <c r="D292" t="str">
        <f t="shared" si="45"/>
        <v>Electronics</v>
      </c>
      <c r="E292" t="str">
        <f t="shared" si="46"/>
        <v>RemoteControls</v>
      </c>
      <c r="F292" s="3">
        <v>1289</v>
      </c>
      <c r="G292" s="3">
        <v>2499</v>
      </c>
      <c r="H292" s="3" t="str">
        <f t="shared" si="47"/>
        <v>&gt;500.00</v>
      </c>
      <c r="I292" s="1">
        <v>0.48</v>
      </c>
      <c r="J292" s="1" t="str">
        <f t="shared" si="48"/>
        <v>No</v>
      </c>
      <c r="K292" s="5">
        <v>3.3</v>
      </c>
      <c r="L292" s="5">
        <f t="shared" si="49"/>
        <v>3.3</v>
      </c>
      <c r="M292" s="6">
        <v>73</v>
      </c>
      <c r="N292">
        <f t="shared" si="50"/>
        <v>73</v>
      </c>
      <c r="O292" t="str">
        <f t="shared" si="51"/>
        <v>Yes</v>
      </c>
      <c r="P292" s="7">
        <f t="shared" si="52"/>
        <v>182427</v>
      </c>
      <c r="Q292" s="5">
        <f t="shared" si="53"/>
        <v>0.65999999999999992</v>
      </c>
      <c r="R292" s="5">
        <f t="shared" si="44"/>
        <v>1.709709981661604E-4</v>
      </c>
      <c r="S292" s="5">
        <f t="shared" si="54"/>
        <v>0.33008548549908306</v>
      </c>
    </row>
    <row r="293" spans="1:19" x14ac:dyDescent="0.3">
      <c r="A293" t="s">
        <v>598</v>
      </c>
      <c r="B293" t="s">
        <v>599</v>
      </c>
      <c r="C293" t="s">
        <v>27</v>
      </c>
      <c r="D293" t="str">
        <f t="shared" si="45"/>
        <v>Electronics</v>
      </c>
      <c r="E293" t="str">
        <f t="shared" si="46"/>
        <v>HDMICables</v>
      </c>
      <c r="F293" s="3">
        <v>609</v>
      </c>
      <c r="G293" s="3">
        <v>1500</v>
      </c>
      <c r="H293" s="3" t="str">
        <f t="shared" si="47"/>
        <v>&gt;500.00</v>
      </c>
      <c r="I293" s="1">
        <v>0.59</v>
      </c>
      <c r="J293" s="1" t="str">
        <f t="shared" si="48"/>
        <v>Yes</v>
      </c>
      <c r="K293" s="5">
        <v>4.5</v>
      </c>
      <c r="L293" s="5">
        <f t="shared" si="49"/>
        <v>4.5</v>
      </c>
      <c r="M293" s="6">
        <v>1029</v>
      </c>
      <c r="N293">
        <f t="shared" si="50"/>
        <v>1029</v>
      </c>
      <c r="O293" t="str">
        <f t="shared" si="51"/>
        <v>No</v>
      </c>
      <c r="P293" s="7">
        <f t="shared" si="52"/>
        <v>1543500</v>
      </c>
      <c r="Q293" s="5">
        <f t="shared" si="53"/>
        <v>0.9</v>
      </c>
      <c r="R293" s="5">
        <f t="shared" si="44"/>
        <v>2.4099884536024525E-3</v>
      </c>
      <c r="S293" s="5">
        <f t="shared" si="54"/>
        <v>0.45120499422680121</v>
      </c>
    </row>
    <row r="294" spans="1:19" x14ac:dyDescent="0.3">
      <c r="A294" t="s">
        <v>600</v>
      </c>
      <c r="B294" t="s">
        <v>601</v>
      </c>
      <c r="C294" t="s">
        <v>36</v>
      </c>
      <c r="D294" t="str">
        <f t="shared" si="45"/>
        <v>Electronics</v>
      </c>
      <c r="E294" t="str">
        <f t="shared" si="46"/>
        <v>SmartTelevisions</v>
      </c>
      <c r="F294" s="3">
        <v>32990</v>
      </c>
      <c r="G294" s="3">
        <v>54990</v>
      </c>
      <c r="H294" s="3" t="str">
        <f t="shared" si="47"/>
        <v>&gt;500.00</v>
      </c>
      <c r="I294" s="1">
        <v>0.4</v>
      </c>
      <c r="J294" s="1" t="str">
        <f t="shared" si="48"/>
        <v>No</v>
      </c>
      <c r="K294" s="5">
        <v>4.0999999999999996</v>
      </c>
      <c r="L294" s="5">
        <f t="shared" si="49"/>
        <v>4.0999999999999996</v>
      </c>
      <c r="M294" s="6">
        <v>1555</v>
      </c>
      <c r="N294">
        <f t="shared" si="50"/>
        <v>1555</v>
      </c>
      <c r="O294" t="str">
        <f t="shared" si="51"/>
        <v>No</v>
      </c>
      <c r="P294" s="7">
        <f t="shared" si="52"/>
        <v>85509450</v>
      </c>
      <c r="Q294" s="5">
        <f t="shared" si="53"/>
        <v>0.82</v>
      </c>
      <c r="R294" s="5">
        <f t="shared" si="44"/>
        <v>3.6419164677860194E-3</v>
      </c>
      <c r="S294" s="5">
        <f t="shared" si="54"/>
        <v>0.41182095823389298</v>
      </c>
    </row>
    <row r="295" spans="1:19" x14ac:dyDescent="0.3">
      <c r="A295" t="s">
        <v>602</v>
      </c>
      <c r="B295" t="s">
        <v>603</v>
      </c>
      <c r="C295" t="s">
        <v>27</v>
      </c>
      <c r="D295" t="str">
        <f t="shared" si="45"/>
        <v>Electronics</v>
      </c>
      <c r="E295" t="str">
        <f t="shared" si="46"/>
        <v>HDMICables</v>
      </c>
      <c r="F295" s="3">
        <v>599</v>
      </c>
      <c r="G295" s="3">
        <v>1999</v>
      </c>
      <c r="H295" s="3" t="str">
        <f t="shared" si="47"/>
        <v>&gt;500.00</v>
      </c>
      <c r="I295" s="1">
        <v>0.7</v>
      </c>
      <c r="J295" s="1" t="str">
        <f t="shared" si="48"/>
        <v>Yes</v>
      </c>
      <c r="K295" s="5">
        <v>4.2</v>
      </c>
      <c r="L295" s="5">
        <f t="shared" si="49"/>
        <v>4.2</v>
      </c>
      <c r="M295" s="6">
        <v>47</v>
      </c>
      <c r="N295">
        <f t="shared" si="50"/>
        <v>47</v>
      </c>
      <c r="O295" t="str">
        <f t="shared" si="51"/>
        <v>Yes</v>
      </c>
      <c r="P295" s="7">
        <f t="shared" si="52"/>
        <v>93953</v>
      </c>
      <c r="Q295" s="5">
        <f t="shared" si="53"/>
        <v>0.84000000000000008</v>
      </c>
      <c r="R295" s="5">
        <f t="shared" si="44"/>
        <v>1.1007721799739094E-4</v>
      </c>
      <c r="S295" s="5">
        <f t="shared" si="54"/>
        <v>0.42005503860899873</v>
      </c>
    </row>
    <row r="296" spans="1:19" x14ac:dyDescent="0.3">
      <c r="A296" t="s">
        <v>604</v>
      </c>
      <c r="B296" t="s">
        <v>605</v>
      </c>
      <c r="C296" t="s">
        <v>1</v>
      </c>
      <c r="D296" t="str">
        <f t="shared" si="45"/>
        <v>Computers&amp;Accessories</v>
      </c>
      <c r="E296" t="str">
        <f t="shared" si="46"/>
        <v>USBCables</v>
      </c>
      <c r="F296" s="3">
        <v>349</v>
      </c>
      <c r="G296" s="3">
        <v>899</v>
      </c>
      <c r="H296" s="3" t="str">
        <f t="shared" si="47"/>
        <v>&gt;500.00</v>
      </c>
      <c r="I296" s="1">
        <v>0.61</v>
      </c>
      <c r="J296" s="1" t="str">
        <f t="shared" si="48"/>
        <v>Yes</v>
      </c>
      <c r="K296" s="5">
        <v>4.0999999999999996</v>
      </c>
      <c r="L296" s="5">
        <f t="shared" si="49"/>
        <v>4.0999999999999996</v>
      </c>
      <c r="M296" s="6">
        <v>14896</v>
      </c>
      <c r="N296">
        <f t="shared" si="50"/>
        <v>14896</v>
      </c>
      <c r="O296" t="str">
        <f t="shared" si="51"/>
        <v>No</v>
      </c>
      <c r="P296" s="7">
        <f t="shared" si="52"/>
        <v>13391504</v>
      </c>
      <c r="Q296" s="5">
        <f t="shared" si="53"/>
        <v>0.82</v>
      </c>
      <c r="R296" s="5">
        <f t="shared" si="44"/>
        <v>3.4887451899768836E-2</v>
      </c>
      <c r="S296" s="5">
        <f t="shared" si="54"/>
        <v>0.42744372594988439</v>
      </c>
    </row>
    <row r="297" spans="1:19" x14ac:dyDescent="0.3">
      <c r="A297" t="s">
        <v>606</v>
      </c>
      <c r="B297" t="s">
        <v>607</v>
      </c>
      <c r="C297" t="s">
        <v>36</v>
      </c>
      <c r="D297" t="str">
        <f t="shared" si="45"/>
        <v>Electronics</v>
      </c>
      <c r="E297" t="str">
        <f t="shared" si="46"/>
        <v>SmartTelevisions</v>
      </c>
      <c r="F297" s="3">
        <v>29999</v>
      </c>
      <c r="G297" s="3">
        <v>50999</v>
      </c>
      <c r="H297" s="3" t="str">
        <f t="shared" si="47"/>
        <v>&gt;500.00</v>
      </c>
      <c r="I297" s="1">
        <v>0.41</v>
      </c>
      <c r="J297" s="1" t="str">
        <f t="shared" si="48"/>
        <v>No</v>
      </c>
      <c r="K297" s="5">
        <v>4.4000000000000004</v>
      </c>
      <c r="L297" s="5">
        <f t="shared" si="49"/>
        <v>4.4000000000000004</v>
      </c>
      <c r="M297" s="6">
        <v>1712</v>
      </c>
      <c r="N297">
        <f t="shared" si="50"/>
        <v>1712</v>
      </c>
      <c r="O297" t="str">
        <f t="shared" si="51"/>
        <v>No</v>
      </c>
      <c r="P297" s="7">
        <f t="shared" si="52"/>
        <v>87310288</v>
      </c>
      <c r="Q297" s="5">
        <f t="shared" si="53"/>
        <v>0.88000000000000012</v>
      </c>
      <c r="R297" s="5">
        <f t="shared" si="44"/>
        <v>4.0096212172666653E-3</v>
      </c>
      <c r="S297" s="5">
        <f t="shared" si="54"/>
        <v>0.44200481060863339</v>
      </c>
    </row>
    <row r="298" spans="1:19" x14ac:dyDescent="0.3">
      <c r="A298" t="s">
        <v>608</v>
      </c>
      <c r="B298" t="s">
        <v>501</v>
      </c>
      <c r="C298" t="s">
        <v>101</v>
      </c>
      <c r="D298" t="str">
        <f t="shared" si="45"/>
        <v>Electronics</v>
      </c>
      <c r="E298" t="str">
        <f t="shared" si="46"/>
        <v>RemoteControls</v>
      </c>
      <c r="F298" s="3">
        <v>199</v>
      </c>
      <c r="G298" s="3">
        <v>399</v>
      </c>
      <c r="H298" s="3" t="str">
        <f t="shared" si="47"/>
        <v>200.00–500.00</v>
      </c>
      <c r="I298" s="1">
        <v>0.5</v>
      </c>
      <c r="J298" s="1" t="str">
        <f t="shared" si="48"/>
        <v>Yes</v>
      </c>
      <c r="K298" s="5">
        <v>4.2</v>
      </c>
      <c r="L298" s="5">
        <f t="shared" si="49"/>
        <v>4.2</v>
      </c>
      <c r="M298" s="6">
        <v>1335</v>
      </c>
      <c r="N298">
        <f t="shared" si="50"/>
        <v>1335</v>
      </c>
      <c r="O298" t="str">
        <f t="shared" si="51"/>
        <v>No</v>
      </c>
      <c r="P298" s="7">
        <f t="shared" si="52"/>
        <v>532665</v>
      </c>
      <c r="Q298" s="5">
        <f t="shared" si="53"/>
        <v>0.84000000000000008</v>
      </c>
      <c r="R298" s="5">
        <f t="shared" si="44"/>
        <v>3.1266614048195084E-3</v>
      </c>
      <c r="S298" s="5">
        <f t="shared" si="54"/>
        <v>0.42156333070240981</v>
      </c>
    </row>
    <row r="299" spans="1:19" x14ac:dyDescent="0.3">
      <c r="A299" t="s">
        <v>609</v>
      </c>
      <c r="B299" t="s">
        <v>610</v>
      </c>
      <c r="C299" t="s">
        <v>101</v>
      </c>
      <c r="D299" t="str">
        <f t="shared" si="45"/>
        <v>Electronics</v>
      </c>
      <c r="E299" t="str">
        <f t="shared" si="46"/>
        <v>RemoteControls</v>
      </c>
      <c r="F299" s="3">
        <v>349</v>
      </c>
      <c r="G299" s="3">
        <v>699</v>
      </c>
      <c r="H299" s="3" t="str">
        <f t="shared" si="47"/>
        <v>&gt;500.00</v>
      </c>
      <c r="I299" s="1">
        <v>0.5</v>
      </c>
      <c r="J299" s="1" t="str">
        <f t="shared" si="48"/>
        <v>Yes</v>
      </c>
      <c r="K299" s="5">
        <v>3.9</v>
      </c>
      <c r="L299" s="5">
        <f t="shared" si="49"/>
        <v>3.9</v>
      </c>
      <c r="M299" s="6">
        <v>214</v>
      </c>
      <c r="N299">
        <f t="shared" si="50"/>
        <v>214</v>
      </c>
      <c r="O299" t="str">
        <f t="shared" si="51"/>
        <v>Yes</v>
      </c>
      <c r="P299" s="7">
        <f t="shared" si="52"/>
        <v>149586</v>
      </c>
      <c r="Q299" s="5">
        <f t="shared" si="53"/>
        <v>0.78</v>
      </c>
      <c r="R299" s="5">
        <f t="shared" si="44"/>
        <v>5.0120265215833316E-4</v>
      </c>
      <c r="S299" s="5">
        <f t="shared" si="54"/>
        <v>0.39025060132607919</v>
      </c>
    </row>
    <row r="300" spans="1:19" x14ac:dyDescent="0.3">
      <c r="A300" t="s">
        <v>611</v>
      </c>
      <c r="B300" t="s">
        <v>612</v>
      </c>
      <c r="C300" t="s">
        <v>143</v>
      </c>
      <c r="D300" t="str">
        <f t="shared" si="45"/>
        <v>Electronics</v>
      </c>
      <c r="E300" t="str">
        <f t="shared" si="46"/>
        <v>TVWall&amp;CeilingMounts</v>
      </c>
      <c r="F300" s="3">
        <v>1850</v>
      </c>
      <c r="G300" s="3">
        <v>4500</v>
      </c>
      <c r="H300" s="3" t="str">
        <f t="shared" si="47"/>
        <v>&gt;500.00</v>
      </c>
      <c r="I300" s="1">
        <v>0.59</v>
      </c>
      <c r="J300" s="1" t="str">
        <f t="shared" si="48"/>
        <v>Yes</v>
      </c>
      <c r="K300" s="5">
        <v>4</v>
      </c>
      <c r="L300" s="5">
        <f t="shared" si="49"/>
        <v>4</v>
      </c>
      <c r="M300" s="6">
        <v>184</v>
      </c>
      <c r="N300">
        <f t="shared" si="50"/>
        <v>184</v>
      </c>
      <c r="O300" t="str">
        <f t="shared" si="51"/>
        <v>Yes</v>
      </c>
      <c r="P300" s="7">
        <f t="shared" si="52"/>
        <v>828000</v>
      </c>
      <c r="Q300" s="5">
        <f t="shared" si="53"/>
        <v>0.8</v>
      </c>
      <c r="R300" s="5">
        <f t="shared" si="44"/>
        <v>4.3094059811744537E-4</v>
      </c>
      <c r="S300" s="5">
        <f t="shared" si="54"/>
        <v>0.40021547029905874</v>
      </c>
    </row>
    <row r="301" spans="1:19" x14ac:dyDescent="0.3">
      <c r="A301" t="s">
        <v>613</v>
      </c>
      <c r="B301" t="s">
        <v>614</v>
      </c>
      <c r="C301" t="s">
        <v>325</v>
      </c>
      <c r="D301" t="str">
        <f t="shared" si="45"/>
        <v>Electronics</v>
      </c>
      <c r="E301" t="str">
        <f t="shared" si="46"/>
        <v>Projectors</v>
      </c>
      <c r="F301" s="3">
        <v>13990</v>
      </c>
      <c r="G301" s="3">
        <v>28900</v>
      </c>
      <c r="H301" s="3" t="str">
        <f t="shared" si="47"/>
        <v>&gt;500.00</v>
      </c>
      <c r="I301" s="1">
        <v>0.52</v>
      </c>
      <c r="J301" s="1" t="str">
        <f t="shared" si="48"/>
        <v>Yes</v>
      </c>
      <c r="K301" s="5">
        <v>4.5</v>
      </c>
      <c r="L301" s="5">
        <f t="shared" si="49"/>
        <v>4.5</v>
      </c>
      <c r="M301" s="6">
        <v>7</v>
      </c>
      <c r="N301">
        <f t="shared" si="50"/>
        <v>7</v>
      </c>
      <c r="O301" t="str">
        <f t="shared" si="51"/>
        <v>Yes</v>
      </c>
      <c r="P301" s="7">
        <f t="shared" si="52"/>
        <v>202300</v>
      </c>
      <c r="Q301" s="5">
        <f t="shared" si="53"/>
        <v>0.9</v>
      </c>
      <c r="R301" s="5">
        <f t="shared" si="44"/>
        <v>1.6394479276207161E-5</v>
      </c>
      <c r="S301" s="5">
        <f t="shared" si="54"/>
        <v>0.45000819723963814</v>
      </c>
    </row>
    <row r="302" spans="1:19" x14ac:dyDescent="0.3">
      <c r="A302" t="s">
        <v>615</v>
      </c>
      <c r="B302" t="s">
        <v>616</v>
      </c>
      <c r="C302" t="s">
        <v>1</v>
      </c>
      <c r="D302" t="str">
        <f t="shared" si="45"/>
        <v>Computers&amp;Accessories</v>
      </c>
      <c r="E302" t="str">
        <f t="shared" si="46"/>
        <v>USBCables</v>
      </c>
      <c r="F302" s="3">
        <v>129</v>
      </c>
      <c r="G302" s="3">
        <v>449</v>
      </c>
      <c r="H302" s="3" t="str">
        <f t="shared" si="47"/>
        <v>200.00–500.00</v>
      </c>
      <c r="I302" s="1">
        <v>0.71</v>
      </c>
      <c r="J302" s="1" t="str">
        <f t="shared" si="48"/>
        <v>Yes</v>
      </c>
      <c r="K302" s="5">
        <v>3.7</v>
      </c>
      <c r="L302" s="5">
        <f t="shared" si="49"/>
        <v>3.7</v>
      </c>
      <c r="M302" s="6">
        <v>41</v>
      </c>
      <c r="N302">
        <f t="shared" si="50"/>
        <v>41</v>
      </c>
      <c r="O302" t="str">
        <f t="shared" si="51"/>
        <v>Yes</v>
      </c>
      <c r="P302" s="7">
        <f t="shared" si="52"/>
        <v>18409</v>
      </c>
      <c r="Q302" s="5">
        <f t="shared" si="53"/>
        <v>0.74</v>
      </c>
      <c r="R302" s="5">
        <f t="shared" si="44"/>
        <v>9.6024807189213366E-5</v>
      </c>
      <c r="S302" s="5">
        <f t="shared" si="54"/>
        <v>0.37004801240359458</v>
      </c>
    </row>
    <row r="303" spans="1:19" x14ac:dyDescent="0.3">
      <c r="A303" t="s">
        <v>617</v>
      </c>
      <c r="B303" t="s">
        <v>618</v>
      </c>
      <c r="C303" t="s">
        <v>27</v>
      </c>
      <c r="D303" t="str">
        <f t="shared" si="45"/>
        <v>Electronics</v>
      </c>
      <c r="E303" t="str">
        <f t="shared" si="46"/>
        <v>HDMICables</v>
      </c>
      <c r="F303" s="3">
        <v>379</v>
      </c>
      <c r="G303" s="3">
        <v>999</v>
      </c>
      <c r="H303" s="3" t="str">
        <f t="shared" si="47"/>
        <v>&gt;500.00</v>
      </c>
      <c r="I303" s="1">
        <v>0.62</v>
      </c>
      <c r="J303" s="1" t="str">
        <f t="shared" si="48"/>
        <v>Yes</v>
      </c>
      <c r="K303" s="5">
        <v>4.2</v>
      </c>
      <c r="L303" s="5">
        <f t="shared" si="49"/>
        <v>4.2</v>
      </c>
      <c r="M303" s="6">
        <v>12153</v>
      </c>
      <c r="N303">
        <f t="shared" si="50"/>
        <v>12153</v>
      </c>
      <c r="O303" t="str">
        <f t="shared" si="51"/>
        <v>No</v>
      </c>
      <c r="P303" s="7">
        <f t="shared" si="52"/>
        <v>12140847</v>
      </c>
      <c r="Q303" s="5">
        <f t="shared" si="53"/>
        <v>0.84000000000000008</v>
      </c>
      <c r="R303" s="5">
        <f t="shared" si="44"/>
        <v>2.8463158091963661E-2</v>
      </c>
      <c r="S303" s="5">
        <f t="shared" si="54"/>
        <v>0.43423157904598186</v>
      </c>
    </row>
    <row r="304" spans="1:19" x14ac:dyDescent="0.3">
      <c r="A304" t="s">
        <v>619</v>
      </c>
      <c r="B304" t="s">
        <v>620</v>
      </c>
      <c r="C304" t="s">
        <v>27</v>
      </c>
      <c r="D304" t="str">
        <f t="shared" si="45"/>
        <v>Electronics</v>
      </c>
      <c r="E304" t="str">
        <f t="shared" si="46"/>
        <v>HDMICables</v>
      </c>
      <c r="F304" s="3">
        <v>185</v>
      </c>
      <c r="G304" s="3">
        <v>499</v>
      </c>
      <c r="H304" s="3" t="str">
        <f t="shared" si="47"/>
        <v>200.00–500.00</v>
      </c>
      <c r="I304" s="1">
        <v>0.63</v>
      </c>
      <c r="J304" s="1" t="str">
        <f t="shared" si="48"/>
        <v>Yes</v>
      </c>
      <c r="K304" s="5">
        <v>4.2</v>
      </c>
      <c r="L304" s="5">
        <f t="shared" si="49"/>
        <v>4.2</v>
      </c>
      <c r="M304" s="6">
        <v>25</v>
      </c>
      <c r="N304">
        <f t="shared" si="50"/>
        <v>25</v>
      </c>
      <c r="O304" t="str">
        <f t="shared" si="51"/>
        <v>Yes</v>
      </c>
      <c r="P304" s="7">
        <f t="shared" si="52"/>
        <v>12475</v>
      </c>
      <c r="Q304" s="5">
        <f t="shared" si="53"/>
        <v>0.84000000000000008</v>
      </c>
      <c r="R304" s="5">
        <f t="shared" si="44"/>
        <v>5.8551711700739861E-5</v>
      </c>
      <c r="S304" s="5">
        <f t="shared" si="54"/>
        <v>0.42002927585585043</v>
      </c>
    </row>
    <row r="305" spans="1:19" x14ac:dyDescent="0.3">
      <c r="A305" t="s">
        <v>621</v>
      </c>
      <c r="B305" t="s">
        <v>622</v>
      </c>
      <c r="C305" t="s">
        <v>18</v>
      </c>
      <c r="D305" t="str">
        <f t="shared" si="45"/>
        <v>Computers&amp;Accessories</v>
      </c>
      <c r="E305" t="str">
        <f t="shared" si="46"/>
        <v>WirelessUSBAdapters</v>
      </c>
      <c r="F305" s="3">
        <v>218</v>
      </c>
      <c r="G305" s="3">
        <v>999</v>
      </c>
      <c r="H305" s="3" t="str">
        <f t="shared" si="47"/>
        <v>&gt;500.00</v>
      </c>
      <c r="I305" s="1">
        <v>0.78</v>
      </c>
      <c r="J305" s="1" t="str">
        <f t="shared" si="48"/>
        <v>Yes</v>
      </c>
      <c r="K305" s="5">
        <v>4.2</v>
      </c>
      <c r="L305" s="5">
        <f t="shared" si="49"/>
        <v>4.2</v>
      </c>
      <c r="M305" s="6">
        <v>163</v>
      </c>
      <c r="N305">
        <f t="shared" si="50"/>
        <v>163</v>
      </c>
      <c r="O305" t="str">
        <f t="shared" si="51"/>
        <v>Yes</v>
      </c>
      <c r="P305" s="7">
        <f t="shared" si="52"/>
        <v>162837</v>
      </c>
      <c r="Q305" s="5">
        <f t="shared" si="53"/>
        <v>0.84000000000000008</v>
      </c>
      <c r="R305" s="5">
        <f t="shared" si="44"/>
        <v>3.8175716028882386E-4</v>
      </c>
      <c r="S305" s="5">
        <f t="shared" si="54"/>
        <v>0.42019087858014448</v>
      </c>
    </row>
    <row r="306" spans="1:19" x14ac:dyDescent="0.3">
      <c r="A306" t="s">
        <v>623</v>
      </c>
      <c r="B306" t="s">
        <v>624</v>
      </c>
      <c r="C306" t="s">
        <v>1</v>
      </c>
      <c r="D306" t="str">
        <f t="shared" si="45"/>
        <v>Computers&amp;Accessories</v>
      </c>
      <c r="E306" t="str">
        <f t="shared" si="46"/>
        <v>USBCables</v>
      </c>
      <c r="F306" s="3">
        <v>199</v>
      </c>
      <c r="G306" s="3">
        <v>999</v>
      </c>
      <c r="H306" s="3" t="str">
        <f t="shared" si="47"/>
        <v>&gt;500.00</v>
      </c>
      <c r="I306" s="1">
        <v>0.8</v>
      </c>
      <c r="J306" s="1" t="str">
        <f t="shared" si="48"/>
        <v>Yes</v>
      </c>
      <c r="K306" s="5">
        <v>4.3</v>
      </c>
      <c r="L306" s="5">
        <f t="shared" si="49"/>
        <v>4.3</v>
      </c>
      <c r="M306" s="6">
        <v>87</v>
      </c>
      <c r="N306">
        <f t="shared" si="50"/>
        <v>87</v>
      </c>
      <c r="O306" t="str">
        <f t="shared" si="51"/>
        <v>Yes</v>
      </c>
      <c r="P306" s="7">
        <f t="shared" si="52"/>
        <v>86913</v>
      </c>
      <c r="Q306" s="5">
        <f t="shared" si="53"/>
        <v>0.86</v>
      </c>
      <c r="R306" s="5">
        <f t="shared" si="44"/>
        <v>2.0375995671857472E-4</v>
      </c>
      <c r="S306" s="5">
        <f t="shared" si="54"/>
        <v>0.4301018799783593</v>
      </c>
    </row>
    <row r="307" spans="1:19" x14ac:dyDescent="0.3">
      <c r="A307" t="s">
        <v>625</v>
      </c>
      <c r="B307" t="s">
        <v>626</v>
      </c>
      <c r="C307" t="s">
        <v>27</v>
      </c>
      <c r="D307" t="str">
        <f t="shared" si="45"/>
        <v>Electronics</v>
      </c>
      <c r="E307" t="str">
        <f t="shared" si="46"/>
        <v>HDMICables</v>
      </c>
      <c r="F307" s="3">
        <v>499</v>
      </c>
      <c r="G307" s="3">
        <v>900</v>
      </c>
      <c r="H307" s="3" t="str">
        <f t="shared" si="47"/>
        <v>&gt;500.00</v>
      </c>
      <c r="I307" s="1">
        <v>0.45</v>
      </c>
      <c r="J307" s="1" t="str">
        <f t="shared" si="48"/>
        <v>No</v>
      </c>
      <c r="K307" s="5">
        <v>4.4000000000000004</v>
      </c>
      <c r="L307" s="5">
        <f t="shared" si="49"/>
        <v>4.4000000000000004</v>
      </c>
      <c r="M307" s="6">
        <v>2165</v>
      </c>
      <c r="N307">
        <f t="shared" si="50"/>
        <v>2165</v>
      </c>
      <c r="O307" t="str">
        <f t="shared" si="51"/>
        <v>No</v>
      </c>
      <c r="P307" s="7">
        <f t="shared" si="52"/>
        <v>1948500</v>
      </c>
      <c r="Q307" s="5">
        <f t="shared" si="53"/>
        <v>0.88000000000000012</v>
      </c>
      <c r="R307" s="5">
        <f t="shared" si="44"/>
        <v>5.0705782332840718E-3</v>
      </c>
      <c r="S307" s="5">
        <f t="shared" si="54"/>
        <v>0.44253528911664208</v>
      </c>
    </row>
    <row r="308" spans="1:19" x14ac:dyDescent="0.3">
      <c r="A308" t="s">
        <v>627</v>
      </c>
      <c r="B308" t="s">
        <v>628</v>
      </c>
      <c r="C308" t="s">
        <v>36</v>
      </c>
      <c r="D308" t="str">
        <f t="shared" si="45"/>
        <v>Electronics</v>
      </c>
      <c r="E308" t="str">
        <f t="shared" si="46"/>
        <v>SmartTelevisions</v>
      </c>
      <c r="F308" s="3">
        <v>26999</v>
      </c>
      <c r="G308" s="3">
        <v>42999</v>
      </c>
      <c r="H308" s="3" t="str">
        <f t="shared" si="47"/>
        <v>&gt;500.00</v>
      </c>
      <c r="I308" s="1">
        <v>0.37</v>
      </c>
      <c r="J308" s="1" t="str">
        <f t="shared" si="48"/>
        <v>No</v>
      </c>
      <c r="K308" s="5">
        <v>4.2</v>
      </c>
      <c r="L308" s="5">
        <f t="shared" si="49"/>
        <v>4.2</v>
      </c>
      <c r="M308" s="6">
        <v>1510</v>
      </c>
      <c r="N308">
        <f t="shared" si="50"/>
        <v>1510</v>
      </c>
      <c r="O308" t="str">
        <f t="shared" si="51"/>
        <v>No</v>
      </c>
      <c r="P308" s="7">
        <f t="shared" si="52"/>
        <v>64928490</v>
      </c>
      <c r="Q308" s="5">
        <f t="shared" si="53"/>
        <v>0.84000000000000008</v>
      </c>
      <c r="R308" s="5">
        <f t="shared" si="44"/>
        <v>3.5365233867246876E-3</v>
      </c>
      <c r="S308" s="5">
        <f t="shared" si="54"/>
        <v>0.4217682616933624</v>
      </c>
    </row>
    <row r="309" spans="1:19" x14ac:dyDescent="0.3">
      <c r="A309" t="s">
        <v>629</v>
      </c>
      <c r="B309" t="s">
        <v>630</v>
      </c>
      <c r="C309" t="s">
        <v>143</v>
      </c>
      <c r="D309" t="str">
        <f t="shared" si="45"/>
        <v>Electronics</v>
      </c>
      <c r="E309" t="str">
        <f t="shared" si="46"/>
        <v>TVWall&amp;CeilingMounts</v>
      </c>
      <c r="F309" s="3">
        <v>893</v>
      </c>
      <c r="G309" s="3">
        <v>1052</v>
      </c>
      <c r="H309" s="3" t="str">
        <f t="shared" si="47"/>
        <v>&gt;500.00</v>
      </c>
      <c r="I309" s="1">
        <v>0.15</v>
      </c>
      <c r="J309" s="1" t="str">
        <f t="shared" si="48"/>
        <v>No</v>
      </c>
      <c r="K309" s="5">
        <v>4.3</v>
      </c>
      <c r="L309" s="5">
        <f t="shared" si="49"/>
        <v>4.3</v>
      </c>
      <c r="M309" s="6">
        <v>106</v>
      </c>
      <c r="N309">
        <f t="shared" si="50"/>
        <v>106</v>
      </c>
      <c r="O309" t="str">
        <f t="shared" si="51"/>
        <v>Yes</v>
      </c>
      <c r="P309" s="7">
        <f t="shared" si="52"/>
        <v>111512</v>
      </c>
      <c r="Q309" s="5">
        <f t="shared" si="53"/>
        <v>0.86</v>
      </c>
      <c r="R309" s="5">
        <f t="shared" si="44"/>
        <v>2.4825925761113698E-4</v>
      </c>
      <c r="S309" s="5">
        <f t="shared" si="54"/>
        <v>0.43012412962880558</v>
      </c>
    </row>
    <row r="310" spans="1:19" x14ac:dyDescent="0.3">
      <c r="A310" t="s">
        <v>631</v>
      </c>
      <c r="B310" t="s">
        <v>632</v>
      </c>
      <c r="C310" t="s">
        <v>36</v>
      </c>
      <c r="D310" t="str">
        <f t="shared" si="45"/>
        <v>Electronics</v>
      </c>
      <c r="E310" t="str">
        <f t="shared" si="46"/>
        <v>SmartTelevisions</v>
      </c>
      <c r="F310" s="3">
        <v>10990</v>
      </c>
      <c r="G310" s="3">
        <v>19990</v>
      </c>
      <c r="H310" s="3" t="str">
        <f t="shared" si="47"/>
        <v>&gt;500.00</v>
      </c>
      <c r="I310" s="1">
        <v>0.45</v>
      </c>
      <c r="J310" s="1" t="str">
        <f t="shared" si="48"/>
        <v>No</v>
      </c>
      <c r="K310" s="5">
        <v>3.7</v>
      </c>
      <c r="L310" s="5">
        <f t="shared" si="49"/>
        <v>3.7</v>
      </c>
      <c r="M310" s="6">
        <v>129</v>
      </c>
      <c r="N310">
        <f t="shared" si="50"/>
        <v>129</v>
      </c>
      <c r="O310" t="str">
        <f t="shared" si="51"/>
        <v>Yes</v>
      </c>
      <c r="P310" s="7">
        <f t="shared" si="52"/>
        <v>2578710</v>
      </c>
      <c r="Q310" s="5">
        <f t="shared" si="53"/>
        <v>0.74</v>
      </c>
      <c r="R310" s="5">
        <f t="shared" si="44"/>
        <v>3.0212683237581769E-4</v>
      </c>
      <c r="S310" s="5">
        <f t="shared" si="54"/>
        <v>0.37015106341618792</v>
      </c>
    </row>
    <row r="311" spans="1:19" x14ac:dyDescent="0.3">
      <c r="A311" t="s">
        <v>633</v>
      </c>
      <c r="B311" t="s">
        <v>634</v>
      </c>
      <c r="C311" t="s">
        <v>1</v>
      </c>
      <c r="D311" t="str">
        <f t="shared" si="45"/>
        <v>Computers&amp;Accessories</v>
      </c>
      <c r="E311" t="str">
        <f t="shared" si="46"/>
        <v>USBCables</v>
      </c>
      <c r="F311" s="3">
        <v>379</v>
      </c>
      <c r="G311" s="3">
        <v>1099</v>
      </c>
      <c r="H311" s="3" t="str">
        <f t="shared" si="47"/>
        <v>&gt;500.00</v>
      </c>
      <c r="I311" s="1">
        <v>0.66</v>
      </c>
      <c r="J311" s="1" t="str">
        <f t="shared" si="48"/>
        <v>Yes</v>
      </c>
      <c r="K311" s="5">
        <v>4.3</v>
      </c>
      <c r="L311" s="5">
        <f t="shared" si="49"/>
        <v>4.3</v>
      </c>
      <c r="M311" s="6">
        <v>3049</v>
      </c>
      <c r="N311">
        <f t="shared" si="50"/>
        <v>3049</v>
      </c>
      <c r="O311" t="str">
        <f t="shared" si="51"/>
        <v>No</v>
      </c>
      <c r="P311" s="7">
        <f t="shared" si="52"/>
        <v>3350851</v>
      </c>
      <c r="Q311" s="5">
        <f t="shared" si="53"/>
        <v>0.86</v>
      </c>
      <c r="R311" s="5">
        <f t="shared" si="44"/>
        <v>7.1409667590222334E-3</v>
      </c>
      <c r="S311" s="5">
        <f t="shared" si="54"/>
        <v>0.4335704833795111</v>
      </c>
    </row>
    <row r="312" spans="1:19" x14ac:dyDescent="0.3">
      <c r="A312" t="s">
        <v>635</v>
      </c>
      <c r="B312" t="s">
        <v>636</v>
      </c>
      <c r="C312" t="s">
        <v>36</v>
      </c>
      <c r="D312" t="str">
        <f t="shared" si="45"/>
        <v>Electronics</v>
      </c>
      <c r="E312" t="str">
        <f t="shared" si="46"/>
        <v>SmartTelevisions</v>
      </c>
      <c r="F312" s="3">
        <v>16999</v>
      </c>
      <c r="G312" s="3">
        <v>25999</v>
      </c>
      <c r="H312" s="3" t="str">
        <f t="shared" si="47"/>
        <v>&gt;500.00</v>
      </c>
      <c r="I312" s="1">
        <v>0.35</v>
      </c>
      <c r="J312" s="1" t="str">
        <f t="shared" si="48"/>
        <v>No</v>
      </c>
      <c r="K312" s="5">
        <v>4.2</v>
      </c>
      <c r="L312" s="5">
        <f t="shared" si="49"/>
        <v>4.2</v>
      </c>
      <c r="M312" s="6">
        <v>32840</v>
      </c>
      <c r="N312">
        <f t="shared" si="50"/>
        <v>32840</v>
      </c>
      <c r="O312" t="str">
        <f t="shared" si="51"/>
        <v>No</v>
      </c>
      <c r="P312" s="7">
        <f t="shared" si="52"/>
        <v>853807160</v>
      </c>
      <c r="Q312" s="5">
        <f t="shared" si="53"/>
        <v>0.84000000000000008</v>
      </c>
      <c r="R312" s="5">
        <f t="shared" si="44"/>
        <v>7.6913528490091879E-2</v>
      </c>
      <c r="S312" s="5">
        <f t="shared" si="54"/>
        <v>0.458456764245046</v>
      </c>
    </row>
    <row r="313" spans="1:19" x14ac:dyDescent="0.3">
      <c r="A313" t="s">
        <v>637</v>
      </c>
      <c r="B313" t="s">
        <v>638</v>
      </c>
      <c r="C313" t="s">
        <v>27</v>
      </c>
      <c r="D313" t="str">
        <f t="shared" si="45"/>
        <v>Electronics</v>
      </c>
      <c r="E313" t="str">
        <f t="shared" si="46"/>
        <v>HDMICables</v>
      </c>
      <c r="F313" s="3">
        <v>699</v>
      </c>
      <c r="G313" s="3">
        <v>1899</v>
      </c>
      <c r="H313" s="3" t="str">
        <f t="shared" si="47"/>
        <v>&gt;500.00</v>
      </c>
      <c r="I313" s="1">
        <v>0.63</v>
      </c>
      <c r="J313" s="1" t="str">
        <f t="shared" si="48"/>
        <v>Yes</v>
      </c>
      <c r="K313" s="5">
        <v>4.4000000000000004</v>
      </c>
      <c r="L313" s="5">
        <f t="shared" si="49"/>
        <v>4.4000000000000004</v>
      </c>
      <c r="M313" s="6">
        <v>390</v>
      </c>
      <c r="N313">
        <f t="shared" si="50"/>
        <v>390</v>
      </c>
      <c r="O313" t="str">
        <f t="shared" si="51"/>
        <v>Yes</v>
      </c>
      <c r="P313" s="7">
        <f t="shared" si="52"/>
        <v>740610</v>
      </c>
      <c r="Q313" s="5">
        <f t="shared" si="53"/>
        <v>0.88000000000000012</v>
      </c>
      <c r="R313" s="5">
        <f t="shared" si="44"/>
        <v>9.134067025315418E-4</v>
      </c>
      <c r="S313" s="5">
        <f t="shared" si="54"/>
        <v>0.44045670335126585</v>
      </c>
    </row>
    <row r="314" spans="1:19" x14ac:dyDescent="0.3">
      <c r="A314" t="s">
        <v>639</v>
      </c>
      <c r="B314" t="s">
        <v>640</v>
      </c>
      <c r="C314" t="s">
        <v>641</v>
      </c>
      <c r="D314" t="str">
        <f t="shared" si="45"/>
        <v>Electronics</v>
      </c>
      <c r="E314" t="str">
        <f t="shared" si="46"/>
        <v>3DGlasses</v>
      </c>
      <c r="F314" s="3">
        <v>2699</v>
      </c>
      <c r="G314" s="3">
        <v>3500</v>
      </c>
      <c r="H314" s="3" t="str">
        <f t="shared" si="47"/>
        <v>&gt;500.00</v>
      </c>
      <c r="I314" s="1">
        <v>0.23</v>
      </c>
      <c r="J314" s="1" t="str">
        <f t="shared" si="48"/>
        <v>No</v>
      </c>
      <c r="K314" s="5">
        <v>3.5</v>
      </c>
      <c r="L314" s="5">
        <f t="shared" si="49"/>
        <v>3.5</v>
      </c>
      <c r="M314" s="6">
        <v>621</v>
      </c>
      <c r="N314">
        <f t="shared" si="50"/>
        <v>621</v>
      </c>
      <c r="O314" t="str">
        <f t="shared" si="51"/>
        <v>Yes</v>
      </c>
      <c r="P314" s="7">
        <f t="shared" si="52"/>
        <v>2173500</v>
      </c>
      <c r="Q314" s="5">
        <f t="shared" si="53"/>
        <v>0.7</v>
      </c>
      <c r="R314" s="5">
        <f t="shared" si="44"/>
        <v>1.4544245186463782E-3</v>
      </c>
      <c r="S314" s="5">
        <f t="shared" si="54"/>
        <v>0.35072721225932318</v>
      </c>
    </row>
    <row r="315" spans="1:19" x14ac:dyDescent="0.3">
      <c r="A315" t="s">
        <v>642</v>
      </c>
      <c r="B315" t="s">
        <v>643</v>
      </c>
      <c r="C315" t="s">
        <v>1</v>
      </c>
      <c r="D315" t="str">
        <f t="shared" si="45"/>
        <v>Computers&amp;Accessories</v>
      </c>
      <c r="E315" t="str">
        <f t="shared" si="46"/>
        <v>USBCables</v>
      </c>
      <c r="F315" s="3">
        <v>129</v>
      </c>
      <c r="G315" s="3">
        <v>599</v>
      </c>
      <c r="H315" s="3" t="str">
        <f t="shared" si="47"/>
        <v>&gt;500.00</v>
      </c>
      <c r="I315" s="1">
        <v>0.78</v>
      </c>
      <c r="J315" s="1" t="str">
        <f t="shared" si="48"/>
        <v>Yes</v>
      </c>
      <c r="K315" s="5">
        <v>4.0999999999999996</v>
      </c>
      <c r="L315" s="5">
        <f t="shared" si="49"/>
        <v>4.0999999999999996</v>
      </c>
      <c r="M315" s="6">
        <v>265</v>
      </c>
      <c r="N315">
        <f t="shared" si="50"/>
        <v>265</v>
      </c>
      <c r="O315" t="str">
        <f t="shared" si="51"/>
        <v>Yes</v>
      </c>
      <c r="P315" s="7">
        <f t="shared" si="52"/>
        <v>158735</v>
      </c>
      <c r="Q315" s="5">
        <f t="shared" si="53"/>
        <v>0.82</v>
      </c>
      <c r="R315" s="5">
        <f t="shared" si="44"/>
        <v>6.2064814402784251E-4</v>
      </c>
      <c r="S315" s="5">
        <f t="shared" si="54"/>
        <v>0.4103103240720139</v>
      </c>
    </row>
    <row r="316" spans="1:19" x14ac:dyDescent="0.3">
      <c r="A316" t="s">
        <v>644</v>
      </c>
      <c r="B316" t="s">
        <v>645</v>
      </c>
      <c r="C316" t="s">
        <v>1</v>
      </c>
      <c r="D316" t="str">
        <f t="shared" si="45"/>
        <v>Computers&amp;Accessories</v>
      </c>
      <c r="E316" t="str">
        <f t="shared" si="46"/>
        <v>USBCables</v>
      </c>
      <c r="F316" s="3">
        <v>389</v>
      </c>
      <c r="G316" s="3">
        <v>999</v>
      </c>
      <c r="H316" s="3" t="str">
        <f t="shared" si="47"/>
        <v>&gt;500.00</v>
      </c>
      <c r="I316" s="1">
        <v>0.61</v>
      </c>
      <c r="J316" s="1" t="str">
        <f t="shared" si="48"/>
        <v>Yes</v>
      </c>
      <c r="K316" s="5">
        <v>4.3</v>
      </c>
      <c r="L316" s="5">
        <f t="shared" si="49"/>
        <v>4.3</v>
      </c>
      <c r="M316" s="6">
        <v>838</v>
      </c>
      <c r="N316">
        <f t="shared" si="50"/>
        <v>838</v>
      </c>
      <c r="O316" t="str">
        <f t="shared" si="51"/>
        <v>Yes</v>
      </c>
      <c r="P316" s="7">
        <f t="shared" si="52"/>
        <v>837162</v>
      </c>
      <c r="Q316" s="5">
        <f t="shared" si="53"/>
        <v>0.86</v>
      </c>
      <c r="R316" s="5">
        <f t="shared" si="44"/>
        <v>1.9626533762088002E-3</v>
      </c>
      <c r="S316" s="5">
        <f t="shared" si="54"/>
        <v>0.4309813266881044</v>
      </c>
    </row>
    <row r="317" spans="1:19" x14ac:dyDescent="0.3">
      <c r="A317" t="s">
        <v>646</v>
      </c>
      <c r="B317" t="s">
        <v>647</v>
      </c>
      <c r="C317" t="s">
        <v>101</v>
      </c>
      <c r="D317" t="str">
        <f t="shared" si="45"/>
        <v>Electronics</v>
      </c>
      <c r="E317" t="str">
        <f t="shared" si="46"/>
        <v>RemoteControls</v>
      </c>
      <c r="F317" s="3">
        <v>246</v>
      </c>
      <c r="G317" s="3">
        <v>600</v>
      </c>
      <c r="H317" s="3" t="str">
        <f t="shared" si="47"/>
        <v>&gt;500.00</v>
      </c>
      <c r="I317" s="1">
        <v>0.59</v>
      </c>
      <c r="J317" s="1" t="str">
        <f t="shared" si="48"/>
        <v>Yes</v>
      </c>
      <c r="K317" s="5">
        <v>4.2</v>
      </c>
      <c r="L317" s="5">
        <f t="shared" si="49"/>
        <v>4.2</v>
      </c>
      <c r="M317" s="6">
        <v>143</v>
      </c>
      <c r="N317">
        <f t="shared" si="50"/>
        <v>143</v>
      </c>
      <c r="O317" t="str">
        <f t="shared" si="51"/>
        <v>Yes</v>
      </c>
      <c r="P317" s="7">
        <f t="shared" si="52"/>
        <v>85800</v>
      </c>
      <c r="Q317" s="5">
        <f t="shared" si="53"/>
        <v>0.84000000000000008</v>
      </c>
      <c r="R317" s="5">
        <f t="shared" si="44"/>
        <v>3.3491579092823201E-4</v>
      </c>
      <c r="S317" s="5">
        <f t="shared" si="54"/>
        <v>0.42016745789546417</v>
      </c>
    </row>
    <row r="318" spans="1:19" x14ac:dyDescent="0.3">
      <c r="A318" t="s">
        <v>648</v>
      </c>
      <c r="B318" t="s">
        <v>649</v>
      </c>
      <c r="C318" t="s">
        <v>1</v>
      </c>
      <c r="D318" t="str">
        <f t="shared" si="45"/>
        <v>Computers&amp;Accessories</v>
      </c>
      <c r="E318" t="str">
        <f t="shared" si="46"/>
        <v>USBCables</v>
      </c>
      <c r="F318" s="3">
        <v>299</v>
      </c>
      <c r="G318" s="3">
        <v>799</v>
      </c>
      <c r="H318" s="3" t="str">
        <f t="shared" si="47"/>
        <v>&gt;500.00</v>
      </c>
      <c r="I318" s="1">
        <v>0.63</v>
      </c>
      <c r="J318" s="1" t="str">
        <f t="shared" si="48"/>
        <v>Yes</v>
      </c>
      <c r="K318" s="5">
        <v>4</v>
      </c>
      <c r="L318" s="5">
        <f t="shared" si="49"/>
        <v>4</v>
      </c>
      <c r="M318" s="6">
        <v>151</v>
      </c>
      <c r="N318">
        <f t="shared" si="50"/>
        <v>151</v>
      </c>
      <c r="O318" t="str">
        <f t="shared" si="51"/>
        <v>Yes</v>
      </c>
      <c r="P318" s="7">
        <f t="shared" si="52"/>
        <v>120649</v>
      </c>
      <c r="Q318" s="5">
        <f t="shared" si="53"/>
        <v>0.8</v>
      </c>
      <c r="R318" s="5">
        <f t="shared" si="44"/>
        <v>3.5365233867246874E-4</v>
      </c>
      <c r="S318" s="5">
        <f t="shared" si="54"/>
        <v>0.40017682616933625</v>
      </c>
    </row>
    <row r="319" spans="1:19" x14ac:dyDescent="0.3">
      <c r="A319" t="s">
        <v>650</v>
      </c>
      <c r="B319" t="s">
        <v>651</v>
      </c>
      <c r="C319" t="s">
        <v>101</v>
      </c>
      <c r="D319" t="str">
        <f t="shared" si="45"/>
        <v>Electronics</v>
      </c>
      <c r="E319" t="str">
        <f t="shared" si="46"/>
        <v>RemoteControls</v>
      </c>
      <c r="F319" s="3">
        <v>247</v>
      </c>
      <c r="G319" s="3">
        <v>399</v>
      </c>
      <c r="H319" s="3" t="str">
        <f t="shared" si="47"/>
        <v>200.00–500.00</v>
      </c>
      <c r="I319" s="1">
        <v>0.38</v>
      </c>
      <c r="J319" s="1" t="str">
        <f t="shared" si="48"/>
        <v>No</v>
      </c>
      <c r="K319" s="5">
        <v>3.9</v>
      </c>
      <c r="L319" s="5">
        <f t="shared" si="49"/>
        <v>3.9</v>
      </c>
      <c r="M319" s="6">
        <v>200</v>
      </c>
      <c r="N319">
        <f t="shared" si="50"/>
        <v>200</v>
      </c>
      <c r="O319" t="str">
        <f t="shared" si="51"/>
        <v>Yes</v>
      </c>
      <c r="P319" s="7">
        <f t="shared" si="52"/>
        <v>79800</v>
      </c>
      <c r="Q319" s="5">
        <f t="shared" si="53"/>
        <v>0.78</v>
      </c>
      <c r="R319" s="5">
        <f t="shared" si="44"/>
        <v>4.6841369360591889E-4</v>
      </c>
      <c r="S319" s="5">
        <f t="shared" si="54"/>
        <v>0.39023420684680299</v>
      </c>
    </row>
    <row r="320" spans="1:19" x14ac:dyDescent="0.3">
      <c r="A320" t="s">
        <v>652</v>
      </c>
      <c r="B320" t="s">
        <v>653</v>
      </c>
      <c r="C320" t="s">
        <v>101</v>
      </c>
      <c r="D320" t="str">
        <f t="shared" si="45"/>
        <v>Electronics</v>
      </c>
      <c r="E320" t="str">
        <f t="shared" si="46"/>
        <v>RemoteControls</v>
      </c>
      <c r="F320" s="3">
        <v>1369</v>
      </c>
      <c r="G320" s="3">
        <v>2999</v>
      </c>
      <c r="H320" s="3" t="str">
        <f t="shared" si="47"/>
        <v>&gt;500.00</v>
      </c>
      <c r="I320" s="1">
        <v>0.54</v>
      </c>
      <c r="J320" s="1" t="str">
        <f t="shared" si="48"/>
        <v>Yes</v>
      </c>
      <c r="K320" s="5">
        <v>3.3</v>
      </c>
      <c r="L320" s="5">
        <f t="shared" si="49"/>
        <v>3.3</v>
      </c>
      <c r="M320" s="6">
        <v>227</v>
      </c>
      <c r="N320">
        <f t="shared" si="50"/>
        <v>227</v>
      </c>
      <c r="O320" t="str">
        <f t="shared" si="51"/>
        <v>Yes</v>
      </c>
      <c r="P320" s="7">
        <f t="shared" si="52"/>
        <v>680773</v>
      </c>
      <c r="Q320" s="5">
        <f t="shared" si="53"/>
        <v>0.65999999999999992</v>
      </c>
      <c r="R320" s="5">
        <f t="shared" si="44"/>
        <v>5.3164954224271788E-4</v>
      </c>
      <c r="S320" s="5">
        <f t="shared" si="54"/>
        <v>0.33026582477112132</v>
      </c>
    </row>
    <row r="321" spans="1:19" x14ac:dyDescent="0.3">
      <c r="A321" t="s">
        <v>654</v>
      </c>
      <c r="B321" t="s">
        <v>655</v>
      </c>
      <c r="C321" t="s">
        <v>101</v>
      </c>
      <c r="D321" t="str">
        <f t="shared" si="45"/>
        <v>Electronics</v>
      </c>
      <c r="E321" t="str">
        <f t="shared" si="46"/>
        <v>RemoteControls</v>
      </c>
      <c r="F321" s="3">
        <v>199</v>
      </c>
      <c r="G321" s="3">
        <v>499</v>
      </c>
      <c r="H321" s="3" t="str">
        <f t="shared" si="47"/>
        <v>200.00–500.00</v>
      </c>
      <c r="I321" s="1">
        <v>0.6</v>
      </c>
      <c r="J321" s="1" t="str">
        <f t="shared" si="48"/>
        <v>Yes</v>
      </c>
      <c r="K321" s="5">
        <v>3.8</v>
      </c>
      <c r="L321" s="5">
        <f t="shared" si="49"/>
        <v>3.8</v>
      </c>
      <c r="M321" s="6">
        <v>538</v>
      </c>
      <c r="N321">
        <f t="shared" si="50"/>
        <v>538</v>
      </c>
      <c r="O321" t="str">
        <f t="shared" si="51"/>
        <v>Yes</v>
      </c>
      <c r="P321" s="7">
        <f t="shared" si="52"/>
        <v>268462</v>
      </c>
      <c r="Q321" s="5">
        <f t="shared" si="53"/>
        <v>0.76</v>
      </c>
      <c r="R321" s="5">
        <f t="shared" si="44"/>
        <v>1.2600328357999218E-3</v>
      </c>
      <c r="S321" s="5">
        <f t="shared" si="54"/>
        <v>0.38063001641789995</v>
      </c>
    </row>
    <row r="322" spans="1:19" x14ac:dyDescent="0.3">
      <c r="A322" t="s">
        <v>656</v>
      </c>
      <c r="B322" t="s">
        <v>657</v>
      </c>
      <c r="C322" t="s">
        <v>27</v>
      </c>
      <c r="D322" t="str">
        <f t="shared" si="45"/>
        <v>Electronics</v>
      </c>
      <c r="E322" t="str">
        <f t="shared" si="46"/>
        <v>HDMICables</v>
      </c>
      <c r="F322" s="3">
        <v>299</v>
      </c>
      <c r="G322" s="3">
        <v>599</v>
      </c>
      <c r="H322" s="3" t="str">
        <f t="shared" si="47"/>
        <v>&gt;500.00</v>
      </c>
      <c r="I322" s="1">
        <v>0.5</v>
      </c>
      <c r="J322" s="1" t="str">
        <f t="shared" si="48"/>
        <v>Yes</v>
      </c>
      <c r="K322" s="5">
        <v>4</v>
      </c>
      <c r="L322" s="5">
        <f t="shared" si="49"/>
        <v>4</v>
      </c>
      <c r="M322" s="6">
        <v>171</v>
      </c>
      <c r="N322">
        <f t="shared" si="50"/>
        <v>171</v>
      </c>
      <c r="O322" t="str">
        <f t="shared" si="51"/>
        <v>Yes</v>
      </c>
      <c r="P322" s="7">
        <f t="shared" si="52"/>
        <v>102429</v>
      </c>
      <c r="Q322" s="5">
        <f t="shared" si="53"/>
        <v>0.8</v>
      </c>
      <c r="R322" s="5">
        <f t="shared" ref="R322:R385" si="55">N322 /$W$8</f>
        <v>4.0049370803306065E-4</v>
      </c>
      <c r="S322" s="5">
        <f t="shared" si="54"/>
        <v>0.40020024685401656</v>
      </c>
    </row>
    <row r="323" spans="1:19" x14ac:dyDescent="0.3">
      <c r="A323" t="s">
        <v>658</v>
      </c>
      <c r="B323" t="s">
        <v>659</v>
      </c>
      <c r="C323" t="s">
        <v>36</v>
      </c>
      <c r="D323" t="str">
        <f t="shared" ref="D323:D386" si="56">LEFT(C323, FIND("|",C323&amp; "|") - 1)</f>
        <v>Electronics</v>
      </c>
      <c r="E323" t="str">
        <f t="shared" ref="E323:E386" si="57">TRIM(RIGHT(SUBSTITUTE(C323, "|", REPT(" ", 100)), 100))</f>
        <v>SmartTelevisions</v>
      </c>
      <c r="F323" s="3">
        <v>14999</v>
      </c>
      <c r="G323" s="3">
        <v>14999</v>
      </c>
      <c r="H323" s="3" t="str">
        <f t="shared" ref="H323:H386" si="58">IF(G323&lt;200,"&lt;200.00",IF(G323&lt;=500,"200.00–500.00","&gt;500.00"))</f>
        <v>&gt;500.00</v>
      </c>
      <c r="I323" s="1">
        <v>0</v>
      </c>
      <c r="J323" s="1" t="str">
        <f t="shared" ref="J323:J386" si="59">IF(I323&gt;=50%,"Yes","No")</f>
        <v>No</v>
      </c>
      <c r="K323" s="5">
        <v>4.3</v>
      </c>
      <c r="L323" s="5">
        <f t="shared" ref="L323:L386" si="60">IF(ISNUMBER(K323),K323,0)</f>
        <v>4.3</v>
      </c>
      <c r="M323" s="6">
        <v>27508</v>
      </c>
      <c r="N323">
        <f t="shared" ref="N323:N386" si="61">IF(ISNUMBER(M323),M323,0)</f>
        <v>27508</v>
      </c>
      <c r="O323" t="str">
        <f t="shared" ref="O323:O386" si="62">IF(N323&lt;1000,"Yes","No")</f>
        <v>No</v>
      </c>
      <c r="P323" s="7">
        <f t="shared" ref="P323:P386" si="63">G323*N323</f>
        <v>412592492</v>
      </c>
      <c r="Q323" s="5">
        <f t="shared" ref="Q323:Q386" si="64">L323/5</f>
        <v>0.86</v>
      </c>
      <c r="R323" s="5">
        <f t="shared" si="55"/>
        <v>6.442561941855808E-2</v>
      </c>
      <c r="S323" s="5">
        <f t="shared" ref="S323:S386" si="65" xml:space="preserve"> (Q323+R323)/2</f>
        <v>0.46221280970927903</v>
      </c>
    </row>
    <row r="324" spans="1:19" x14ac:dyDescent="0.3">
      <c r="A324" t="s">
        <v>660</v>
      </c>
      <c r="B324" t="s">
        <v>661</v>
      </c>
      <c r="C324" t="s">
        <v>1</v>
      </c>
      <c r="D324" t="str">
        <f t="shared" si="56"/>
        <v>Computers&amp;Accessories</v>
      </c>
      <c r="E324" t="str">
        <f t="shared" si="57"/>
        <v>USBCables</v>
      </c>
      <c r="F324" s="3">
        <v>299</v>
      </c>
      <c r="G324" s="3">
        <v>699</v>
      </c>
      <c r="H324" s="3" t="str">
        <f t="shared" si="58"/>
        <v>&gt;500.00</v>
      </c>
      <c r="I324" s="1">
        <v>0.56999999999999995</v>
      </c>
      <c r="J324" s="1" t="str">
        <f t="shared" si="59"/>
        <v>Yes</v>
      </c>
      <c r="K324" s="5">
        <v>3.9</v>
      </c>
      <c r="L324" s="5">
        <f t="shared" si="60"/>
        <v>3.9</v>
      </c>
      <c r="M324" s="6">
        <v>1454</v>
      </c>
      <c r="N324">
        <f t="shared" si="61"/>
        <v>1454</v>
      </c>
      <c r="O324" t="str">
        <f t="shared" si="62"/>
        <v>No</v>
      </c>
      <c r="P324" s="7">
        <f t="shared" si="63"/>
        <v>1016346</v>
      </c>
      <c r="Q324" s="5">
        <f t="shared" si="64"/>
        <v>0.78</v>
      </c>
      <c r="R324" s="5">
        <f t="shared" si="55"/>
        <v>3.4053675525150301E-3</v>
      </c>
      <c r="S324" s="5">
        <f t="shared" si="65"/>
        <v>0.39170268377625755</v>
      </c>
    </row>
    <row r="325" spans="1:19" x14ac:dyDescent="0.3">
      <c r="A325" t="s">
        <v>662</v>
      </c>
      <c r="B325" t="s">
        <v>663</v>
      </c>
      <c r="C325" t="s">
        <v>36</v>
      </c>
      <c r="D325" t="str">
        <f t="shared" si="56"/>
        <v>Electronics</v>
      </c>
      <c r="E325" t="str">
        <f t="shared" si="57"/>
        <v>SmartTelevisions</v>
      </c>
      <c r="F325" s="3">
        <v>24990</v>
      </c>
      <c r="G325" s="3">
        <v>51990</v>
      </c>
      <c r="H325" s="3" t="str">
        <f t="shared" si="58"/>
        <v>&gt;500.00</v>
      </c>
      <c r="I325" s="1">
        <v>0.52</v>
      </c>
      <c r="J325" s="1" t="str">
        <f t="shared" si="59"/>
        <v>Yes</v>
      </c>
      <c r="K325" s="5">
        <v>4.2</v>
      </c>
      <c r="L325" s="5">
        <f t="shared" si="60"/>
        <v>4.2</v>
      </c>
      <c r="M325" s="6">
        <v>2951</v>
      </c>
      <c r="N325">
        <f t="shared" si="61"/>
        <v>2951</v>
      </c>
      <c r="O325" t="str">
        <f t="shared" si="62"/>
        <v>No</v>
      </c>
      <c r="P325" s="7">
        <f t="shared" si="63"/>
        <v>153422490</v>
      </c>
      <c r="Q325" s="5">
        <f t="shared" si="64"/>
        <v>0.84000000000000008</v>
      </c>
      <c r="R325" s="5">
        <f t="shared" si="55"/>
        <v>6.9114440491553327E-3</v>
      </c>
      <c r="S325" s="5">
        <f t="shared" si="65"/>
        <v>0.42345572202457771</v>
      </c>
    </row>
    <row r="326" spans="1:19" x14ac:dyDescent="0.3">
      <c r="A326" t="s">
        <v>664</v>
      </c>
      <c r="B326" t="s">
        <v>665</v>
      </c>
      <c r="C326" t="s">
        <v>1</v>
      </c>
      <c r="D326" t="str">
        <f t="shared" si="56"/>
        <v>Computers&amp;Accessories</v>
      </c>
      <c r="E326" t="str">
        <f t="shared" si="57"/>
        <v>USBCables</v>
      </c>
      <c r="F326" s="3">
        <v>249</v>
      </c>
      <c r="G326" s="3">
        <v>999</v>
      </c>
      <c r="H326" s="3" t="str">
        <f t="shared" si="58"/>
        <v>&gt;500.00</v>
      </c>
      <c r="I326" s="1">
        <v>0.75</v>
      </c>
      <c r="J326" s="1" t="str">
        <f t="shared" si="59"/>
        <v>Yes</v>
      </c>
      <c r="K326" s="5">
        <v>5</v>
      </c>
      <c r="L326" s="5">
        <f t="shared" si="60"/>
        <v>5</v>
      </c>
      <c r="N326">
        <f t="shared" si="61"/>
        <v>0</v>
      </c>
      <c r="O326" t="str">
        <f t="shared" si="62"/>
        <v>Yes</v>
      </c>
      <c r="P326" s="7">
        <f t="shared" si="63"/>
        <v>0</v>
      </c>
      <c r="Q326" s="5">
        <f t="shared" si="64"/>
        <v>1</v>
      </c>
      <c r="R326" s="5">
        <f t="shared" si="55"/>
        <v>0</v>
      </c>
      <c r="S326" s="5">
        <f t="shared" si="65"/>
        <v>0.5</v>
      </c>
    </row>
    <row r="327" spans="1:19" x14ac:dyDescent="0.3">
      <c r="A327" t="s">
        <v>666</v>
      </c>
      <c r="B327" t="s">
        <v>667</v>
      </c>
      <c r="C327" t="s">
        <v>36</v>
      </c>
      <c r="D327" t="str">
        <f t="shared" si="56"/>
        <v>Electronics</v>
      </c>
      <c r="E327" t="str">
        <f t="shared" si="57"/>
        <v>SmartTelevisions</v>
      </c>
      <c r="F327" s="3">
        <v>61999</v>
      </c>
      <c r="G327" s="3">
        <v>69999</v>
      </c>
      <c r="H327" s="3" t="str">
        <f t="shared" si="58"/>
        <v>&gt;500.00</v>
      </c>
      <c r="I327" s="1">
        <v>0.11</v>
      </c>
      <c r="J327" s="1" t="str">
        <f t="shared" si="59"/>
        <v>No</v>
      </c>
      <c r="K327" s="5">
        <v>4.0999999999999996</v>
      </c>
      <c r="L327" s="5">
        <f t="shared" si="60"/>
        <v>4.0999999999999996</v>
      </c>
      <c r="M327" s="6">
        <v>6753</v>
      </c>
      <c r="N327">
        <f t="shared" si="61"/>
        <v>6753</v>
      </c>
      <c r="O327" t="str">
        <f t="shared" si="62"/>
        <v>No</v>
      </c>
      <c r="P327" s="7">
        <f t="shared" si="63"/>
        <v>472703247</v>
      </c>
      <c r="Q327" s="5">
        <f t="shared" si="64"/>
        <v>0.82</v>
      </c>
      <c r="R327" s="5">
        <f t="shared" si="55"/>
        <v>1.581598836460385E-2</v>
      </c>
      <c r="S327" s="5">
        <f t="shared" si="65"/>
        <v>0.4179079941823019</v>
      </c>
    </row>
    <row r="328" spans="1:19" x14ac:dyDescent="0.3">
      <c r="A328" t="s">
        <v>668</v>
      </c>
      <c r="B328" t="s">
        <v>669</v>
      </c>
      <c r="C328" t="s">
        <v>36</v>
      </c>
      <c r="D328" t="str">
        <f t="shared" si="56"/>
        <v>Electronics</v>
      </c>
      <c r="E328" t="str">
        <f t="shared" si="57"/>
        <v>SmartTelevisions</v>
      </c>
      <c r="F328" s="3">
        <v>24499</v>
      </c>
      <c r="G328" s="3">
        <v>50000</v>
      </c>
      <c r="H328" s="3" t="str">
        <f t="shared" si="58"/>
        <v>&gt;500.00</v>
      </c>
      <c r="I328" s="1">
        <v>0.51</v>
      </c>
      <c r="J328" s="1" t="str">
        <f t="shared" si="59"/>
        <v>Yes</v>
      </c>
      <c r="K328" s="5">
        <v>3.9</v>
      </c>
      <c r="L328" s="5">
        <f t="shared" si="60"/>
        <v>3.9</v>
      </c>
      <c r="M328" s="6">
        <v>3518</v>
      </c>
      <c r="N328">
        <f t="shared" si="61"/>
        <v>3518</v>
      </c>
      <c r="O328" t="str">
        <f t="shared" si="62"/>
        <v>No</v>
      </c>
      <c r="P328" s="7">
        <f t="shared" si="63"/>
        <v>175900000</v>
      </c>
      <c r="Q328" s="5">
        <f t="shared" si="64"/>
        <v>0.78</v>
      </c>
      <c r="R328" s="5">
        <f t="shared" si="55"/>
        <v>8.2393968705281127E-3</v>
      </c>
      <c r="S328" s="5">
        <f t="shared" si="65"/>
        <v>0.39411969843526407</v>
      </c>
    </row>
    <row r="329" spans="1:19" x14ac:dyDescent="0.3">
      <c r="A329" t="s">
        <v>670</v>
      </c>
      <c r="B329" t="s">
        <v>671</v>
      </c>
      <c r="C329" t="s">
        <v>36</v>
      </c>
      <c r="D329" t="str">
        <f t="shared" si="56"/>
        <v>Electronics</v>
      </c>
      <c r="E329" t="str">
        <f t="shared" si="57"/>
        <v>SmartTelevisions</v>
      </c>
      <c r="F329" s="3">
        <v>10499</v>
      </c>
      <c r="G329" s="3">
        <v>19499</v>
      </c>
      <c r="H329" s="3" t="str">
        <f t="shared" si="58"/>
        <v>&gt;500.00</v>
      </c>
      <c r="I329" s="1">
        <v>0.46</v>
      </c>
      <c r="J329" s="1" t="str">
        <f t="shared" si="59"/>
        <v>No</v>
      </c>
      <c r="K329" s="5">
        <v>4.2</v>
      </c>
      <c r="L329" s="5">
        <f t="shared" si="60"/>
        <v>4.2</v>
      </c>
      <c r="M329" s="6">
        <v>1510</v>
      </c>
      <c r="N329">
        <f t="shared" si="61"/>
        <v>1510</v>
      </c>
      <c r="O329" t="str">
        <f t="shared" si="62"/>
        <v>No</v>
      </c>
      <c r="P329" s="7">
        <f t="shared" si="63"/>
        <v>29443490</v>
      </c>
      <c r="Q329" s="5">
        <f t="shared" si="64"/>
        <v>0.84000000000000008</v>
      </c>
      <c r="R329" s="5">
        <f t="shared" si="55"/>
        <v>3.5365233867246876E-3</v>
      </c>
      <c r="S329" s="5">
        <f t="shared" si="65"/>
        <v>0.4217682616933624</v>
      </c>
    </row>
    <row r="330" spans="1:19" x14ac:dyDescent="0.3">
      <c r="A330" t="s">
        <v>672</v>
      </c>
      <c r="B330" t="s">
        <v>673</v>
      </c>
      <c r="C330" t="s">
        <v>1</v>
      </c>
      <c r="D330" t="str">
        <f t="shared" si="56"/>
        <v>Computers&amp;Accessories</v>
      </c>
      <c r="E330" t="str">
        <f t="shared" si="57"/>
        <v>USBCables</v>
      </c>
      <c r="F330" s="3">
        <v>349</v>
      </c>
      <c r="G330" s="3">
        <v>999</v>
      </c>
      <c r="H330" s="3" t="str">
        <f t="shared" si="58"/>
        <v>&gt;500.00</v>
      </c>
      <c r="I330" s="1">
        <v>0.65</v>
      </c>
      <c r="J330" s="1" t="str">
        <f t="shared" si="59"/>
        <v>Yes</v>
      </c>
      <c r="K330" s="5">
        <v>4.3</v>
      </c>
      <c r="L330" s="5">
        <f t="shared" si="60"/>
        <v>4.3</v>
      </c>
      <c r="M330" s="6">
        <v>838</v>
      </c>
      <c r="N330">
        <f t="shared" si="61"/>
        <v>838</v>
      </c>
      <c r="O330" t="str">
        <f t="shared" si="62"/>
        <v>Yes</v>
      </c>
      <c r="P330" s="7">
        <f t="shared" si="63"/>
        <v>837162</v>
      </c>
      <c r="Q330" s="5">
        <f t="shared" si="64"/>
        <v>0.86</v>
      </c>
      <c r="R330" s="5">
        <f t="shared" si="55"/>
        <v>1.9626533762088002E-3</v>
      </c>
      <c r="S330" s="5">
        <f t="shared" si="65"/>
        <v>0.4309813266881044</v>
      </c>
    </row>
    <row r="331" spans="1:19" x14ac:dyDescent="0.3">
      <c r="A331" t="s">
        <v>674</v>
      </c>
      <c r="B331" t="s">
        <v>675</v>
      </c>
      <c r="C331" t="s">
        <v>101</v>
      </c>
      <c r="D331" t="str">
        <f t="shared" si="56"/>
        <v>Electronics</v>
      </c>
      <c r="E331" t="str">
        <f t="shared" si="57"/>
        <v>RemoteControls</v>
      </c>
      <c r="F331" s="3">
        <v>197</v>
      </c>
      <c r="G331" s="3">
        <v>499</v>
      </c>
      <c r="H331" s="3" t="str">
        <f t="shared" si="58"/>
        <v>200.00–500.00</v>
      </c>
      <c r="I331" s="1">
        <v>0.61</v>
      </c>
      <c r="J331" s="1" t="str">
        <f t="shared" si="59"/>
        <v>Yes</v>
      </c>
      <c r="K331" s="5">
        <v>3.8</v>
      </c>
      <c r="L331" s="5">
        <f t="shared" si="60"/>
        <v>3.8</v>
      </c>
      <c r="M331" s="6">
        <v>136</v>
      </c>
      <c r="N331">
        <f t="shared" si="61"/>
        <v>136</v>
      </c>
      <c r="O331" t="str">
        <f t="shared" si="62"/>
        <v>Yes</v>
      </c>
      <c r="P331" s="7">
        <f t="shared" si="63"/>
        <v>67864</v>
      </c>
      <c r="Q331" s="5">
        <f t="shared" si="64"/>
        <v>0.76</v>
      </c>
      <c r="R331" s="5">
        <f t="shared" si="55"/>
        <v>3.1852131165202482E-4</v>
      </c>
      <c r="S331" s="5">
        <f t="shared" si="65"/>
        <v>0.380159260655826</v>
      </c>
    </row>
    <row r="332" spans="1:19" x14ac:dyDescent="0.3">
      <c r="A332" t="s">
        <v>676</v>
      </c>
      <c r="B332" t="s">
        <v>677</v>
      </c>
      <c r="C332" t="s">
        <v>461</v>
      </c>
      <c r="D332" t="str">
        <f t="shared" si="56"/>
        <v>Electronics</v>
      </c>
      <c r="E332" t="str">
        <f t="shared" si="57"/>
        <v>SatelliteReceivers</v>
      </c>
      <c r="F332" s="3">
        <v>1299</v>
      </c>
      <c r="G332" s="3">
        <v>2499</v>
      </c>
      <c r="H332" s="3" t="str">
        <f t="shared" si="58"/>
        <v>&gt;500.00</v>
      </c>
      <c r="I332" s="1">
        <v>0.48</v>
      </c>
      <c r="J332" s="1" t="str">
        <f t="shared" si="59"/>
        <v>No</v>
      </c>
      <c r="K332" s="5">
        <v>4.3</v>
      </c>
      <c r="L332" s="5">
        <f t="shared" si="60"/>
        <v>4.3</v>
      </c>
      <c r="M332" s="6">
        <v>301</v>
      </c>
      <c r="N332">
        <f t="shared" si="61"/>
        <v>301</v>
      </c>
      <c r="O332" t="str">
        <f t="shared" si="62"/>
        <v>Yes</v>
      </c>
      <c r="P332" s="7">
        <f t="shared" si="63"/>
        <v>752199</v>
      </c>
      <c r="Q332" s="5">
        <f t="shared" si="64"/>
        <v>0.86</v>
      </c>
      <c r="R332" s="5">
        <f t="shared" si="55"/>
        <v>7.0496260887690794E-4</v>
      </c>
      <c r="S332" s="5">
        <f t="shared" si="65"/>
        <v>0.43035248130443843</v>
      </c>
    </row>
    <row r="333" spans="1:19" x14ac:dyDescent="0.3">
      <c r="A333" t="s">
        <v>678</v>
      </c>
      <c r="B333" t="s">
        <v>679</v>
      </c>
      <c r="C333" t="s">
        <v>1</v>
      </c>
      <c r="D333" t="str">
        <f t="shared" si="56"/>
        <v>Computers&amp;Accessories</v>
      </c>
      <c r="E333" t="str">
        <f t="shared" si="57"/>
        <v>USBCables</v>
      </c>
      <c r="F333" s="3">
        <v>1519</v>
      </c>
      <c r="G333" s="3">
        <v>1899</v>
      </c>
      <c r="H333" s="3" t="str">
        <f t="shared" si="58"/>
        <v>&gt;500.00</v>
      </c>
      <c r="I333" s="1">
        <v>0.2</v>
      </c>
      <c r="J333" s="1" t="str">
        <f t="shared" si="59"/>
        <v>No</v>
      </c>
      <c r="K333" s="5">
        <v>4.4000000000000004</v>
      </c>
      <c r="L333" s="5">
        <f t="shared" si="60"/>
        <v>4.4000000000000004</v>
      </c>
      <c r="M333" s="6">
        <v>19763</v>
      </c>
      <c r="N333">
        <f t="shared" si="61"/>
        <v>19763</v>
      </c>
      <c r="O333" t="str">
        <f t="shared" si="62"/>
        <v>No</v>
      </c>
      <c r="P333" s="7">
        <f t="shared" si="63"/>
        <v>37529937</v>
      </c>
      <c r="Q333" s="5">
        <f t="shared" si="64"/>
        <v>0.88000000000000012</v>
      </c>
      <c r="R333" s="5">
        <f t="shared" si="55"/>
        <v>4.6286299133668871E-2</v>
      </c>
      <c r="S333" s="5">
        <f t="shared" si="65"/>
        <v>0.4631431495668345</v>
      </c>
    </row>
    <row r="334" spans="1:19" x14ac:dyDescent="0.3">
      <c r="A334" t="s">
        <v>680</v>
      </c>
      <c r="B334" t="s">
        <v>681</v>
      </c>
      <c r="C334" t="s">
        <v>36</v>
      </c>
      <c r="D334" t="str">
        <f t="shared" si="56"/>
        <v>Electronics</v>
      </c>
      <c r="E334" t="str">
        <f t="shared" si="57"/>
        <v>SmartTelevisions</v>
      </c>
      <c r="F334" s="3">
        <v>46999</v>
      </c>
      <c r="G334" s="3">
        <v>69999</v>
      </c>
      <c r="H334" s="3" t="str">
        <f t="shared" si="58"/>
        <v>&gt;500.00</v>
      </c>
      <c r="I334" s="1">
        <v>0.33</v>
      </c>
      <c r="J334" s="1" t="str">
        <f t="shared" si="59"/>
        <v>No</v>
      </c>
      <c r="K334" s="5">
        <v>4.3</v>
      </c>
      <c r="L334" s="5">
        <f t="shared" si="60"/>
        <v>4.3</v>
      </c>
      <c r="M334" s="6">
        <v>21252</v>
      </c>
      <c r="N334">
        <f t="shared" si="61"/>
        <v>21252</v>
      </c>
      <c r="O334" t="str">
        <f t="shared" si="62"/>
        <v>No</v>
      </c>
      <c r="P334" s="7">
        <f t="shared" si="63"/>
        <v>1487618748</v>
      </c>
      <c r="Q334" s="5">
        <f t="shared" si="64"/>
        <v>0.86</v>
      </c>
      <c r="R334" s="5">
        <f t="shared" si="55"/>
        <v>4.9773639082564942E-2</v>
      </c>
      <c r="S334" s="5">
        <f t="shared" si="65"/>
        <v>0.45488681954128246</v>
      </c>
    </row>
    <row r="335" spans="1:19" x14ac:dyDescent="0.3">
      <c r="A335" t="s">
        <v>682</v>
      </c>
      <c r="B335" t="s">
        <v>683</v>
      </c>
      <c r="C335" t="s">
        <v>1</v>
      </c>
      <c r="D335" t="str">
        <f t="shared" si="56"/>
        <v>Computers&amp;Accessories</v>
      </c>
      <c r="E335" t="str">
        <f t="shared" si="57"/>
        <v>USBCables</v>
      </c>
      <c r="F335" s="3">
        <v>299</v>
      </c>
      <c r="G335" s="3">
        <v>799</v>
      </c>
      <c r="H335" s="3" t="str">
        <f t="shared" si="58"/>
        <v>&gt;500.00</v>
      </c>
      <c r="I335" s="1">
        <v>0.63</v>
      </c>
      <c r="J335" s="1" t="str">
        <f t="shared" si="59"/>
        <v>Yes</v>
      </c>
      <c r="K335" s="5">
        <v>4.3</v>
      </c>
      <c r="L335" s="5">
        <f t="shared" si="60"/>
        <v>4.3</v>
      </c>
      <c r="M335" s="6">
        <v>1902</v>
      </c>
      <c r="N335">
        <f t="shared" si="61"/>
        <v>1902</v>
      </c>
      <c r="O335" t="str">
        <f t="shared" si="62"/>
        <v>No</v>
      </c>
      <c r="P335" s="7">
        <f t="shared" si="63"/>
        <v>1519698</v>
      </c>
      <c r="Q335" s="5">
        <f t="shared" si="64"/>
        <v>0.86</v>
      </c>
      <c r="R335" s="5">
        <f t="shared" si="55"/>
        <v>4.4546142261922888E-3</v>
      </c>
      <c r="S335" s="5">
        <f t="shared" si="65"/>
        <v>0.43222730711309615</v>
      </c>
    </row>
    <row r="336" spans="1:19" x14ac:dyDescent="0.3">
      <c r="A336" t="s">
        <v>684</v>
      </c>
      <c r="B336" t="s">
        <v>685</v>
      </c>
      <c r="C336" t="s">
        <v>686</v>
      </c>
      <c r="D336" t="str">
        <f t="shared" si="56"/>
        <v>Electronics</v>
      </c>
      <c r="E336" t="str">
        <f t="shared" si="57"/>
        <v>SmartWatches</v>
      </c>
      <c r="F336" s="3">
        <v>1799</v>
      </c>
      <c r="G336" s="3">
        <v>19999</v>
      </c>
      <c r="H336" s="3" t="str">
        <f t="shared" si="58"/>
        <v>&gt;500.00</v>
      </c>
      <c r="I336" s="1">
        <v>0.91</v>
      </c>
      <c r="J336" s="1" t="str">
        <f t="shared" si="59"/>
        <v>Yes</v>
      </c>
      <c r="K336" s="5">
        <v>4.2</v>
      </c>
      <c r="L336" s="5">
        <f t="shared" si="60"/>
        <v>4.2</v>
      </c>
      <c r="M336" s="6">
        <v>13937</v>
      </c>
      <c r="N336">
        <f t="shared" si="61"/>
        <v>13937</v>
      </c>
      <c r="O336" t="str">
        <f t="shared" si="62"/>
        <v>No</v>
      </c>
      <c r="P336" s="7">
        <f t="shared" si="63"/>
        <v>278726063</v>
      </c>
      <c r="Q336" s="5">
        <f t="shared" si="64"/>
        <v>0.84000000000000008</v>
      </c>
      <c r="R336" s="5">
        <f t="shared" si="55"/>
        <v>3.2641408238928457E-2</v>
      </c>
      <c r="S336" s="5">
        <f t="shared" si="65"/>
        <v>0.43632070411946428</v>
      </c>
    </row>
    <row r="337" spans="1:19" x14ac:dyDescent="0.3">
      <c r="A337" t="s">
        <v>687</v>
      </c>
      <c r="B337" t="s">
        <v>688</v>
      </c>
      <c r="C337" t="s">
        <v>686</v>
      </c>
      <c r="D337" t="str">
        <f t="shared" si="56"/>
        <v>Electronics</v>
      </c>
      <c r="E337" t="str">
        <f t="shared" si="57"/>
        <v>SmartWatches</v>
      </c>
      <c r="F337" s="3">
        <v>1998</v>
      </c>
      <c r="G337" s="3">
        <v>9999</v>
      </c>
      <c r="H337" s="3" t="str">
        <f t="shared" si="58"/>
        <v>&gt;500.00</v>
      </c>
      <c r="I337" s="1">
        <v>0.8</v>
      </c>
      <c r="J337" s="1" t="str">
        <f t="shared" si="59"/>
        <v>Yes</v>
      </c>
      <c r="K337" s="5">
        <v>4.3</v>
      </c>
      <c r="L337" s="5">
        <f t="shared" si="60"/>
        <v>4.3</v>
      </c>
      <c r="M337" s="6">
        <v>27696</v>
      </c>
      <c r="N337">
        <f t="shared" si="61"/>
        <v>27696</v>
      </c>
      <c r="O337" t="str">
        <f t="shared" si="62"/>
        <v>No</v>
      </c>
      <c r="P337" s="7">
        <f t="shared" si="63"/>
        <v>276932304</v>
      </c>
      <c r="Q337" s="5">
        <f t="shared" si="64"/>
        <v>0.86</v>
      </c>
      <c r="R337" s="5">
        <f t="shared" si="55"/>
        <v>6.4865928290547645E-2</v>
      </c>
      <c r="S337" s="5">
        <f t="shared" si="65"/>
        <v>0.46243296414527379</v>
      </c>
    </row>
    <row r="338" spans="1:19" x14ac:dyDescent="0.3">
      <c r="A338" t="s">
        <v>689</v>
      </c>
      <c r="B338" t="s">
        <v>690</v>
      </c>
      <c r="C338" t="s">
        <v>686</v>
      </c>
      <c r="D338" t="str">
        <f t="shared" si="56"/>
        <v>Electronics</v>
      </c>
      <c r="E338" t="str">
        <f t="shared" si="57"/>
        <v>SmartWatches</v>
      </c>
      <c r="F338" s="3">
        <v>1999</v>
      </c>
      <c r="G338" s="3">
        <v>7990</v>
      </c>
      <c r="H338" s="3" t="str">
        <f t="shared" si="58"/>
        <v>&gt;500.00</v>
      </c>
      <c r="I338" s="1">
        <v>0.75</v>
      </c>
      <c r="J338" s="1" t="str">
        <f t="shared" si="59"/>
        <v>Yes</v>
      </c>
      <c r="K338" s="5">
        <v>3.8</v>
      </c>
      <c r="L338" s="5">
        <f t="shared" si="60"/>
        <v>3.8</v>
      </c>
      <c r="M338" s="6">
        <v>17831</v>
      </c>
      <c r="N338">
        <f t="shared" si="61"/>
        <v>17831</v>
      </c>
      <c r="O338" t="str">
        <f t="shared" si="62"/>
        <v>No</v>
      </c>
      <c r="P338" s="7">
        <f t="shared" si="63"/>
        <v>142469690</v>
      </c>
      <c r="Q338" s="5">
        <f t="shared" si="64"/>
        <v>0.76</v>
      </c>
      <c r="R338" s="5">
        <f t="shared" si="55"/>
        <v>4.1761422853435697E-2</v>
      </c>
      <c r="S338" s="5">
        <f t="shared" si="65"/>
        <v>0.40088071142671783</v>
      </c>
    </row>
    <row r="339" spans="1:19" x14ac:dyDescent="0.3">
      <c r="A339" t="s">
        <v>691</v>
      </c>
      <c r="B339" t="s">
        <v>692</v>
      </c>
      <c r="C339" t="s">
        <v>693</v>
      </c>
      <c r="D339" t="str">
        <f t="shared" si="56"/>
        <v>Electronics</v>
      </c>
      <c r="E339" t="str">
        <f t="shared" si="57"/>
        <v>PowerBanks</v>
      </c>
      <c r="F339" s="3">
        <v>2049</v>
      </c>
      <c r="G339" s="3">
        <v>2199</v>
      </c>
      <c r="H339" s="3" t="str">
        <f t="shared" si="58"/>
        <v>&gt;500.00</v>
      </c>
      <c r="I339" s="1">
        <v>7.0000000000000007E-2</v>
      </c>
      <c r="J339" s="1" t="str">
        <f t="shared" si="59"/>
        <v>No</v>
      </c>
      <c r="K339" s="5">
        <v>4.3</v>
      </c>
      <c r="L339" s="5">
        <f t="shared" si="60"/>
        <v>4.3</v>
      </c>
      <c r="M339" s="6">
        <v>178912</v>
      </c>
      <c r="N339">
        <f t="shared" si="61"/>
        <v>178912</v>
      </c>
      <c r="O339" t="str">
        <f t="shared" si="62"/>
        <v>No</v>
      </c>
      <c r="P339" s="7">
        <f t="shared" si="63"/>
        <v>393427488</v>
      </c>
      <c r="Q339" s="5">
        <f t="shared" si="64"/>
        <v>0.86</v>
      </c>
      <c r="R339" s="5">
        <f t="shared" si="55"/>
        <v>0.41902415375211077</v>
      </c>
      <c r="S339" s="5">
        <f t="shared" si="65"/>
        <v>0.63951207687605538</v>
      </c>
    </row>
    <row r="340" spans="1:19" x14ac:dyDescent="0.3">
      <c r="A340" t="s">
        <v>694</v>
      </c>
      <c r="B340" t="s">
        <v>695</v>
      </c>
      <c r="C340" t="s">
        <v>696</v>
      </c>
      <c r="D340" t="str">
        <f t="shared" si="56"/>
        <v>Electronics</v>
      </c>
      <c r="E340" t="str">
        <f t="shared" si="57"/>
        <v>Smartphones</v>
      </c>
      <c r="F340" s="3">
        <v>6499</v>
      </c>
      <c r="G340" s="3">
        <v>8999</v>
      </c>
      <c r="H340" s="3" t="str">
        <f t="shared" si="58"/>
        <v>&gt;500.00</v>
      </c>
      <c r="I340" s="1">
        <v>0.28000000000000003</v>
      </c>
      <c r="J340" s="1" t="str">
        <f t="shared" si="59"/>
        <v>No</v>
      </c>
      <c r="K340" s="5">
        <v>4</v>
      </c>
      <c r="L340" s="5">
        <f t="shared" si="60"/>
        <v>4</v>
      </c>
      <c r="M340" s="6">
        <v>7807</v>
      </c>
      <c r="N340">
        <f t="shared" si="61"/>
        <v>7807</v>
      </c>
      <c r="O340" t="str">
        <f t="shared" si="62"/>
        <v>No</v>
      </c>
      <c r="P340" s="7">
        <f t="shared" si="63"/>
        <v>70255193</v>
      </c>
      <c r="Q340" s="5">
        <f t="shared" si="64"/>
        <v>0.8</v>
      </c>
      <c r="R340" s="5">
        <f t="shared" si="55"/>
        <v>1.8284528529907043E-2</v>
      </c>
      <c r="S340" s="5">
        <f t="shared" si="65"/>
        <v>0.40914226426495354</v>
      </c>
    </row>
    <row r="341" spans="1:19" x14ac:dyDescent="0.3">
      <c r="A341" t="s">
        <v>697</v>
      </c>
      <c r="B341" t="s">
        <v>698</v>
      </c>
      <c r="C341" t="s">
        <v>696</v>
      </c>
      <c r="D341" t="str">
        <f t="shared" si="56"/>
        <v>Electronics</v>
      </c>
      <c r="E341" t="str">
        <f t="shared" si="57"/>
        <v>Smartphones</v>
      </c>
      <c r="F341" s="3">
        <v>28999</v>
      </c>
      <c r="G341" s="3">
        <v>28999</v>
      </c>
      <c r="H341" s="3" t="str">
        <f t="shared" si="58"/>
        <v>&gt;500.00</v>
      </c>
      <c r="I341" s="1">
        <v>0</v>
      </c>
      <c r="J341" s="1" t="str">
        <f t="shared" si="59"/>
        <v>No</v>
      </c>
      <c r="K341" s="5">
        <v>4.3</v>
      </c>
      <c r="L341" s="5">
        <f t="shared" si="60"/>
        <v>4.3</v>
      </c>
      <c r="M341" s="6">
        <v>17415</v>
      </c>
      <c r="N341">
        <f t="shared" si="61"/>
        <v>17415</v>
      </c>
      <c r="O341" t="str">
        <f t="shared" si="62"/>
        <v>No</v>
      </c>
      <c r="P341" s="7">
        <f t="shared" si="63"/>
        <v>505017585</v>
      </c>
      <c r="Q341" s="5">
        <f t="shared" si="64"/>
        <v>0.86</v>
      </c>
      <c r="R341" s="5">
        <f t="shared" si="55"/>
        <v>4.0787122370735389E-2</v>
      </c>
      <c r="S341" s="5">
        <f t="shared" si="65"/>
        <v>0.45039356118536766</v>
      </c>
    </row>
    <row r="342" spans="1:19" x14ac:dyDescent="0.3">
      <c r="A342" t="s">
        <v>699</v>
      </c>
      <c r="B342" t="s">
        <v>700</v>
      </c>
      <c r="C342" t="s">
        <v>696</v>
      </c>
      <c r="D342" t="str">
        <f t="shared" si="56"/>
        <v>Electronics</v>
      </c>
      <c r="E342" t="str">
        <f t="shared" si="57"/>
        <v>Smartphones</v>
      </c>
      <c r="F342" s="3">
        <v>28999</v>
      </c>
      <c r="G342" s="3">
        <v>28999</v>
      </c>
      <c r="H342" s="3" t="str">
        <f t="shared" si="58"/>
        <v>&gt;500.00</v>
      </c>
      <c r="I342" s="1">
        <v>0</v>
      </c>
      <c r="J342" s="1" t="str">
        <f t="shared" si="59"/>
        <v>No</v>
      </c>
      <c r="K342" s="5">
        <v>4.3</v>
      </c>
      <c r="L342" s="5">
        <f t="shared" si="60"/>
        <v>4.3</v>
      </c>
      <c r="M342" s="6">
        <v>17415</v>
      </c>
      <c r="N342">
        <f t="shared" si="61"/>
        <v>17415</v>
      </c>
      <c r="O342" t="str">
        <f t="shared" si="62"/>
        <v>No</v>
      </c>
      <c r="P342" s="7">
        <f t="shared" si="63"/>
        <v>505017585</v>
      </c>
      <c r="Q342" s="5">
        <f t="shared" si="64"/>
        <v>0.86</v>
      </c>
      <c r="R342" s="5">
        <f t="shared" si="55"/>
        <v>4.0787122370735389E-2</v>
      </c>
      <c r="S342" s="5">
        <f t="shared" si="65"/>
        <v>0.45039356118536766</v>
      </c>
    </row>
    <row r="343" spans="1:19" x14ac:dyDescent="0.3">
      <c r="A343" t="s">
        <v>701</v>
      </c>
      <c r="B343" t="s">
        <v>702</v>
      </c>
      <c r="C343" t="s">
        <v>696</v>
      </c>
      <c r="D343" t="str">
        <f t="shared" si="56"/>
        <v>Electronics</v>
      </c>
      <c r="E343" t="str">
        <f t="shared" si="57"/>
        <v>Smartphones</v>
      </c>
      <c r="F343" s="3">
        <v>6499</v>
      </c>
      <c r="G343" s="3">
        <v>8999</v>
      </c>
      <c r="H343" s="3" t="str">
        <f t="shared" si="58"/>
        <v>&gt;500.00</v>
      </c>
      <c r="I343" s="1">
        <v>0.28000000000000003</v>
      </c>
      <c r="J343" s="1" t="str">
        <f t="shared" si="59"/>
        <v>No</v>
      </c>
      <c r="K343" s="5">
        <v>4</v>
      </c>
      <c r="L343" s="5">
        <f t="shared" si="60"/>
        <v>4</v>
      </c>
      <c r="M343" s="6">
        <v>7807</v>
      </c>
      <c r="N343">
        <f t="shared" si="61"/>
        <v>7807</v>
      </c>
      <c r="O343" t="str">
        <f t="shared" si="62"/>
        <v>No</v>
      </c>
      <c r="P343" s="7">
        <f t="shared" si="63"/>
        <v>70255193</v>
      </c>
      <c r="Q343" s="5">
        <f t="shared" si="64"/>
        <v>0.8</v>
      </c>
      <c r="R343" s="5">
        <f t="shared" si="55"/>
        <v>1.8284528529907043E-2</v>
      </c>
      <c r="S343" s="5">
        <f t="shared" si="65"/>
        <v>0.40914226426495354</v>
      </c>
    </row>
    <row r="344" spans="1:19" x14ac:dyDescent="0.3">
      <c r="A344" t="s">
        <v>703</v>
      </c>
      <c r="B344" t="s">
        <v>704</v>
      </c>
      <c r="C344" t="s">
        <v>696</v>
      </c>
      <c r="D344" t="str">
        <f t="shared" si="56"/>
        <v>Electronics</v>
      </c>
      <c r="E344" t="str">
        <f t="shared" si="57"/>
        <v>Smartphones</v>
      </c>
      <c r="F344" s="3">
        <v>6499</v>
      </c>
      <c r="G344" s="3">
        <v>8999</v>
      </c>
      <c r="H344" s="3" t="str">
        <f t="shared" si="58"/>
        <v>&gt;500.00</v>
      </c>
      <c r="I344" s="1">
        <v>0.28000000000000003</v>
      </c>
      <c r="J344" s="1" t="str">
        <f t="shared" si="59"/>
        <v>No</v>
      </c>
      <c r="K344" s="5">
        <v>4</v>
      </c>
      <c r="L344" s="5">
        <f t="shared" si="60"/>
        <v>4</v>
      </c>
      <c r="M344" s="6">
        <v>7807</v>
      </c>
      <c r="N344">
        <f t="shared" si="61"/>
        <v>7807</v>
      </c>
      <c r="O344" t="str">
        <f t="shared" si="62"/>
        <v>No</v>
      </c>
      <c r="P344" s="7">
        <f t="shared" si="63"/>
        <v>70255193</v>
      </c>
      <c r="Q344" s="5">
        <f t="shared" si="64"/>
        <v>0.8</v>
      </c>
      <c r="R344" s="5">
        <f t="shared" si="55"/>
        <v>1.8284528529907043E-2</v>
      </c>
      <c r="S344" s="5">
        <f t="shared" si="65"/>
        <v>0.40914226426495354</v>
      </c>
    </row>
    <row r="345" spans="1:19" x14ac:dyDescent="0.3">
      <c r="A345" t="s">
        <v>705</v>
      </c>
      <c r="B345" t="s">
        <v>706</v>
      </c>
      <c r="C345" t="s">
        <v>707</v>
      </c>
      <c r="D345" t="str">
        <f t="shared" si="56"/>
        <v>Electronics</v>
      </c>
      <c r="E345" t="str">
        <f t="shared" si="57"/>
        <v>MicroSD</v>
      </c>
      <c r="F345" s="3">
        <v>569</v>
      </c>
      <c r="G345" s="3">
        <v>1000</v>
      </c>
      <c r="H345" s="3" t="str">
        <f t="shared" si="58"/>
        <v>&gt;500.00</v>
      </c>
      <c r="I345" s="1">
        <v>0.43</v>
      </c>
      <c r="J345" s="1" t="str">
        <f t="shared" si="59"/>
        <v>No</v>
      </c>
      <c r="K345" s="5">
        <v>4.4000000000000004</v>
      </c>
      <c r="L345" s="5">
        <f t="shared" si="60"/>
        <v>4.4000000000000004</v>
      </c>
      <c r="M345" s="6">
        <v>67259</v>
      </c>
      <c r="N345">
        <f t="shared" si="61"/>
        <v>67259</v>
      </c>
      <c r="O345" t="str">
        <f t="shared" si="62"/>
        <v>No</v>
      </c>
      <c r="P345" s="7">
        <f t="shared" si="63"/>
        <v>67259000</v>
      </c>
      <c r="Q345" s="5">
        <f t="shared" si="64"/>
        <v>0.88000000000000012</v>
      </c>
      <c r="R345" s="5">
        <f t="shared" si="55"/>
        <v>0.15752518309120248</v>
      </c>
      <c r="S345" s="5">
        <f t="shared" si="65"/>
        <v>0.51876259154560134</v>
      </c>
    </row>
    <row r="346" spans="1:19" x14ac:dyDescent="0.3">
      <c r="A346" t="s">
        <v>708</v>
      </c>
      <c r="B346" t="s">
        <v>709</v>
      </c>
      <c r="C346" t="s">
        <v>686</v>
      </c>
      <c r="D346" t="str">
        <f t="shared" si="56"/>
        <v>Electronics</v>
      </c>
      <c r="E346" t="str">
        <f t="shared" si="57"/>
        <v>SmartWatches</v>
      </c>
      <c r="F346" s="3">
        <v>1898</v>
      </c>
      <c r="G346" s="3">
        <v>4999</v>
      </c>
      <c r="H346" s="3" t="str">
        <f t="shared" si="58"/>
        <v>&gt;500.00</v>
      </c>
      <c r="I346" s="1">
        <v>0.62</v>
      </c>
      <c r="J346" s="1" t="str">
        <f t="shared" si="59"/>
        <v>Yes</v>
      </c>
      <c r="K346" s="5">
        <v>4.0999999999999996</v>
      </c>
      <c r="L346" s="5">
        <f t="shared" si="60"/>
        <v>4.0999999999999996</v>
      </c>
      <c r="M346" s="6">
        <v>10689</v>
      </c>
      <c r="N346">
        <f t="shared" si="61"/>
        <v>10689</v>
      </c>
      <c r="O346" t="str">
        <f t="shared" si="62"/>
        <v>No</v>
      </c>
      <c r="P346" s="7">
        <f t="shared" si="63"/>
        <v>53434311</v>
      </c>
      <c r="Q346" s="5">
        <f t="shared" si="64"/>
        <v>0.82</v>
      </c>
      <c r="R346" s="5">
        <f t="shared" si="55"/>
        <v>2.5034369854768333E-2</v>
      </c>
      <c r="S346" s="5">
        <f t="shared" si="65"/>
        <v>0.42251718492738416</v>
      </c>
    </row>
    <row r="347" spans="1:19" x14ac:dyDescent="0.3">
      <c r="A347" t="s">
        <v>710</v>
      </c>
      <c r="B347" t="s">
        <v>711</v>
      </c>
      <c r="C347" t="s">
        <v>712</v>
      </c>
      <c r="D347" t="str">
        <f t="shared" si="56"/>
        <v>Electronics</v>
      </c>
      <c r="E347" t="str">
        <f t="shared" si="57"/>
        <v>BasicMobiles</v>
      </c>
      <c r="F347" s="3">
        <v>1299</v>
      </c>
      <c r="G347" s="3">
        <v>1599</v>
      </c>
      <c r="H347" s="3" t="str">
        <f t="shared" si="58"/>
        <v>&gt;500.00</v>
      </c>
      <c r="I347" s="1">
        <v>0.19</v>
      </c>
      <c r="J347" s="1" t="str">
        <f t="shared" si="59"/>
        <v>No</v>
      </c>
      <c r="K347" s="5">
        <v>4</v>
      </c>
      <c r="L347" s="5">
        <f t="shared" si="60"/>
        <v>4</v>
      </c>
      <c r="M347" s="6">
        <v>128311</v>
      </c>
      <c r="N347">
        <f t="shared" si="61"/>
        <v>128311</v>
      </c>
      <c r="O347" t="str">
        <f t="shared" si="62"/>
        <v>No</v>
      </c>
      <c r="P347" s="7">
        <f t="shared" si="63"/>
        <v>205169289</v>
      </c>
      <c r="Q347" s="5">
        <f t="shared" si="64"/>
        <v>0.8</v>
      </c>
      <c r="R347" s="5">
        <f t="shared" si="55"/>
        <v>0.30051314720134531</v>
      </c>
      <c r="S347" s="5">
        <f t="shared" si="65"/>
        <v>0.5502565736006727</v>
      </c>
    </row>
    <row r="348" spans="1:19" x14ac:dyDescent="0.3">
      <c r="A348" t="s">
        <v>713</v>
      </c>
      <c r="B348" t="s">
        <v>714</v>
      </c>
      <c r="C348" t="s">
        <v>686</v>
      </c>
      <c r="D348" t="str">
        <f t="shared" si="56"/>
        <v>Electronics</v>
      </c>
      <c r="E348" t="str">
        <f t="shared" si="57"/>
        <v>SmartWatches</v>
      </c>
      <c r="F348" s="3">
        <v>1499</v>
      </c>
      <c r="G348" s="3">
        <v>6990</v>
      </c>
      <c r="H348" s="3" t="str">
        <f t="shared" si="58"/>
        <v>&gt;500.00</v>
      </c>
      <c r="I348" s="1">
        <v>0.79</v>
      </c>
      <c r="J348" s="1" t="str">
        <f t="shared" si="59"/>
        <v>Yes</v>
      </c>
      <c r="K348" s="5">
        <v>3.9</v>
      </c>
      <c r="L348" s="5">
        <f t="shared" si="60"/>
        <v>3.9</v>
      </c>
      <c r="M348" s="6">
        <v>21796</v>
      </c>
      <c r="N348">
        <f t="shared" si="61"/>
        <v>21796</v>
      </c>
      <c r="O348" t="str">
        <f t="shared" si="62"/>
        <v>No</v>
      </c>
      <c r="P348" s="7">
        <f t="shared" si="63"/>
        <v>152354040</v>
      </c>
      <c r="Q348" s="5">
        <f t="shared" si="64"/>
        <v>0.78</v>
      </c>
      <c r="R348" s="5">
        <f t="shared" si="55"/>
        <v>5.1047724329173039E-2</v>
      </c>
      <c r="S348" s="5">
        <f t="shared" si="65"/>
        <v>0.41552386216458653</v>
      </c>
    </row>
    <row r="349" spans="1:19" x14ac:dyDescent="0.3">
      <c r="A349" t="s">
        <v>715</v>
      </c>
      <c r="B349" t="s">
        <v>716</v>
      </c>
      <c r="C349" t="s">
        <v>717</v>
      </c>
      <c r="D349" t="str">
        <f t="shared" si="56"/>
        <v>Electronics</v>
      </c>
      <c r="E349" t="str">
        <f t="shared" si="57"/>
        <v>In-Ear</v>
      </c>
      <c r="F349" s="3">
        <v>599</v>
      </c>
      <c r="G349" s="3">
        <v>999</v>
      </c>
      <c r="H349" s="3" t="str">
        <f t="shared" si="58"/>
        <v>&gt;500.00</v>
      </c>
      <c r="I349" s="1">
        <v>0.4</v>
      </c>
      <c r="J349" s="1" t="str">
        <f t="shared" si="59"/>
        <v>No</v>
      </c>
      <c r="K349" s="5">
        <v>4.0999999999999996</v>
      </c>
      <c r="L349" s="5">
        <f t="shared" si="60"/>
        <v>4.0999999999999996</v>
      </c>
      <c r="M349" s="6">
        <v>192590</v>
      </c>
      <c r="N349">
        <f t="shared" si="61"/>
        <v>192590</v>
      </c>
      <c r="O349" t="str">
        <f t="shared" si="62"/>
        <v>No</v>
      </c>
      <c r="P349" s="7">
        <f t="shared" si="63"/>
        <v>192397410</v>
      </c>
      <c r="Q349" s="5">
        <f t="shared" si="64"/>
        <v>0.82</v>
      </c>
      <c r="R349" s="5">
        <f t="shared" si="55"/>
        <v>0.4510589662578196</v>
      </c>
      <c r="S349" s="5">
        <f t="shared" si="65"/>
        <v>0.63552948312890978</v>
      </c>
    </row>
    <row r="350" spans="1:19" x14ac:dyDescent="0.3">
      <c r="A350" t="s">
        <v>718</v>
      </c>
      <c r="B350" t="s">
        <v>719</v>
      </c>
      <c r="C350" t="s">
        <v>696</v>
      </c>
      <c r="D350" t="str">
        <f t="shared" si="56"/>
        <v>Electronics</v>
      </c>
      <c r="E350" t="str">
        <f t="shared" si="57"/>
        <v>Smartphones</v>
      </c>
      <c r="F350" s="3">
        <v>9499</v>
      </c>
      <c r="G350" s="3">
        <v>11999</v>
      </c>
      <c r="H350" s="3" t="str">
        <f t="shared" si="58"/>
        <v>&gt;500.00</v>
      </c>
      <c r="I350" s="1">
        <v>0.21</v>
      </c>
      <c r="J350" s="1" t="str">
        <f t="shared" si="59"/>
        <v>No</v>
      </c>
      <c r="K350" s="5">
        <v>4.2</v>
      </c>
      <c r="L350" s="5">
        <f t="shared" si="60"/>
        <v>4.2</v>
      </c>
      <c r="M350" s="6">
        <v>284</v>
      </c>
      <c r="N350">
        <f t="shared" si="61"/>
        <v>284</v>
      </c>
      <c r="O350" t="str">
        <f t="shared" si="62"/>
        <v>Yes</v>
      </c>
      <c r="P350" s="7">
        <f t="shared" si="63"/>
        <v>3407716</v>
      </c>
      <c r="Q350" s="5">
        <f t="shared" si="64"/>
        <v>0.84000000000000008</v>
      </c>
      <c r="R350" s="5">
        <f t="shared" si="55"/>
        <v>6.6514744492040482E-4</v>
      </c>
      <c r="S350" s="5">
        <f t="shared" si="65"/>
        <v>0.42033257372246025</v>
      </c>
    </row>
    <row r="351" spans="1:19" x14ac:dyDescent="0.3">
      <c r="A351" t="s">
        <v>720</v>
      </c>
      <c r="B351" t="s">
        <v>721</v>
      </c>
      <c r="C351" t="s">
        <v>717</v>
      </c>
      <c r="D351" t="str">
        <f t="shared" si="56"/>
        <v>Electronics</v>
      </c>
      <c r="E351" t="str">
        <f t="shared" si="57"/>
        <v>In-Ear</v>
      </c>
      <c r="F351" s="3">
        <v>599</v>
      </c>
      <c r="G351" s="3">
        <v>2499</v>
      </c>
      <c r="H351" s="3" t="str">
        <f t="shared" si="58"/>
        <v>&gt;500.00</v>
      </c>
      <c r="I351" s="1">
        <v>0.76</v>
      </c>
      <c r="J351" s="1" t="str">
        <f t="shared" si="59"/>
        <v>Yes</v>
      </c>
      <c r="K351" s="5">
        <v>3.9</v>
      </c>
      <c r="L351" s="5">
        <f t="shared" si="60"/>
        <v>3.9</v>
      </c>
      <c r="M351" s="6">
        <v>58162</v>
      </c>
      <c r="N351">
        <f t="shared" si="61"/>
        <v>58162</v>
      </c>
      <c r="O351" t="str">
        <f t="shared" si="62"/>
        <v>No</v>
      </c>
      <c r="P351" s="7">
        <f t="shared" si="63"/>
        <v>145346838</v>
      </c>
      <c r="Q351" s="5">
        <f t="shared" si="64"/>
        <v>0.78</v>
      </c>
      <c r="R351" s="5">
        <f t="shared" si="55"/>
        <v>0.13621938623753727</v>
      </c>
      <c r="S351" s="5">
        <f t="shared" si="65"/>
        <v>0.45810969311876865</v>
      </c>
    </row>
    <row r="352" spans="1:19" x14ac:dyDescent="0.3">
      <c r="A352" t="s">
        <v>722</v>
      </c>
      <c r="B352" t="s">
        <v>723</v>
      </c>
      <c r="C352" t="s">
        <v>696</v>
      </c>
      <c r="D352" t="str">
        <f t="shared" si="56"/>
        <v>Electronics</v>
      </c>
      <c r="E352" t="str">
        <f t="shared" si="57"/>
        <v>Smartphones</v>
      </c>
      <c r="F352" s="3">
        <v>8999</v>
      </c>
      <c r="G352" s="3">
        <v>11999</v>
      </c>
      <c r="H352" s="3" t="str">
        <f t="shared" si="58"/>
        <v>&gt;500.00</v>
      </c>
      <c r="I352" s="1">
        <v>0.25</v>
      </c>
      <c r="J352" s="1" t="str">
        <f t="shared" si="59"/>
        <v>No</v>
      </c>
      <c r="K352" s="5">
        <v>4</v>
      </c>
      <c r="L352" s="5">
        <f t="shared" si="60"/>
        <v>4</v>
      </c>
      <c r="M352" s="6">
        <v>12796</v>
      </c>
      <c r="N352">
        <f t="shared" si="61"/>
        <v>12796</v>
      </c>
      <c r="O352" t="str">
        <f t="shared" si="62"/>
        <v>No</v>
      </c>
      <c r="P352" s="7">
        <f t="shared" si="63"/>
        <v>153539204</v>
      </c>
      <c r="Q352" s="5">
        <f t="shared" si="64"/>
        <v>0.8</v>
      </c>
      <c r="R352" s="5">
        <f t="shared" si="55"/>
        <v>2.996910811690669E-2</v>
      </c>
      <c r="S352" s="5">
        <f t="shared" si="65"/>
        <v>0.41498455405845336</v>
      </c>
    </row>
    <row r="353" spans="1:19" x14ac:dyDescent="0.3">
      <c r="A353" t="s">
        <v>724</v>
      </c>
      <c r="B353" t="s">
        <v>725</v>
      </c>
      <c r="C353" t="s">
        <v>726</v>
      </c>
      <c r="D353" t="str">
        <f t="shared" si="56"/>
        <v>Electronics</v>
      </c>
      <c r="E353" t="str">
        <f t="shared" si="57"/>
        <v>AutomobileChargers</v>
      </c>
      <c r="F353" s="3">
        <v>349</v>
      </c>
      <c r="G353" s="3">
        <v>1299</v>
      </c>
      <c r="H353" s="3" t="str">
        <f t="shared" si="58"/>
        <v>&gt;500.00</v>
      </c>
      <c r="I353" s="1">
        <v>0.73</v>
      </c>
      <c r="J353" s="1" t="str">
        <f t="shared" si="59"/>
        <v>Yes</v>
      </c>
      <c r="K353" s="5">
        <v>4</v>
      </c>
      <c r="L353" s="5">
        <f t="shared" si="60"/>
        <v>4</v>
      </c>
      <c r="M353" s="6">
        <v>14282</v>
      </c>
      <c r="N353">
        <f t="shared" si="61"/>
        <v>14282</v>
      </c>
      <c r="O353" t="str">
        <f t="shared" si="62"/>
        <v>No</v>
      </c>
      <c r="P353" s="7">
        <f t="shared" si="63"/>
        <v>18552318</v>
      </c>
      <c r="Q353" s="5">
        <f t="shared" si="64"/>
        <v>0.8</v>
      </c>
      <c r="R353" s="5">
        <f t="shared" si="55"/>
        <v>3.3449421860398669E-2</v>
      </c>
      <c r="S353" s="5">
        <f t="shared" si="65"/>
        <v>0.41672471093019936</v>
      </c>
    </row>
    <row r="354" spans="1:19" x14ac:dyDescent="0.3">
      <c r="A354" t="s">
        <v>727</v>
      </c>
      <c r="B354" t="s">
        <v>728</v>
      </c>
      <c r="C354" t="s">
        <v>717</v>
      </c>
      <c r="D354" t="str">
        <f t="shared" si="56"/>
        <v>Electronics</v>
      </c>
      <c r="E354" t="str">
        <f t="shared" si="57"/>
        <v>In-Ear</v>
      </c>
      <c r="F354" s="3">
        <v>349</v>
      </c>
      <c r="G354" s="3">
        <v>999</v>
      </c>
      <c r="H354" s="3" t="str">
        <f t="shared" si="58"/>
        <v>&gt;500.00</v>
      </c>
      <c r="I354" s="1">
        <v>0.65</v>
      </c>
      <c r="J354" s="1" t="str">
        <f t="shared" si="59"/>
        <v>Yes</v>
      </c>
      <c r="K354" s="5">
        <v>4.0999999999999996</v>
      </c>
      <c r="L354" s="5">
        <f t="shared" si="60"/>
        <v>4.0999999999999996</v>
      </c>
      <c r="M354" s="6">
        <v>363713</v>
      </c>
      <c r="N354">
        <f t="shared" si="61"/>
        <v>363713</v>
      </c>
      <c r="O354" t="str">
        <f t="shared" si="62"/>
        <v>No</v>
      </c>
      <c r="P354" s="7">
        <f t="shared" si="63"/>
        <v>363349287</v>
      </c>
      <c r="Q354" s="5">
        <f t="shared" si="64"/>
        <v>0.82</v>
      </c>
      <c r="R354" s="5">
        <f t="shared" si="55"/>
        <v>0.85184074871244786</v>
      </c>
      <c r="S354" s="5">
        <f t="shared" si="65"/>
        <v>0.83592037435622391</v>
      </c>
    </row>
    <row r="355" spans="1:19" x14ac:dyDescent="0.3">
      <c r="A355" t="s">
        <v>729</v>
      </c>
      <c r="B355" t="s">
        <v>730</v>
      </c>
      <c r="C355" t="s">
        <v>707</v>
      </c>
      <c r="D355" t="str">
        <f t="shared" si="56"/>
        <v>Electronics</v>
      </c>
      <c r="E355" t="str">
        <f t="shared" si="57"/>
        <v>MicroSD</v>
      </c>
      <c r="F355" s="3">
        <v>959</v>
      </c>
      <c r="G355" s="3">
        <v>1800</v>
      </c>
      <c r="H355" s="3" t="str">
        <f t="shared" si="58"/>
        <v>&gt;500.00</v>
      </c>
      <c r="I355" s="1">
        <v>0.47</v>
      </c>
      <c r="J355" s="1" t="str">
        <f t="shared" si="59"/>
        <v>No</v>
      </c>
      <c r="K355" s="5">
        <v>4.4000000000000004</v>
      </c>
      <c r="L355" s="5">
        <f t="shared" si="60"/>
        <v>4.4000000000000004</v>
      </c>
      <c r="M355" s="6">
        <v>67259</v>
      </c>
      <c r="N355">
        <f t="shared" si="61"/>
        <v>67259</v>
      </c>
      <c r="O355" t="str">
        <f t="shared" si="62"/>
        <v>No</v>
      </c>
      <c r="P355" s="7">
        <f t="shared" si="63"/>
        <v>121066200</v>
      </c>
      <c r="Q355" s="5">
        <f t="shared" si="64"/>
        <v>0.88000000000000012</v>
      </c>
      <c r="R355" s="5">
        <f t="shared" si="55"/>
        <v>0.15752518309120248</v>
      </c>
      <c r="S355" s="5">
        <f t="shared" si="65"/>
        <v>0.51876259154560134</v>
      </c>
    </row>
    <row r="356" spans="1:19" x14ac:dyDescent="0.3">
      <c r="A356" t="s">
        <v>731</v>
      </c>
      <c r="B356" t="s">
        <v>732</v>
      </c>
      <c r="C356" t="s">
        <v>696</v>
      </c>
      <c r="D356" t="str">
        <f t="shared" si="56"/>
        <v>Electronics</v>
      </c>
      <c r="E356" t="str">
        <f t="shared" si="57"/>
        <v>Smartphones</v>
      </c>
      <c r="F356" s="3">
        <v>9499</v>
      </c>
      <c r="G356" s="3">
        <v>11999</v>
      </c>
      <c r="H356" s="3" t="str">
        <f t="shared" si="58"/>
        <v>&gt;500.00</v>
      </c>
      <c r="I356" s="1">
        <v>0.21</v>
      </c>
      <c r="J356" s="1" t="str">
        <f t="shared" si="59"/>
        <v>No</v>
      </c>
      <c r="K356" s="5">
        <v>4.2</v>
      </c>
      <c r="L356" s="5">
        <f t="shared" si="60"/>
        <v>4.2</v>
      </c>
      <c r="M356" s="6">
        <v>284</v>
      </c>
      <c r="N356">
        <f t="shared" si="61"/>
        <v>284</v>
      </c>
      <c r="O356" t="str">
        <f t="shared" si="62"/>
        <v>Yes</v>
      </c>
      <c r="P356" s="7">
        <f t="shared" si="63"/>
        <v>3407716</v>
      </c>
      <c r="Q356" s="5">
        <f t="shared" si="64"/>
        <v>0.84000000000000008</v>
      </c>
      <c r="R356" s="5">
        <f t="shared" si="55"/>
        <v>6.6514744492040482E-4</v>
      </c>
      <c r="S356" s="5">
        <f t="shared" si="65"/>
        <v>0.42033257372246025</v>
      </c>
    </row>
    <row r="357" spans="1:19" x14ac:dyDescent="0.3">
      <c r="A357" t="s">
        <v>733</v>
      </c>
      <c r="B357" t="s">
        <v>734</v>
      </c>
      <c r="C357" t="s">
        <v>693</v>
      </c>
      <c r="D357" t="str">
        <f t="shared" si="56"/>
        <v>Electronics</v>
      </c>
      <c r="E357" t="str">
        <f t="shared" si="57"/>
        <v>PowerBanks</v>
      </c>
      <c r="F357" s="3">
        <v>1499</v>
      </c>
      <c r="G357" s="3">
        <v>2499</v>
      </c>
      <c r="H357" s="3" t="str">
        <f t="shared" si="58"/>
        <v>&gt;500.00</v>
      </c>
      <c r="I357" s="1">
        <v>0.4</v>
      </c>
      <c r="J357" s="1" t="str">
        <f t="shared" si="59"/>
        <v>No</v>
      </c>
      <c r="K357" s="5">
        <v>4.3</v>
      </c>
      <c r="L357" s="5">
        <f t="shared" si="60"/>
        <v>4.3</v>
      </c>
      <c r="M357" s="6">
        <v>15970</v>
      </c>
      <c r="N357">
        <f t="shared" si="61"/>
        <v>15970</v>
      </c>
      <c r="O357" t="str">
        <f t="shared" si="62"/>
        <v>No</v>
      </c>
      <c r="P357" s="7">
        <f t="shared" si="63"/>
        <v>39909030</v>
      </c>
      <c r="Q357" s="5">
        <f t="shared" si="64"/>
        <v>0.86</v>
      </c>
      <c r="R357" s="5">
        <f t="shared" si="55"/>
        <v>3.7402833434432625E-2</v>
      </c>
      <c r="S357" s="5">
        <f t="shared" si="65"/>
        <v>0.44870141671721631</v>
      </c>
    </row>
    <row r="358" spans="1:19" x14ac:dyDescent="0.3">
      <c r="A358" t="s">
        <v>735</v>
      </c>
      <c r="B358" t="s">
        <v>736</v>
      </c>
      <c r="C358" t="s">
        <v>693</v>
      </c>
      <c r="D358" t="str">
        <f t="shared" si="56"/>
        <v>Electronics</v>
      </c>
      <c r="E358" t="str">
        <f t="shared" si="57"/>
        <v>PowerBanks</v>
      </c>
      <c r="F358" s="3">
        <v>1149</v>
      </c>
      <c r="G358" s="3">
        <v>2199</v>
      </c>
      <c r="H358" s="3" t="str">
        <f t="shared" si="58"/>
        <v>&gt;500.00</v>
      </c>
      <c r="I358" s="1">
        <v>0.48</v>
      </c>
      <c r="J358" s="1" t="str">
        <f t="shared" si="59"/>
        <v>No</v>
      </c>
      <c r="K358" s="5">
        <v>4.3</v>
      </c>
      <c r="L358" s="5">
        <f t="shared" si="60"/>
        <v>4.3</v>
      </c>
      <c r="M358" s="6">
        <v>178912</v>
      </c>
      <c r="N358">
        <f t="shared" si="61"/>
        <v>178912</v>
      </c>
      <c r="O358" t="str">
        <f t="shared" si="62"/>
        <v>No</v>
      </c>
      <c r="P358" s="7">
        <f t="shared" si="63"/>
        <v>393427488</v>
      </c>
      <c r="Q358" s="5">
        <f t="shared" si="64"/>
        <v>0.86</v>
      </c>
      <c r="R358" s="5">
        <f t="shared" si="55"/>
        <v>0.41902415375211077</v>
      </c>
      <c r="S358" s="5">
        <f t="shared" si="65"/>
        <v>0.63951207687605538</v>
      </c>
    </row>
    <row r="359" spans="1:19" x14ac:dyDescent="0.3">
      <c r="A359" t="s">
        <v>737</v>
      </c>
      <c r="B359" t="s">
        <v>738</v>
      </c>
      <c r="C359" t="s">
        <v>739</v>
      </c>
      <c r="D359" t="str">
        <f t="shared" si="56"/>
        <v>Electronics</v>
      </c>
      <c r="E359" t="str">
        <f t="shared" si="57"/>
        <v>Cradles</v>
      </c>
      <c r="F359" s="3">
        <v>349</v>
      </c>
      <c r="G359" s="3">
        <v>999</v>
      </c>
      <c r="H359" s="3" t="str">
        <f t="shared" si="58"/>
        <v>&gt;500.00</v>
      </c>
      <c r="I359" s="1">
        <v>0.65</v>
      </c>
      <c r="J359" s="1" t="str">
        <f t="shared" si="59"/>
        <v>Yes</v>
      </c>
      <c r="K359" s="5">
        <v>3.9</v>
      </c>
      <c r="L359" s="5">
        <f t="shared" si="60"/>
        <v>3.9</v>
      </c>
      <c r="M359" s="6">
        <v>46399</v>
      </c>
      <c r="N359">
        <f t="shared" si="61"/>
        <v>46399</v>
      </c>
      <c r="O359" t="str">
        <f t="shared" si="62"/>
        <v>No</v>
      </c>
      <c r="P359" s="7">
        <f t="shared" si="63"/>
        <v>46352601</v>
      </c>
      <c r="Q359" s="5">
        <f t="shared" si="64"/>
        <v>0.78</v>
      </c>
      <c r="R359" s="5">
        <f t="shared" si="55"/>
        <v>0.10866963484810514</v>
      </c>
      <c r="S359" s="5">
        <f t="shared" si="65"/>
        <v>0.44433481742405256</v>
      </c>
    </row>
    <row r="360" spans="1:19" x14ac:dyDescent="0.3">
      <c r="A360" t="s">
        <v>740</v>
      </c>
      <c r="B360" t="s">
        <v>741</v>
      </c>
      <c r="C360" t="s">
        <v>742</v>
      </c>
      <c r="D360" t="str">
        <f t="shared" si="56"/>
        <v>Electronics</v>
      </c>
      <c r="E360" t="str">
        <f t="shared" si="57"/>
        <v>WallChargers</v>
      </c>
      <c r="F360" s="3">
        <v>1219</v>
      </c>
      <c r="G360" s="3">
        <v>1699</v>
      </c>
      <c r="H360" s="3" t="str">
        <f t="shared" si="58"/>
        <v>&gt;500.00</v>
      </c>
      <c r="I360" s="1">
        <v>0.28000000000000003</v>
      </c>
      <c r="J360" s="1" t="str">
        <f t="shared" si="59"/>
        <v>No</v>
      </c>
      <c r="K360" s="5">
        <v>4.4000000000000004</v>
      </c>
      <c r="L360" s="5">
        <f t="shared" si="60"/>
        <v>4.4000000000000004</v>
      </c>
      <c r="M360" s="6">
        <v>8891</v>
      </c>
      <c r="N360">
        <f t="shared" si="61"/>
        <v>8891</v>
      </c>
      <c r="O360" t="str">
        <f t="shared" si="62"/>
        <v>No</v>
      </c>
      <c r="P360" s="7">
        <f t="shared" si="63"/>
        <v>15105809</v>
      </c>
      <c r="Q360" s="5">
        <f t="shared" si="64"/>
        <v>0.88000000000000012</v>
      </c>
      <c r="R360" s="5">
        <f t="shared" si="55"/>
        <v>2.0823330749251124E-2</v>
      </c>
      <c r="S360" s="5">
        <f t="shared" si="65"/>
        <v>0.45041166537462562</v>
      </c>
    </row>
    <row r="361" spans="1:19" x14ac:dyDescent="0.3">
      <c r="A361" t="s">
        <v>743</v>
      </c>
      <c r="B361" t="s">
        <v>744</v>
      </c>
      <c r="C361" t="s">
        <v>686</v>
      </c>
      <c r="D361" t="str">
        <f t="shared" si="56"/>
        <v>Electronics</v>
      </c>
      <c r="E361" t="str">
        <f t="shared" si="57"/>
        <v>SmartWatches</v>
      </c>
      <c r="F361" s="3">
        <v>1599</v>
      </c>
      <c r="G361" s="3">
        <v>3999</v>
      </c>
      <c r="H361" s="3" t="str">
        <f t="shared" si="58"/>
        <v>&gt;500.00</v>
      </c>
      <c r="I361" s="1">
        <v>0.6</v>
      </c>
      <c r="J361" s="1" t="str">
        <f t="shared" si="59"/>
        <v>Yes</v>
      </c>
      <c r="K361" s="5">
        <v>4</v>
      </c>
      <c r="L361" s="5">
        <f t="shared" si="60"/>
        <v>4</v>
      </c>
      <c r="M361" s="6">
        <v>30254</v>
      </c>
      <c r="N361">
        <f t="shared" si="61"/>
        <v>30254</v>
      </c>
      <c r="O361" t="str">
        <f t="shared" si="62"/>
        <v>No</v>
      </c>
      <c r="P361" s="7">
        <f t="shared" si="63"/>
        <v>120985746</v>
      </c>
      <c r="Q361" s="5">
        <f t="shared" si="64"/>
        <v>0.8</v>
      </c>
      <c r="R361" s="5">
        <f t="shared" si="55"/>
        <v>7.0856939431767352E-2</v>
      </c>
      <c r="S361" s="5">
        <f t="shared" si="65"/>
        <v>0.43542846971588367</v>
      </c>
    </row>
    <row r="362" spans="1:19" x14ac:dyDescent="0.3">
      <c r="A362" t="s">
        <v>745</v>
      </c>
      <c r="B362" t="s">
        <v>746</v>
      </c>
      <c r="C362" t="s">
        <v>686</v>
      </c>
      <c r="D362" t="str">
        <f t="shared" si="56"/>
        <v>Electronics</v>
      </c>
      <c r="E362" t="str">
        <f t="shared" si="57"/>
        <v>SmartWatches</v>
      </c>
      <c r="F362" s="3">
        <v>1499</v>
      </c>
      <c r="G362" s="3">
        <v>7999</v>
      </c>
      <c r="H362" s="3" t="str">
        <f t="shared" si="58"/>
        <v>&gt;500.00</v>
      </c>
      <c r="I362" s="1">
        <v>0.81</v>
      </c>
      <c r="J362" s="1" t="str">
        <f t="shared" si="59"/>
        <v>Yes</v>
      </c>
      <c r="K362" s="5">
        <v>4.2</v>
      </c>
      <c r="L362" s="5">
        <f t="shared" si="60"/>
        <v>4.2</v>
      </c>
      <c r="M362" s="6">
        <v>22636</v>
      </c>
      <c r="N362">
        <f t="shared" si="61"/>
        <v>22636</v>
      </c>
      <c r="O362" t="str">
        <f t="shared" si="62"/>
        <v>No</v>
      </c>
      <c r="P362" s="7">
        <f t="shared" si="63"/>
        <v>181065364</v>
      </c>
      <c r="Q362" s="5">
        <f t="shared" si="64"/>
        <v>0.84000000000000008</v>
      </c>
      <c r="R362" s="5">
        <f t="shared" si="55"/>
        <v>5.3015061842317898E-2</v>
      </c>
      <c r="S362" s="5">
        <f t="shared" si="65"/>
        <v>0.44650753092115897</v>
      </c>
    </row>
    <row r="363" spans="1:19" x14ac:dyDescent="0.3">
      <c r="A363" t="s">
        <v>747</v>
      </c>
      <c r="B363" t="s">
        <v>748</v>
      </c>
      <c r="C363" t="s">
        <v>696</v>
      </c>
      <c r="D363" t="str">
        <f t="shared" si="56"/>
        <v>Electronics</v>
      </c>
      <c r="E363" t="str">
        <f t="shared" si="57"/>
        <v>Smartphones</v>
      </c>
      <c r="F363" s="3">
        <v>18499</v>
      </c>
      <c r="G363" s="3">
        <v>25999</v>
      </c>
      <c r="H363" s="3" t="str">
        <f t="shared" si="58"/>
        <v>&gt;500.00</v>
      </c>
      <c r="I363" s="1">
        <v>0.28999999999999998</v>
      </c>
      <c r="J363" s="1" t="str">
        <f t="shared" si="59"/>
        <v>No</v>
      </c>
      <c r="K363" s="5">
        <v>4.0999999999999996</v>
      </c>
      <c r="L363" s="5">
        <f t="shared" si="60"/>
        <v>4.0999999999999996</v>
      </c>
      <c r="M363" s="6">
        <v>22318</v>
      </c>
      <c r="N363">
        <f t="shared" si="61"/>
        <v>22318</v>
      </c>
      <c r="O363" t="str">
        <f t="shared" si="62"/>
        <v>No</v>
      </c>
      <c r="P363" s="7">
        <f t="shared" si="63"/>
        <v>580245682</v>
      </c>
      <c r="Q363" s="5">
        <f t="shared" si="64"/>
        <v>0.82</v>
      </c>
      <c r="R363" s="5">
        <f t="shared" si="55"/>
        <v>5.2270284069484488E-2</v>
      </c>
      <c r="S363" s="5">
        <f t="shared" si="65"/>
        <v>0.43613514203474224</v>
      </c>
    </row>
    <row r="364" spans="1:19" x14ac:dyDescent="0.3">
      <c r="A364" t="s">
        <v>749</v>
      </c>
      <c r="B364" t="s">
        <v>750</v>
      </c>
      <c r="C364" t="s">
        <v>707</v>
      </c>
      <c r="D364" t="str">
        <f t="shared" si="56"/>
        <v>Electronics</v>
      </c>
      <c r="E364" t="str">
        <f t="shared" si="57"/>
        <v>MicroSD</v>
      </c>
      <c r="F364" s="3">
        <v>369</v>
      </c>
      <c r="G364" s="3">
        <v>700</v>
      </c>
      <c r="H364" s="3" t="str">
        <f t="shared" si="58"/>
        <v>&gt;500.00</v>
      </c>
      <c r="I364" s="1">
        <v>0.47</v>
      </c>
      <c r="J364" s="1" t="str">
        <f t="shared" si="59"/>
        <v>No</v>
      </c>
      <c r="K364" s="5">
        <v>4.4000000000000004</v>
      </c>
      <c r="L364" s="5">
        <f t="shared" si="60"/>
        <v>4.4000000000000004</v>
      </c>
      <c r="M364" s="6">
        <v>67259</v>
      </c>
      <c r="N364">
        <f t="shared" si="61"/>
        <v>67259</v>
      </c>
      <c r="O364" t="str">
        <f t="shared" si="62"/>
        <v>No</v>
      </c>
      <c r="P364" s="7">
        <f t="shared" si="63"/>
        <v>47081300</v>
      </c>
      <c r="Q364" s="5">
        <f t="shared" si="64"/>
        <v>0.88000000000000012</v>
      </c>
      <c r="R364" s="5">
        <f t="shared" si="55"/>
        <v>0.15752518309120248</v>
      </c>
      <c r="S364" s="5">
        <f t="shared" si="65"/>
        <v>0.51876259154560134</v>
      </c>
    </row>
    <row r="365" spans="1:19" x14ac:dyDescent="0.3">
      <c r="A365" t="s">
        <v>751</v>
      </c>
      <c r="B365" t="s">
        <v>752</v>
      </c>
      <c r="C365" t="s">
        <v>696</v>
      </c>
      <c r="D365" t="str">
        <f t="shared" si="56"/>
        <v>Electronics</v>
      </c>
      <c r="E365" t="str">
        <f t="shared" si="57"/>
        <v>Smartphones</v>
      </c>
      <c r="F365" s="3">
        <v>12999</v>
      </c>
      <c r="G365" s="3">
        <v>17999</v>
      </c>
      <c r="H365" s="3" t="str">
        <f t="shared" si="58"/>
        <v>&gt;500.00</v>
      </c>
      <c r="I365" s="1">
        <v>0.28000000000000003</v>
      </c>
      <c r="J365" s="1" t="str">
        <f t="shared" si="59"/>
        <v>No</v>
      </c>
      <c r="K365" s="5">
        <v>4.0999999999999996</v>
      </c>
      <c r="L365" s="5">
        <f t="shared" si="60"/>
        <v>4.0999999999999996</v>
      </c>
      <c r="M365" s="6">
        <v>18998</v>
      </c>
      <c r="N365">
        <f t="shared" si="61"/>
        <v>18998</v>
      </c>
      <c r="O365" t="str">
        <f t="shared" si="62"/>
        <v>No</v>
      </c>
      <c r="P365" s="7">
        <f t="shared" si="63"/>
        <v>341945002</v>
      </c>
      <c r="Q365" s="5">
        <f t="shared" si="64"/>
        <v>0.82</v>
      </c>
      <c r="R365" s="5">
        <f t="shared" si="55"/>
        <v>4.4494616755626236E-2</v>
      </c>
      <c r="S365" s="5">
        <f t="shared" si="65"/>
        <v>0.43224730837781311</v>
      </c>
    </row>
    <row r="366" spans="1:19" x14ac:dyDescent="0.3">
      <c r="A366" t="s">
        <v>753</v>
      </c>
      <c r="B366" t="s">
        <v>685</v>
      </c>
      <c r="C366" t="s">
        <v>686</v>
      </c>
      <c r="D366" t="str">
        <f t="shared" si="56"/>
        <v>Electronics</v>
      </c>
      <c r="E366" t="str">
        <f t="shared" si="57"/>
        <v>SmartWatches</v>
      </c>
      <c r="F366" s="3">
        <v>1799</v>
      </c>
      <c r="G366" s="3">
        <v>19999</v>
      </c>
      <c r="H366" s="3" t="str">
        <f t="shared" si="58"/>
        <v>&gt;500.00</v>
      </c>
      <c r="I366" s="1">
        <v>0.91</v>
      </c>
      <c r="J366" s="1" t="str">
        <f t="shared" si="59"/>
        <v>Yes</v>
      </c>
      <c r="K366" s="5">
        <v>4.2</v>
      </c>
      <c r="L366" s="5">
        <f t="shared" si="60"/>
        <v>4.2</v>
      </c>
      <c r="M366" s="6">
        <v>13937</v>
      </c>
      <c r="N366">
        <f t="shared" si="61"/>
        <v>13937</v>
      </c>
      <c r="O366" t="str">
        <f t="shared" si="62"/>
        <v>No</v>
      </c>
      <c r="P366" s="7">
        <f t="shared" si="63"/>
        <v>278726063</v>
      </c>
      <c r="Q366" s="5">
        <f t="shared" si="64"/>
        <v>0.84000000000000008</v>
      </c>
      <c r="R366" s="5">
        <f t="shared" si="55"/>
        <v>3.2641408238928457E-2</v>
      </c>
      <c r="S366" s="5">
        <f t="shared" si="65"/>
        <v>0.43632070411946428</v>
      </c>
    </row>
    <row r="367" spans="1:19" x14ac:dyDescent="0.3">
      <c r="A367" t="s">
        <v>754</v>
      </c>
      <c r="B367" t="s">
        <v>755</v>
      </c>
      <c r="C367" t="s">
        <v>686</v>
      </c>
      <c r="D367" t="str">
        <f t="shared" si="56"/>
        <v>Electronics</v>
      </c>
      <c r="E367" t="str">
        <f t="shared" si="57"/>
        <v>SmartWatches</v>
      </c>
      <c r="F367" s="3">
        <v>2199</v>
      </c>
      <c r="G367" s="3">
        <v>9999</v>
      </c>
      <c r="H367" s="3" t="str">
        <f t="shared" si="58"/>
        <v>&gt;500.00</v>
      </c>
      <c r="I367" s="1">
        <v>0.78</v>
      </c>
      <c r="J367" s="1" t="str">
        <f t="shared" si="59"/>
        <v>Yes</v>
      </c>
      <c r="K367" s="5">
        <v>4.2</v>
      </c>
      <c r="L367" s="5">
        <f t="shared" si="60"/>
        <v>4.2</v>
      </c>
      <c r="M367" s="6">
        <v>29471</v>
      </c>
      <c r="N367">
        <f t="shared" si="61"/>
        <v>29471</v>
      </c>
      <c r="O367" t="str">
        <f t="shared" si="62"/>
        <v>No</v>
      </c>
      <c r="P367" s="7">
        <f t="shared" si="63"/>
        <v>294680529</v>
      </c>
      <c r="Q367" s="5">
        <f t="shared" si="64"/>
        <v>0.84000000000000008</v>
      </c>
      <c r="R367" s="5">
        <f t="shared" si="55"/>
        <v>6.9023099821300171E-2</v>
      </c>
      <c r="S367" s="5">
        <f t="shared" si="65"/>
        <v>0.45451154991065013</v>
      </c>
    </row>
    <row r="368" spans="1:19" x14ac:dyDescent="0.3">
      <c r="A368" t="s">
        <v>756</v>
      </c>
      <c r="B368" t="s">
        <v>757</v>
      </c>
      <c r="C368" t="s">
        <v>696</v>
      </c>
      <c r="D368" t="str">
        <f t="shared" si="56"/>
        <v>Electronics</v>
      </c>
      <c r="E368" t="str">
        <f t="shared" si="57"/>
        <v>Smartphones</v>
      </c>
      <c r="F368" s="3">
        <v>16999</v>
      </c>
      <c r="G368" s="3">
        <v>24999</v>
      </c>
      <c r="H368" s="3" t="str">
        <f t="shared" si="58"/>
        <v>&gt;500.00</v>
      </c>
      <c r="I368" s="1">
        <v>0.32</v>
      </c>
      <c r="J368" s="1" t="str">
        <f t="shared" si="59"/>
        <v>No</v>
      </c>
      <c r="K368" s="5">
        <v>4.0999999999999996</v>
      </c>
      <c r="L368" s="5">
        <f t="shared" si="60"/>
        <v>4.0999999999999996</v>
      </c>
      <c r="M368" s="6">
        <v>22318</v>
      </c>
      <c r="N368">
        <f t="shared" si="61"/>
        <v>22318</v>
      </c>
      <c r="O368" t="str">
        <f t="shared" si="62"/>
        <v>No</v>
      </c>
      <c r="P368" s="7">
        <f t="shared" si="63"/>
        <v>557927682</v>
      </c>
      <c r="Q368" s="5">
        <f t="shared" si="64"/>
        <v>0.82</v>
      </c>
      <c r="R368" s="5">
        <f t="shared" si="55"/>
        <v>5.2270284069484488E-2</v>
      </c>
      <c r="S368" s="5">
        <f t="shared" si="65"/>
        <v>0.43613514203474224</v>
      </c>
    </row>
    <row r="369" spans="1:19" x14ac:dyDescent="0.3">
      <c r="A369" t="s">
        <v>758</v>
      </c>
      <c r="B369" t="s">
        <v>759</v>
      </c>
      <c r="C369" t="s">
        <v>696</v>
      </c>
      <c r="D369" t="str">
        <f t="shared" si="56"/>
        <v>Electronics</v>
      </c>
      <c r="E369" t="str">
        <f t="shared" si="57"/>
        <v>Smartphones</v>
      </c>
      <c r="F369" s="3">
        <v>16499</v>
      </c>
      <c r="G369" s="3">
        <v>20999</v>
      </c>
      <c r="H369" s="3" t="str">
        <f t="shared" si="58"/>
        <v>&gt;500.00</v>
      </c>
      <c r="I369" s="1">
        <v>0.21</v>
      </c>
      <c r="J369" s="1" t="str">
        <f t="shared" si="59"/>
        <v>No</v>
      </c>
      <c r="K369" s="5">
        <v>4</v>
      </c>
      <c r="L369" s="5">
        <f t="shared" si="60"/>
        <v>4</v>
      </c>
      <c r="M369" s="6">
        <v>21350</v>
      </c>
      <c r="N369">
        <f t="shared" si="61"/>
        <v>21350</v>
      </c>
      <c r="O369" t="str">
        <f t="shared" si="62"/>
        <v>No</v>
      </c>
      <c r="P369" s="7">
        <f t="shared" si="63"/>
        <v>448328650</v>
      </c>
      <c r="Q369" s="5">
        <f t="shared" si="64"/>
        <v>0.8</v>
      </c>
      <c r="R369" s="5">
        <f t="shared" si="55"/>
        <v>5.000316179243184E-2</v>
      </c>
      <c r="S369" s="5">
        <f t="shared" si="65"/>
        <v>0.42500158089621592</v>
      </c>
    </row>
    <row r="370" spans="1:19" x14ac:dyDescent="0.3">
      <c r="A370" t="s">
        <v>760</v>
      </c>
      <c r="B370" t="s">
        <v>685</v>
      </c>
      <c r="C370" t="s">
        <v>686</v>
      </c>
      <c r="D370" t="str">
        <f t="shared" si="56"/>
        <v>Electronics</v>
      </c>
      <c r="E370" t="str">
        <f t="shared" si="57"/>
        <v>SmartWatches</v>
      </c>
      <c r="F370" s="3">
        <v>1799</v>
      </c>
      <c r="G370" s="3">
        <v>19999</v>
      </c>
      <c r="H370" s="3" t="str">
        <f t="shared" si="58"/>
        <v>&gt;500.00</v>
      </c>
      <c r="I370" s="1">
        <v>0.91</v>
      </c>
      <c r="J370" s="1" t="str">
        <f t="shared" si="59"/>
        <v>Yes</v>
      </c>
      <c r="K370" s="5">
        <v>4.2</v>
      </c>
      <c r="L370" s="5">
        <f t="shared" si="60"/>
        <v>4.2</v>
      </c>
      <c r="M370" s="6">
        <v>13937</v>
      </c>
      <c r="N370">
        <f t="shared" si="61"/>
        <v>13937</v>
      </c>
      <c r="O370" t="str">
        <f t="shared" si="62"/>
        <v>No</v>
      </c>
      <c r="P370" s="7">
        <f t="shared" si="63"/>
        <v>278726063</v>
      </c>
      <c r="Q370" s="5">
        <f t="shared" si="64"/>
        <v>0.84000000000000008</v>
      </c>
      <c r="R370" s="5">
        <f t="shared" si="55"/>
        <v>3.2641408238928457E-2</v>
      </c>
      <c r="S370" s="5">
        <f t="shared" si="65"/>
        <v>0.43632070411946428</v>
      </c>
    </row>
    <row r="371" spans="1:19" x14ac:dyDescent="0.3">
      <c r="A371" t="s">
        <v>761</v>
      </c>
      <c r="B371" t="s">
        <v>762</v>
      </c>
      <c r="C371" t="s">
        <v>696</v>
      </c>
      <c r="D371" t="str">
        <f t="shared" si="56"/>
        <v>Electronics</v>
      </c>
      <c r="E371" t="str">
        <f t="shared" si="57"/>
        <v>Smartphones</v>
      </c>
      <c r="F371" s="3">
        <v>8499</v>
      </c>
      <c r="G371" s="3">
        <v>10999</v>
      </c>
      <c r="H371" s="3" t="str">
        <f t="shared" si="58"/>
        <v>&gt;500.00</v>
      </c>
      <c r="I371" s="1">
        <v>0.23</v>
      </c>
      <c r="J371" s="1" t="str">
        <f t="shared" si="59"/>
        <v>No</v>
      </c>
      <c r="K371" s="5">
        <v>4.0999999999999996</v>
      </c>
      <c r="L371" s="5">
        <f t="shared" si="60"/>
        <v>4.0999999999999996</v>
      </c>
      <c r="M371" s="6">
        <v>313836</v>
      </c>
      <c r="N371">
        <f t="shared" si="61"/>
        <v>313836</v>
      </c>
      <c r="O371" t="str">
        <f t="shared" si="62"/>
        <v>No</v>
      </c>
      <c r="P371" s="7">
        <f t="shared" si="63"/>
        <v>3451882164</v>
      </c>
      <c r="Q371" s="5">
        <f t="shared" si="64"/>
        <v>0.82</v>
      </c>
      <c r="R371" s="5">
        <f t="shared" si="55"/>
        <v>0.73502539973253578</v>
      </c>
      <c r="S371" s="5">
        <f t="shared" si="65"/>
        <v>0.77751269986626781</v>
      </c>
    </row>
    <row r="372" spans="1:19" x14ac:dyDescent="0.3">
      <c r="A372" t="s">
        <v>763</v>
      </c>
      <c r="B372" t="s">
        <v>764</v>
      </c>
      <c r="C372" t="s">
        <v>696</v>
      </c>
      <c r="D372" t="str">
        <f t="shared" si="56"/>
        <v>Electronics</v>
      </c>
      <c r="E372" t="str">
        <f t="shared" si="57"/>
        <v>Smartphones</v>
      </c>
      <c r="F372" s="3">
        <v>6499</v>
      </c>
      <c r="G372" s="3">
        <v>8499</v>
      </c>
      <c r="H372" s="3" t="str">
        <f t="shared" si="58"/>
        <v>&gt;500.00</v>
      </c>
      <c r="I372" s="1">
        <v>0.24</v>
      </c>
      <c r="J372" s="1" t="str">
        <f t="shared" si="59"/>
        <v>No</v>
      </c>
      <c r="K372" s="5">
        <v>4.0999999999999996</v>
      </c>
      <c r="L372" s="5">
        <f t="shared" si="60"/>
        <v>4.0999999999999996</v>
      </c>
      <c r="M372" s="6">
        <v>313836</v>
      </c>
      <c r="N372">
        <f t="shared" si="61"/>
        <v>313836</v>
      </c>
      <c r="O372" t="str">
        <f t="shared" si="62"/>
        <v>No</v>
      </c>
      <c r="P372" s="7">
        <f t="shared" si="63"/>
        <v>2667292164</v>
      </c>
      <c r="Q372" s="5">
        <f t="shared" si="64"/>
        <v>0.82</v>
      </c>
      <c r="R372" s="5">
        <f t="shared" si="55"/>
        <v>0.73502539973253578</v>
      </c>
      <c r="S372" s="5">
        <f t="shared" si="65"/>
        <v>0.77751269986626781</v>
      </c>
    </row>
    <row r="373" spans="1:19" x14ac:dyDescent="0.3">
      <c r="A373" t="s">
        <v>765</v>
      </c>
      <c r="B373" t="s">
        <v>685</v>
      </c>
      <c r="C373" t="s">
        <v>686</v>
      </c>
      <c r="D373" t="str">
        <f t="shared" si="56"/>
        <v>Electronics</v>
      </c>
      <c r="E373" t="str">
        <f t="shared" si="57"/>
        <v>SmartWatches</v>
      </c>
      <c r="F373" s="3">
        <v>1799</v>
      </c>
      <c r="G373" s="3">
        <v>19999</v>
      </c>
      <c r="H373" s="3" t="str">
        <f t="shared" si="58"/>
        <v>&gt;500.00</v>
      </c>
      <c r="I373" s="1">
        <v>0.91</v>
      </c>
      <c r="J373" s="1" t="str">
        <f t="shared" si="59"/>
        <v>Yes</v>
      </c>
      <c r="K373" s="5">
        <v>4.2</v>
      </c>
      <c r="L373" s="5">
        <f t="shared" si="60"/>
        <v>4.2</v>
      </c>
      <c r="M373" s="6">
        <v>13937</v>
      </c>
      <c r="N373">
        <f t="shared" si="61"/>
        <v>13937</v>
      </c>
      <c r="O373" t="str">
        <f t="shared" si="62"/>
        <v>No</v>
      </c>
      <c r="P373" s="7">
        <f t="shared" si="63"/>
        <v>278726063</v>
      </c>
      <c r="Q373" s="5">
        <f t="shared" si="64"/>
        <v>0.84000000000000008</v>
      </c>
      <c r="R373" s="5">
        <f t="shared" si="55"/>
        <v>3.2641408238928457E-2</v>
      </c>
      <c r="S373" s="5">
        <f t="shared" si="65"/>
        <v>0.43632070411946428</v>
      </c>
    </row>
    <row r="374" spans="1:19" x14ac:dyDescent="0.3">
      <c r="A374" t="s">
        <v>766</v>
      </c>
      <c r="B374" t="s">
        <v>767</v>
      </c>
      <c r="C374" t="s">
        <v>696</v>
      </c>
      <c r="D374" t="str">
        <f t="shared" si="56"/>
        <v>Electronics</v>
      </c>
      <c r="E374" t="str">
        <f t="shared" si="57"/>
        <v>Smartphones</v>
      </c>
      <c r="F374" s="3">
        <v>8999</v>
      </c>
      <c r="G374" s="3">
        <v>11999</v>
      </c>
      <c r="H374" s="3" t="str">
        <f t="shared" si="58"/>
        <v>&gt;500.00</v>
      </c>
      <c r="I374" s="1">
        <v>0.25</v>
      </c>
      <c r="J374" s="1" t="str">
        <f t="shared" si="59"/>
        <v>No</v>
      </c>
      <c r="K374" s="5">
        <v>4</v>
      </c>
      <c r="L374" s="5">
        <f t="shared" si="60"/>
        <v>4</v>
      </c>
      <c r="M374" s="6">
        <v>12796</v>
      </c>
      <c r="N374">
        <f t="shared" si="61"/>
        <v>12796</v>
      </c>
      <c r="O374" t="str">
        <f t="shared" si="62"/>
        <v>No</v>
      </c>
      <c r="P374" s="7">
        <f t="shared" si="63"/>
        <v>153539204</v>
      </c>
      <c r="Q374" s="5">
        <f t="shared" si="64"/>
        <v>0.8</v>
      </c>
      <c r="R374" s="5">
        <f t="shared" si="55"/>
        <v>2.996910811690669E-2</v>
      </c>
      <c r="S374" s="5">
        <f t="shared" si="65"/>
        <v>0.41498455405845336</v>
      </c>
    </row>
    <row r="375" spans="1:19" x14ac:dyDescent="0.3">
      <c r="A375" t="s">
        <v>768</v>
      </c>
      <c r="B375" t="s">
        <v>769</v>
      </c>
      <c r="C375" t="s">
        <v>770</v>
      </c>
      <c r="D375" t="str">
        <f t="shared" si="56"/>
        <v>Electronics</v>
      </c>
      <c r="E375" t="str">
        <f t="shared" si="57"/>
        <v>OTGAdapters</v>
      </c>
      <c r="F375" s="3">
        <v>139</v>
      </c>
      <c r="G375" s="3">
        <v>495</v>
      </c>
      <c r="H375" s="3" t="str">
        <f t="shared" si="58"/>
        <v>200.00–500.00</v>
      </c>
      <c r="I375" s="1">
        <v>0.72</v>
      </c>
      <c r="J375" s="1" t="str">
        <f t="shared" si="59"/>
        <v>Yes</v>
      </c>
      <c r="K375" s="5">
        <v>4.3</v>
      </c>
      <c r="L375" s="5">
        <f t="shared" si="60"/>
        <v>4.3</v>
      </c>
      <c r="M375" s="6">
        <v>14185</v>
      </c>
      <c r="N375">
        <f t="shared" si="61"/>
        <v>14185</v>
      </c>
      <c r="O375" t="str">
        <f t="shared" si="62"/>
        <v>No</v>
      </c>
      <c r="P375" s="7">
        <f t="shared" si="63"/>
        <v>7021575</v>
      </c>
      <c r="Q375" s="5">
        <f t="shared" si="64"/>
        <v>0.86</v>
      </c>
      <c r="R375" s="5">
        <f t="shared" si="55"/>
        <v>3.3222241218999797E-2</v>
      </c>
      <c r="S375" s="5">
        <f t="shared" si="65"/>
        <v>0.44661112060949987</v>
      </c>
    </row>
    <row r="376" spans="1:19" x14ac:dyDescent="0.3">
      <c r="A376" t="s">
        <v>771</v>
      </c>
      <c r="B376" t="s">
        <v>772</v>
      </c>
      <c r="C376" t="s">
        <v>686</v>
      </c>
      <c r="D376" t="str">
        <f t="shared" si="56"/>
        <v>Electronics</v>
      </c>
      <c r="E376" t="str">
        <f t="shared" si="57"/>
        <v>SmartWatches</v>
      </c>
      <c r="F376" s="3">
        <v>3999</v>
      </c>
      <c r="G376" s="3">
        <v>16999</v>
      </c>
      <c r="H376" s="3" t="str">
        <f t="shared" si="58"/>
        <v>&gt;500.00</v>
      </c>
      <c r="I376" s="1">
        <v>0.76</v>
      </c>
      <c r="J376" s="1" t="str">
        <f t="shared" si="59"/>
        <v>Yes</v>
      </c>
      <c r="K376" s="5">
        <v>4.3</v>
      </c>
      <c r="L376" s="5">
        <f t="shared" si="60"/>
        <v>4.3</v>
      </c>
      <c r="M376" s="6">
        <v>17159</v>
      </c>
      <c r="N376">
        <f t="shared" si="61"/>
        <v>17159</v>
      </c>
      <c r="O376" t="str">
        <f t="shared" si="62"/>
        <v>No</v>
      </c>
      <c r="P376" s="7">
        <f t="shared" si="63"/>
        <v>291685841</v>
      </c>
      <c r="Q376" s="5">
        <f t="shared" si="64"/>
        <v>0.86</v>
      </c>
      <c r="R376" s="5">
        <f t="shared" si="55"/>
        <v>4.0187552842919812E-2</v>
      </c>
      <c r="S376" s="5">
        <f t="shared" si="65"/>
        <v>0.45009377642145992</v>
      </c>
    </row>
    <row r="377" spans="1:19" x14ac:dyDescent="0.3">
      <c r="A377" t="s">
        <v>773</v>
      </c>
      <c r="B377" t="s">
        <v>774</v>
      </c>
      <c r="C377" t="s">
        <v>686</v>
      </c>
      <c r="D377" t="str">
        <f t="shared" si="56"/>
        <v>Electronics</v>
      </c>
      <c r="E377" t="str">
        <f t="shared" si="57"/>
        <v>SmartWatches</v>
      </c>
      <c r="F377" s="3">
        <v>2998</v>
      </c>
      <c r="G377" s="3">
        <v>5999</v>
      </c>
      <c r="H377" s="3" t="str">
        <f t="shared" si="58"/>
        <v>&gt;500.00</v>
      </c>
      <c r="I377" s="1">
        <v>0.5</v>
      </c>
      <c r="J377" s="1" t="str">
        <f t="shared" si="59"/>
        <v>Yes</v>
      </c>
      <c r="K377" s="5">
        <v>4.0999999999999996</v>
      </c>
      <c r="L377" s="5">
        <f t="shared" si="60"/>
        <v>4.0999999999999996</v>
      </c>
      <c r="M377" s="6">
        <v>5179</v>
      </c>
      <c r="N377">
        <f t="shared" si="61"/>
        <v>5179</v>
      </c>
      <c r="O377" t="str">
        <f t="shared" si="62"/>
        <v>No</v>
      </c>
      <c r="P377" s="7">
        <f t="shared" si="63"/>
        <v>31068821</v>
      </c>
      <c r="Q377" s="5">
        <f t="shared" si="64"/>
        <v>0.82</v>
      </c>
      <c r="R377" s="5">
        <f t="shared" si="55"/>
        <v>1.2129572595925269E-2</v>
      </c>
      <c r="S377" s="5">
        <f t="shared" si="65"/>
        <v>0.41606478629796262</v>
      </c>
    </row>
    <row r="378" spans="1:19" x14ac:dyDescent="0.3">
      <c r="A378" t="s">
        <v>775</v>
      </c>
      <c r="B378" t="s">
        <v>776</v>
      </c>
      <c r="C378" t="s">
        <v>696</v>
      </c>
      <c r="D378" t="str">
        <f t="shared" si="56"/>
        <v>Electronics</v>
      </c>
      <c r="E378" t="str">
        <f t="shared" si="57"/>
        <v>Smartphones</v>
      </c>
      <c r="F378" s="3">
        <v>15499</v>
      </c>
      <c r="G378" s="3">
        <v>18999</v>
      </c>
      <c r="H378" s="3" t="str">
        <f t="shared" si="58"/>
        <v>&gt;500.00</v>
      </c>
      <c r="I378" s="1">
        <v>0.18</v>
      </c>
      <c r="J378" s="1" t="str">
        <f t="shared" si="59"/>
        <v>No</v>
      </c>
      <c r="K378" s="5">
        <v>4.0999999999999996</v>
      </c>
      <c r="L378" s="5">
        <f t="shared" si="60"/>
        <v>4.0999999999999996</v>
      </c>
      <c r="M378" s="6">
        <v>19252</v>
      </c>
      <c r="N378">
        <f t="shared" si="61"/>
        <v>19252</v>
      </c>
      <c r="O378" t="str">
        <f t="shared" si="62"/>
        <v>No</v>
      </c>
      <c r="P378" s="7">
        <f t="shared" si="63"/>
        <v>365768748</v>
      </c>
      <c r="Q378" s="5">
        <f t="shared" si="64"/>
        <v>0.82</v>
      </c>
      <c r="R378" s="5">
        <f t="shared" si="55"/>
        <v>4.5089502146505749E-2</v>
      </c>
      <c r="S378" s="5">
        <f t="shared" si="65"/>
        <v>0.43254475107325285</v>
      </c>
    </row>
    <row r="379" spans="1:19" x14ac:dyDescent="0.3">
      <c r="A379" t="s">
        <v>777</v>
      </c>
      <c r="B379" t="s">
        <v>685</v>
      </c>
      <c r="C379" t="s">
        <v>686</v>
      </c>
      <c r="D379" t="str">
        <f t="shared" si="56"/>
        <v>Electronics</v>
      </c>
      <c r="E379" t="str">
        <f t="shared" si="57"/>
        <v>SmartWatches</v>
      </c>
      <c r="F379" s="3">
        <v>1799</v>
      </c>
      <c r="G379" s="3">
        <v>19999</v>
      </c>
      <c r="H379" s="3" t="str">
        <f t="shared" si="58"/>
        <v>&gt;500.00</v>
      </c>
      <c r="I379" s="1">
        <v>0.91</v>
      </c>
      <c r="J379" s="1" t="str">
        <f t="shared" si="59"/>
        <v>Yes</v>
      </c>
      <c r="K379" s="5">
        <v>4.2</v>
      </c>
      <c r="L379" s="5">
        <f t="shared" si="60"/>
        <v>4.2</v>
      </c>
      <c r="M379" s="6">
        <v>13937</v>
      </c>
      <c r="N379">
        <f t="shared" si="61"/>
        <v>13937</v>
      </c>
      <c r="O379" t="str">
        <f t="shared" si="62"/>
        <v>No</v>
      </c>
      <c r="P379" s="7">
        <f t="shared" si="63"/>
        <v>278726063</v>
      </c>
      <c r="Q379" s="5">
        <f t="shared" si="64"/>
        <v>0.84000000000000008</v>
      </c>
      <c r="R379" s="5">
        <f t="shared" si="55"/>
        <v>3.2641408238928457E-2</v>
      </c>
      <c r="S379" s="5">
        <f t="shared" si="65"/>
        <v>0.43632070411946428</v>
      </c>
    </row>
    <row r="380" spans="1:19" x14ac:dyDescent="0.3">
      <c r="A380" t="s">
        <v>778</v>
      </c>
      <c r="B380" t="s">
        <v>779</v>
      </c>
      <c r="C380" t="s">
        <v>696</v>
      </c>
      <c r="D380" t="str">
        <f t="shared" si="56"/>
        <v>Electronics</v>
      </c>
      <c r="E380" t="str">
        <f t="shared" si="57"/>
        <v>Smartphones</v>
      </c>
      <c r="F380" s="3">
        <v>8999</v>
      </c>
      <c r="G380" s="3">
        <v>11999</v>
      </c>
      <c r="H380" s="3" t="str">
        <f t="shared" si="58"/>
        <v>&gt;500.00</v>
      </c>
      <c r="I380" s="1">
        <v>0.25</v>
      </c>
      <c r="J380" s="1" t="str">
        <f t="shared" si="59"/>
        <v>No</v>
      </c>
      <c r="K380" s="5">
        <v>4</v>
      </c>
      <c r="L380" s="5">
        <f t="shared" si="60"/>
        <v>4</v>
      </c>
      <c r="M380" s="6">
        <v>12796</v>
      </c>
      <c r="N380">
        <f t="shared" si="61"/>
        <v>12796</v>
      </c>
      <c r="O380" t="str">
        <f t="shared" si="62"/>
        <v>No</v>
      </c>
      <c r="P380" s="7">
        <f t="shared" si="63"/>
        <v>153539204</v>
      </c>
      <c r="Q380" s="5">
        <f t="shared" si="64"/>
        <v>0.8</v>
      </c>
      <c r="R380" s="5">
        <f t="shared" si="55"/>
        <v>2.996910811690669E-2</v>
      </c>
      <c r="S380" s="5">
        <f t="shared" si="65"/>
        <v>0.41498455405845336</v>
      </c>
    </row>
    <row r="381" spans="1:19" x14ac:dyDescent="0.3">
      <c r="A381" t="s">
        <v>780</v>
      </c>
      <c r="B381" t="s">
        <v>781</v>
      </c>
      <c r="C381" t="s">
        <v>726</v>
      </c>
      <c r="D381" t="str">
        <f t="shared" si="56"/>
        <v>Electronics</v>
      </c>
      <c r="E381" t="str">
        <f t="shared" si="57"/>
        <v>AutomobileChargers</v>
      </c>
      <c r="F381" s="3">
        <v>873</v>
      </c>
      <c r="G381" s="3">
        <v>1699</v>
      </c>
      <c r="H381" s="3" t="str">
        <f t="shared" si="58"/>
        <v>&gt;500.00</v>
      </c>
      <c r="I381" s="1">
        <v>0.49</v>
      </c>
      <c r="J381" s="1" t="str">
        <f t="shared" si="59"/>
        <v>No</v>
      </c>
      <c r="K381" s="5">
        <v>4.4000000000000004</v>
      </c>
      <c r="L381" s="5">
        <f t="shared" si="60"/>
        <v>4.4000000000000004</v>
      </c>
      <c r="M381" s="6">
        <v>1680</v>
      </c>
      <c r="N381">
        <f t="shared" si="61"/>
        <v>1680</v>
      </c>
      <c r="O381" t="str">
        <f t="shared" si="62"/>
        <v>No</v>
      </c>
      <c r="P381" s="7">
        <f t="shared" si="63"/>
        <v>2854320</v>
      </c>
      <c r="Q381" s="5">
        <f t="shared" si="64"/>
        <v>0.88000000000000012</v>
      </c>
      <c r="R381" s="5">
        <f t="shared" si="55"/>
        <v>3.9346750262897181E-3</v>
      </c>
      <c r="S381" s="5">
        <f t="shared" si="65"/>
        <v>0.44196733751314493</v>
      </c>
    </row>
    <row r="382" spans="1:19" x14ac:dyDescent="0.3">
      <c r="A382" t="s">
        <v>782</v>
      </c>
      <c r="B382" t="s">
        <v>783</v>
      </c>
      <c r="C382" t="s">
        <v>696</v>
      </c>
      <c r="D382" t="str">
        <f t="shared" si="56"/>
        <v>Electronics</v>
      </c>
      <c r="E382" t="str">
        <f t="shared" si="57"/>
        <v>Smartphones</v>
      </c>
      <c r="F382" s="3">
        <v>12999</v>
      </c>
      <c r="G382" s="3">
        <v>15999</v>
      </c>
      <c r="H382" s="3" t="str">
        <f t="shared" si="58"/>
        <v>&gt;500.00</v>
      </c>
      <c r="I382" s="1">
        <v>0.19</v>
      </c>
      <c r="J382" s="1" t="str">
        <f t="shared" si="59"/>
        <v>No</v>
      </c>
      <c r="K382" s="5">
        <v>4.2</v>
      </c>
      <c r="L382" s="5">
        <f t="shared" si="60"/>
        <v>4.2</v>
      </c>
      <c r="M382" s="6">
        <v>13246</v>
      </c>
      <c r="N382">
        <f t="shared" si="61"/>
        <v>13246</v>
      </c>
      <c r="O382" t="str">
        <f t="shared" si="62"/>
        <v>No</v>
      </c>
      <c r="P382" s="7">
        <f t="shared" si="63"/>
        <v>211922754</v>
      </c>
      <c r="Q382" s="5">
        <f t="shared" si="64"/>
        <v>0.84000000000000008</v>
      </c>
      <c r="R382" s="5">
        <f t="shared" si="55"/>
        <v>3.1023038927520008E-2</v>
      </c>
      <c r="S382" s="5">
        <f t="shared" si="65"/>
        <v>0.43551151946376004</v>
      </c>
    </row>
    <row r="383" spans="1:19" x14ac:dyDescent="0.3">
      <c r="A383" t="s">
        <v>784</v>
      </c>
      <c r="B383" t="s">
        <v>785</v>
      </c>
      <c r="C383" t="s">
        <v>786</v>
      </c>
      <c r="D383" t="str">
        <f t="shared" si="56"/>
        <v>Electronics</v>
      </c>
      <c r="E383" t="str">
        <f t="shared" si="57"/>
        <v>Tripods</v>
      </c>
      <c r="F383" s="3">
        <v>539</v>
      </c>
      <c r="G383" s="3">
        <v>1599</v>
      </c>
      <c r="H383" s="3" t="str">
        <f t="shared" si="58"/>
        <v>&gt;500.00</v>
      </c>
      <c r="I383" s="1">
        <v>0.66</v>
      </c>
      <c r="J383" s="1" t="str">
        <f t="shared" si="59"/>
        <v>Yes</v>
      </c>
      <c r="K383" s="5">
        <v>3.8</v>
      </c>
      <c r="L383" s="5">
        <f t="shared" si="60"/>
        <v>3.8</v>
      </c>
      <c r="M383" s="6">
        <v>14648</v>
      </c>
      <c r="N383">
        <f t="shared" si="61"/>
        <v>14648</v>
      </c>
      <c r="O383" t="str">
        <f t="shared" si="62"/>
        <v>No</v>
      </c>
      <c r="P383" s="7">
        <f t="shared" si="63"/>
        <v>23422152</v>
      </c>
      <c r="Q383" s="5">
        <f t="shared" si="64"/>
        <v>0.76</v>
      </c>
      <c r="R383" s="5">
        <f t="shared" si="55"/>
        <v>3.4306618919697496E-2</v>
      </c>
      <c r="S383" s="5">
        <f t="shared" si="65"/>
        <v>0.39715330945984872</v>
      </c>
    </row>
    <row r="384" spans="1:19" x14ac:dyDescent="0.3">
      <c r="A384" t="s">
        <v>787</v>
      </c>
      <c r="B384" t="s">
        <v>688</v>
      </c>
      <c r="C384" t="s">
        <v>686</v>
      </c>
      <c r="D384" t="str">
        <f t="shared" si="56"/>
        <v>Electronics</v>
      </c>
      <c r="E384" t="str">
        <f t="shared" si="57"/>
        <v>SmartWatches</v>
      </c>
      <c r="F384" s="3">
        <v>1999</v>
      </c>
      <c r="G384" s="3">
        <v>9999</v>
      </c>
      <c r="H384" s="3" t="str">
        <f t="shared" si="58"/>
        <v>&gt;500.00</v>
      </c>
      <c r="I384" s="1">
        <v>0.8</v>
      </c>
      <c r="J384" s="1" t="str">
        <f t="shared" si="59"/>
        <v>Yes</v>
      </c>
      <c r="K384" s="5">
        <v>4.3</v>
      </c>
      <c r="L384" s="5">
        <f t="shared" si="60"/>
        <v>4.3</v>
      </c>
      <c r="M384" s="6">
        <v>27696</v>
      </c>
      <c r="N384">
        <f t="shared" si="61"/>
        <v>27696</v>
      </c>
      <c r="O384" t="str">
        <f t="shared" si="62"/>
        <v>No</v>
      </c>
      <c r="P384" s="7">
        <f t="shared" si="63"/>
        <v>276932304</v>
      </c>
      <c r="Q384" s="5">
        <f t="shared" si="64"/>
        <v>0.86</v>
      </c>
      <c r="R384" s="5">
        <f t="shared" si="55"/>
        <v>6.4865928290547645E-2</v>
      </c>
      <c r="S384" s="5">
        <f t="shared" si="65"/>
        <v>0.46243296414527379</v>
      </c>
    </row>
    <row r="385" spans="1:19" x14ac:dyDescent="0.3">
      <c r="A385" t="s">
        <v>788</v>
      </c>
      <c r="B385" t="s">
        <v>789</v>
      </c>
      <c r="C385" t="s">
        <v>696</v>
      </c>
      <c r="D385" t="str">
        <f t="shared" si="56"/>
        <v>Electronics</v>
      </c>
      <c r="E385" t="str">
        <f t="shared" si="57"/>
        <v>Smartphones</v>
      </c>
      <c r="F385" s="3">
        <v>15490</v>
      </c>
      <c r="G385" s="3">
        <v>20990</v>
      </c>
      <c r="H385" s="3" t="str">
        <f t="shared" si="58"/>
        <v>&gt;500.00</v>
      </c>
      <c r="I385" s="1">
        <v>0.26</v>
      </c>
      <c r="J385" s="1" t="str">
        <f t="shared" si="59"/>
        <v>No</v>
      </c>
      <c r="K385" s="5">
        <v>4.2</v>
      </c>
      <c r="L385" s="5">
        <f t="shared" si="60"/>
        <v>4.2</v>
      </c>
      <c r="M385" s="6">
        <v>32916</v>
      </c>
      <c r="N385">
        <f t="shared" si="61"/>
        <v>32916</v>
      </c>
      <c r="O385" t="str">
        <f t="shared" si="62"/>
        <v>No</v>
      </c>
      <c r="P385" s="7">
        <f t="shared" si="63"/>
        <v>690906840</v>
      </c>
      <c r="Q385" s="5">
        <f t="shared" si="64"/>
        <v>0.84000000000000008</v>
      </c>
      <c r="R385" s="5">
        <f t="shared" si="55"/>
        <v>7.7091525693662122E-2</v>
      </c>
      <c r="S385" s="5">
        <f t="shared" si="65"/>
        <v>0.45854576284683113</v>
      </c>
    </row>
    <row r="386" spans="1:19" x14ac:dyDescent="0.3">
      <c r="A386" t="s">
        <v>790</v>
      </c>
      <c r="B386" t="s">
        <v>791</v>
      </c>
      <c r="C386" t="s">
        <v>696</v>
      </c>
      <c r="D386" t="str">
        <f t="shared" si="56"/>
        <v>Electronics</v>
      </c>
      <c r="E386" t="str">
        <f t="shared" si="57"/>
        <v>Smartphones</v>
      </c>
      <c r="F386" s="3">
        <v>19999</v>
      </c>
      <c r="G386" s="3">
        <v>24999</v>
      </c>
      <c r="H386" s="3" t="str">
        <f t="shared" si="58"/>
        <v>&gt;500.00</v>
      </c>
      <c r="I386" s="1">
        <v>0.2</v>
      </c>
      <c r="J386" s="1" t="str">
        <f t="shared" si="59"/>
        <v>No</v>
      </c>
      <c r="K386" s="5">
        <v>3.9</v>
      </c>
      <c r="L386" s="5">
        <f t="shared" si="60"/>
        <v>3.9</v>
      </c>
      <c r="M386" s="6">
        <v>25824</v>
      </c>
      <c r="N386">
        <f t="shared" si="61"/>
        <v>25824</v>
      </c>
      <c r="O386" t="str">
        <f t="shared" si="62"/>
        <v>No</v>
      </c>
      <c r="P386" s="7">
        <f t="shared" si="63"/>
        <v>645574176</v>
      </c>
      <c r="Q386" s="5">
        <f t="shared" si="64"/>
        <v>0.78</v>
      </c>
      <c r="R386" s="5">
        <f t="shared" ref="R386:R449" si="66">N386 /$W$8</f>
        <v>6.0481576118396246E-2</v>
      </c>
      <c r="S386" s="5">
        <f t="shared" si="65"/>
        <v>0.42024078805919812</v>
      </c>
    </row>
    <row r="387" spans="1:19" x14ac:dyDescent="0.3">
      <c r="A387" t="s">
        <v>792</v>
      </c>
      <c r="B387" t="s">
        <v>793</v>
      </c>
      <c r="C387" t="s">
        <v>742</v>
      </c>
      <c r="D387" t="str">
        <f t="shared" ref="D387:D450" si="67">LEFT(C387, FIND("|",C387&amp; "|") - 1)</f>
        <v>Electronics</v>
      </c>
      <c r="E387" t="str">
        <f t="shared" ref="E387:E450" si="68">TRIM(RIGHT(SUBSTITUTE(C387, "|", REPT(" ", 100)), 100))</f>
        <v>WallChargers</v>
      </c>
      <c r="F387" s="3">
        <v>1075</v>
      </c>
      <c r="G387" s="3">
        <v>1699</v>
      </c>
      <c r="H387" s="3" t="str">
        <f t="shared" ref="H387:H450" si="69">IF(G387&lt;200,"&lt;200.00",IF(G387&lt;=500,"200.00–500.00","&gt;500.00"))</f>
        <v>&gt;500.00</v>
      </c>
      <c r="I387" s="1">
        <v>0.37</v>
      </c>
      <c r="J387" s="1" t="str">
        <f t="shared" ref="J387:J450" si="70">IF(I387&gt;=50%,"Yes","No")</f>
        <v>No</v>
      </c>
      <c r="K387" s="5">
        <v>4.4000000000000004</v>
      </c>
      <c r="L387" s="5">
        <f t="shared" ref="L387:L450" si="71">IF(ISNUMBER(K387),K387,0)</f>
        <v>4.4000000000000004</v>
      </c>
      <c r="M387" s="6">
        <v>7462</v>
      </c>
      <c r="N387">
        <f t="shared" ref="N387:N450" si="72">IF(ISNUMBER(M387),M387,0)</f>
        <v>7462</v>
      </c>
      <c r="O387" t="str">
        <f t="shared" ref="O387:O450" si="73">IF(N387&lt;1000,"Yes","No")</f>
        <v>No</v>
      </c>
      <c r="P387" s="7">
        <f t="shared" ref="P387:P450" si="74">G387*N387</f>
        <v>12677938</v>
      </c>
      <c r="Q387" s="5">
        <f t="shared" ref="Q387:Q450" si="75">L387/5</f>
        <v>0.88000000000000012</v>
      </c>
      <c r="R387" s="5">
        <f t="shared" si="66"/>
        <v>1.7476514908436835E-2</v>
      </c>
      <c r="S387" s="5">
        <f t="shared" ref="S387:S450" si="76" xml:space="preserve"> (Q387+R387)/2</f>
        <v>0.44873825745421847</v>
      </c>
    </row>
    <row r="388" spans="1:19" x14ac:dyDescent="0.3">
      <c r="A388" t="s">
        <v>794</v>
      </c>
      <c r="B388" t="s">
        <v>795</v>
      </c>
      <c r="C388" t="s">
        <v>717</v>
      </c>
      <c r="D388" t="str">
        <f t="shared" si="67"/>
        <v>Electronics</v>
      </c>
      <c r="E388" t="str">
        <f t="shared" si="68"/>
        <v>In-Ear</v>
      </c>
      <c r="F388" s="3">
        <v>399</v>
      </c>
      <c r="G388" s="3">
        <v>699</v>
      </c>
      <c r="H388" s="3" t="str">
        <f t="shared" si="69"/>
        <v>&gt;500.00</v>
      </c>
      <c r="I388" s="1">
        <v>0.43</v>
      </c>
      <c r="J388" s="1" t="str">
        <f t="shared" si="70"/>
        <v>No</v>
      </c>
      <c r="K388" s="5">
        <v>4</v>
      </c>
      <c r="L388" s="5">
        <f t="shared" si="71"/>
        <v>4</v>
      </c>
      <c r="M388" s="6">
        <v>37817</v>
      </c>
      <c r="N388">
        <f t="shared" si="72"/>
        <v>37817</v>
      </c>
      <c r="O388" t="str">
        <f t="shared" si="73"/>
        <v>No</v>
      </c>
      <c r="P388" s="7">
        <f t="shared" si="74"/>
        <v>26434083</v>
      </c>
      <c r="Q388" s="5">
        <f t="shared" si="75"/>
        <v>0.8</v>
      </c>
      <c r="R388" s="5">
        <f t="shared" si="66"/>
        <v>8.8570003255475177E-2</v>
      </c>
      <c r="S388" s="5">
        <f t="shared" si="76"/>
        <v>0.4442850016277376</v>
      </c>
    </row>
    <row r="389" spans="1:19" x14ac:dyDescent="0.3">
      <c r="A389" t="s">
        <v>796</v>
      </c>
      <c r="B389" t="s">
        <v>797</v>
      </c>
      <c r="C389" t="s">
        <v>686</v>
      </c>
      <c r="D389" t="str">
        <f t="shared" si="67"/>
        <v>Electronics</v>
      </c>
      <c r="E389" t="str">
        <f t="shared" si="68"/>
        <v>SmartWatches</v>
      </c>
      <c r="F389" s="3">
        <v>1999</v>
      </c>
      <c r="G389" s="3">
        <v>3990</v>
      </c>
      <c r="H389" s="3" t="str">
        <f t="shared" si="69"/>
        <v>&gt;500.00</v>
      </c>
      <c r="I389" s="1">
        <v>0.5</v>
      </c>
      <c r="J389" s="1" t="str">
        <f t="shared" si="70"/>
        <v>Yes</v>
      </c>
      <c r="K389" s="5">
        <v>4</v>
      </c>
      <c r="L389" s="5">
        <f t="shared" si="71"/>
        <v>4</v>
      </c>
      <c r="M389" s="6">
        <v>30254</v>
      </c>
      <c r="N389">
        <f t="shared" si="72"/>
        <v>30254</v>
      </c>
      <c r="O389" t="str">
        <f t="shared" si="73"/>
        <v>No</v>
      </c>
      <c r="P389" s="7">
        <f t="shared" si="74"/>
        <v>120713460</v>
      </c>
      <c r="Q389" s="5">
        <f t="shared" si="75"/>
        <v>0.8</v>
      </c>
      <c r="R389" s="5">
        <f t="shared" si="66"/>
        <v>7.0856939431767352E-2</v>
      </c>
      <c r="S389" s="5">
        <f t="shared" si="76"/>
        <v>0.43542846971588367</v>
      </c>
    </row>
    <row r="390" spans="1:19" x14ac:dyDescent="0.3">
      <c r="A390" t="s">
        <v>798</v>
      </c>
      <c r="B390" t="s">
        <v>799</v>
      </c>
      <c r="C390" t="s">
        <v>686</v>
      </c>
      <c r="D390" t="str">
        <f t="shared" si="67"/>
        <v>Electronics</v>
      </c>
      <c r="E390" t="str">
        <f t="shared" si="68"/>
        <v>SmartWatches</v>
      </c>
      <c r="F390" s="3">
        <v>1999</v>
      </c>
      <c r="G390" s="3">
        <v>7990</v>
      </c>
      <c r="H390" s="3" t="str">
        <f t="shared" si="69"/>
        <v>&gt;500.00</v>
      </c>
      <c r="I390" s="1">
        <v>0.75</v>
      </c>
      <c r="J390" s="1" t="str">
        <f t="shared" si="70"/>
        <v>Yes</v>
      </c>
      <c r="K390" s="5">
        <v>3.8</v>
      </c>
      <c r="L390" s="5">
        <f t="shared" si="71"/>
        <v>3.8</v>
      </c>
      <c r="M390" s="6">
        <v>17831</v>
      </c>
      <c r="N390">
        <f t="shared" si="72"/>
        <v>17831</v>
      </c>
      <c r="O390" t="str">
        <f t="shared" si="73"/>
        <v>No</v>
      </c>
      <c r="P390" s="7">
        <f t="shared" si="74"/>
        <v>142469690</v>
      </c>
      <c r="Q390" s="5">
        <f t="shared" si="75"/>
        <v>0.76</v>
      </c>
      <c r="R390" s="5">
        <f t="shared" si="66"/>
        <v>4.1761422853435697E-2</v>
      </c>
      <c r="S390" s="5">
        <f t="shared" si="76"/>
        <v>0.40088071142671783</v>
      </c>
    </row>
    <row r="391" spans="1:19" x14ac:dyDescent="0.3">
      <c r="A391" t="s">
        <v>800</v>
      </c>
      <c r="B391" t="s">
        <v>801</v>
      </c>
      <c r="C391" t="s">
        <v>696</v>
      </c>
      <c r="D391" t="str">
        <f t="shared" si="67"/>
        <v>Electronics</v>
      </c>
      <c r="E391" t="str">
        <f t="shared" si="68"/>
        <v>Smartphones</v>
      </c>
      <c r="F391" s="3">
        <v>28999</v>
      </c>
      <c r="G391" s="3">
        <v>34999</v>
      </c>
      <c r="H391" s="3" t="str">
        <f t="shared" si="69"/>
        <v>&gt;500.00</v>
      </c>
      <c r="I391" s="1">
        <v>0.17</v>
      </c>
      <c r="J391" s="1" t="str">
        <f t="shared" si="70"/>
        <v>No</v>
      </c>
      <c r="K391" s="5">
        <v>4.4000000000000004</v>
      </c>
      <c r="L391" s="5">
        <f t="shared" si="71"/>
        <v>4.4000000000000004</v>
      </c>
      <c r="M391" s="6">
        <v>20311</v>
      </c>
      <c r="N391">
        <f t="shared" si="72"/>
        <v>20311</v>
      </c>
      <c r="O391" t="str">
        <f t="shared" si="73"/>
        <v>No</v>
      </c>
      <c r="P391" s="7">
        <f t="shared" si="74"/>
        <v>710864689</v>
      </c>
      <c r="Q391" s="5">
        <f t="shared" si="75"/>
        <v>0.88000000000000012</v>
      </c>
      <c r="R391" s="5">
        <f t="shared" si="66"/>
        <v>4.7569752654149089E-2</v>
      </c>
      <c r="S391" s="5">
        <f t="shared" si="76"/>
        <v>0.4637848763270746</v>
      </c>
    </row>
    <row r="392" spans="1:19" x14ac:dyDescent="0.3">
      <c r="A392" t="s">
        <v>802</v>
      </c>
      <c r="B392" t="s">
        <v>803</v>
      </c>
      <c r="C392" t="s">
        <v>686</v>
      </c>
      <c r="D392" t="str">
        <f t="shared" si="67"/>
        <v>Electronics</v>
      </c>
      <c r="E392" t="str">
        <f t="shared" si="68"/>
        <v>SmartWatches</v>
      </c>
      <c r="F392" s="3">
        <v>2299</v>
      </c>
      <c r="G392" s="3">
        <v>7990</v>
      </c>
      <c r="H392" s="3" t="str">
        <f t="shared" si="69"/>
        <v>&gt;500.00</v>
      </c>
      <c r="I392" s="1">
        <v>0.71</v>
      </c>
      <c r="J392" s="1" t="str">
        <f t="shared" si="70"/>
        <v>Yes</v>
      </c>
      <c r="K392" s="5">
        <v>4.2</v>
      </c>
      <c r="L392" s="5">
        <f t="shared" si="71"/>
        <v>4.2</v>
      </c>
      <c r="M392" s="6">
        <v>69622</v>
      </c>
      <c r="N392">
        <f t="shared" si="72"/>
        <v>69622</v>
      </c>
      <c r="O392" t="str">
        <f t="shared" si="73"/>
        <v>No</v>
      </c>
      <c r="P392" s="7">
        <f t="shared" si="74"/>
        <v>556279780</v>
      </c>
      <c r="Q392" s="5">
        <f t="shared" si="75"/>
        <v>0.84000000000000008</v>
      </c>
      <c r="R392" s="5">
        <f t="shared" si="66"/>
        <v>0.16305949088115643</v>
      </c>
      <c r="S392" s="5">
        <f t="shared" si="76"/>
        <v>0.50152974544057827</v>
      </c>
    </row>
    <row r="393" spans="1:19" x14ac:dyDescent="0.3">
      <c r="A393" t="s">
        <v>804</v>
      </c>
      <c r="B393" t="s">
        <v>805</v>
      </c>
      <c r="C393" t="s">
        <v>806</v>
      </c>
      <c r="D393" t="str">
        <f t="shared" si="67"/>
        <v>Electronics</v>
      </c>
      <c r="E393" t="str">
        <f t="shared" si="68"/>
        <v>SelfieSticks</v>
      </c>
      <c r="F393" s="3">
        <v>399</v>
      </c>
      <c r="G393" s="3">
        <v>1999</v>
      </c>
      <c r="H393" s="3" t="str">
        <f t="shared" si="69"/>
        <v>&gt;500.00</v>
      </c>
      <c r="I393" s="1">
        <v>0.8</v>
      </c>
      <c r="J393" s="1" t="str">
        <f t="shared" si="70"/>
        <v>Yes</v>
      </c>
      <c r="K393" s="5">
        <v>4</v>
      </c>
      <c r="L393" s="5">
        <f t="shared" si="71"/>
        <v>4</v>
      </c>
      <c r="M393" s="6">
        <v>3382</v>
      </c>
      <c r="N393">
        <f t="shared" si="72"/>
        <v>3382</v>
      </c>
      <c r="O393" t="str">
        <f t="shared" si="73"/>
        <v>No</v>
      </c>
      <c r="P393" s="7">
        <f t="shared" si="74"/>
        <v>6760618</v>
      </c>
      <c r="Q393" s="5">
        <f t="shared" si="75"/>
        <v>0.8</v>
      </c>
      <c r="R393" s="5">
        <f t="shared" si="66"/>
        <v>7.9208755588760886E-3</v>
      </c>
      <c r="S393" s="5">
        <f t="shared" si="76"/>
        <v>0.40396043777943808</v>
      </c>
    </row>
    <row r="394" spans="1:19" x14ac:dyDescent="0.3">
      <c r="A394" t="s">
        <v>807</v>
      </c>
      <c r="B394" t="s">
        <v>808</v>
      </c>
      <c r="C394" t="s">
        <v>707</v>
      </c>
      <c r="D394" t="str">
        <f t="shared" si="67"/>
        <v>Electronics</v>
      </c>
      <c r="E394" t="str">
        <f t="shared" si="68"/>
        <v>MicroSD</v>
      </c>
      <c r="F394" s="3">
        <v>1149</v>
      </c>
      <c r="G394" s="3">
        <v>3999</v>
      </c>
      <c r="H394" s="3" t="str">
        <f t="shared" si="69"/>
        <v>&gt;500.00</v>
      </c>
      <c r="I394" s="1">
        <v>0.71</v>
      </c>
      <c r="J394" s="1" t="str">
        <f t="shared" si="70"/>
        <v>Yes</v>
      </c>
      <c r="K394" s="5">
        <v>4.3</v>
      </c>
      <c r="L394" s="5">
        <f t="shared" si="71"/>
        <v>4.3</v>
      </c>
      <c r="M394" s="6">
        <v>140036</v>
      </c>
      <c r="N394">
        <f t="shared" si="72"/>
        <v>140036</v>
      </c>
      <c r="O394" t="str">
        <f t="shared" si="73"/>
        <v>No</v>
      </c>
      <c r="P394" s="7">
        <f t="shared" si="74"/>
        <v>560003964</v>
      </c>
      <c r="Q394" s="5">
        <f t="shared" si="75"/>
        <v>0.86</v>
      </c>
      <c r="R394" s="5">
        <f t="shared" si="66"/>
        <v>0.32797389998899229</v>
      </c>
      <c r="S394" s="5">
        <f t="shared" si="76"/>
        <v>0.59398694999449608</v>
      </c>
    </row>
    <row r="395" spans="1:19" x14ac:dyDescent="0.3">
      <c r="A395" t="s">
        <v>809</v>
      </c>
      <c r="B395" t="s">
        <v>810</v>
      </c>
      <c r="C395" t="s">
        <v>742</v>
      </c>
      <c r="D395" t="str">
        <f t="shared" si="67"/>
        <v>Electronics</v>
      </c>
      <c r="E395" t="str">
        <f t="shared" si="68"/>
        <v>WallChargers</v>
      </c>
      <c r="F395" s="3">
        <v>529</v>
      </c>
      <c r="G395" s="3">
        <v>1499</v>
      </c>
      <c r="H395" s="3" t="str">
        <f t="shared" si="69"/>
        <v>&gt;500.00</v>
      </c>
      <c r="I395" s="1">
        <v>0.65</v>
      </c>
      <c r="J395" s="1" t="str">
        <f t="shared" si="70"/>
        <v>Yes</v>
      </c>
      <c r="K395" s="5">
        <v>4.0999999999999996</v>
      </c>
      <c r="L395" s="5">
        <f t="shared" si="71"/>
        <v>4.0999999999999996</v>
      </c>
      <c r="M395" s="6">
        <v>8599</v>
      </c>
      <c r="N395">
        <f t="shared" si="72"/>
        <v>8599</v>
      </c>
      <c r="O395" t="str">
        <f t="shared" si="73"/>
        <v>No</v>
      </c>
      <c r="P395" s="7">
        <f t="shared" si="74"/>
        <v>12889901</v>
      </c>
      <c r="Q395" s="5">
        <f t="shared" si="75"/>
        <v>0.82</v>
      </c>
      <c r="R395" s="5">
        <f t="shared" si="66"/>
        <v>2.0139446756586483E-2</v>
      </c>
      <c r="S395" s="5">
        <f t="shared" si="76"/>
        <v>0.42006972337829324</v>
      </c>
    </row>
    <row r="396" spans="1:19" x14ac:dyDescent="0.3">
      <c r="A396" t="s">
        <v>811</v>
      </c>
      <c r="B396" t="s">
        <v>812</v>
      </c>
      <c r="C396" t="s">
        <v>696</v>
      </c>
      <c r="D396" t="str">
        <f t="shared" si="67"/>
        <v>Electronics</v>
      </c>
      <c r="E396" t="str">
        <f t="shared" si="68"/>
        <v>Smartphones</v>
      </c>
      <c r="F396" s="3">
        <v>13999</v>
      </c>
      <c r="G396" s="3">
        <v>19499</v>
      </c>
      <c r="H396" s="3" t="str">
        <f t="shared" si="69"/>
        <v>&gt;500.00</v>
      </c>
      <c r="I396" s="1">
        <v>0.28000000000000003</v>
      </c>
      <c r="J396" s="1" t="str">
        <f t="shared" si="70"/>
        <v>No</v>
      </c>
      <c r="K396" s="5">
        <v>4.0999999999999996</v>
      </c>
      <c r="L396" s="5">
        <f t="shared" si="71"/>
        <v>4.0999999999999996</v>
      </c>
      <c r="M396" s="6">
        <v>18998</v>
      </c>
      <c r="N396">
        <f t="shared" si="72"/>
        <v>18998</v>
      </c>
      <c r="O396" t="str">
        <f t="shared" si="73"/>
        <v>No</v>
      </c>
      <c r="P396" s="7">
        <f t="shared" si="74"/>
        <v>370442002</v>
      </c>
      <c r="Q396" s="5">
        <f t="shared" si="75"/>
        <v>0.82</v>
      </c>
      <c r="R396" s="5">
        <f t="shared" si="66"/>
        <v>4.4494616755626236E-2</v>
      </c>
      <c r="S396" s="5">
        <f t="shared" si="76"/>
        <v>0.43224730837781311</v>
      </c>
    </row>
    <row r="397" spans="1:19" x14ac:dyDescent="0.3">
      <c r="A397" t="s">
        <v>813</v>
      </c>
      <c r="B397" t="s">
        <v>814</v>
      </c>
      <c r="C397" t="s">
        <v>717</v>
      </c>
      <c r="D397" t="str">
        <f t="shared" si="67"/>
        <v>Electronics</v>
      </c>
      <c r="E397" t="str">
        <f t="shared" si="68"/>
        <v>In-Ear</v>
      </c>
      <c r="F397" s="3">
        <v>379</v>
      </c>
      <c r="G397" s="3">
        <v>999</v>
      </c>
      <c r="H397" s="3" t="str">
        <f t="shared" si="69"/>
        <v>&gt;500.00</v>
      </c>
      <c r="I397" s="1">
        <v>0.62</v>
      </c>
      <c r="J397" s="1" t="str">
        <f t="shared" si="70"/>
        <v>Yes</v>
      </c>
      <c r="K397" s="5">
        <v>4.0999999999999996</v>
      </c>
      <c r="L397" s="5">
        <f t="shared" si="71"/>
        <v>4.0999999999999996</v>
      </c>
      <c r="M397" s="6">
        <v>363713</v>
      </c>
      <c r="N397">
        <f t="shared" si="72"/>
        <v>363713</v>
      </c>
      <c r="O397" t="str">
        <f t="shared" si="73"/>
        <v>No</v>
      </c>
      <c r="P397" s="7">
        <f t="shared" si="74"/>
        <v>363349287</v>
      </c>
      <c r="Q397" s="5">
        <f t="shared" si="75"/>
        <v>0.82</v>
      </c>
      <c r="R397" s="5">
        <f t="shared" si="66"/>
        <v>0.85184074871244786</v>
      </c>
      <c r="S397" s="5">
        <f t="shared" si="76"/>
        <v>0.83592037435622391</v>
      </c>
    </row>
    <row r="398" spans="1:19" x14ac:dyDescent="0.3">
      <c r="A398" t="s">
        <v>815</v>
      </c>
      <c r="B398" t="s">
        <v>816</v>
      </c>
      <c r="C398" t="s">
        <v>696</v>
      </c>
      <c r="D398" t="str">
        <f t="shared" si="67"/>
        <v>Electronics</v>
      </c>
      <c r="E398" t="str">
        <f t="shared" si="68"/>
        <v>Smartphones</v>
      </c>
      <c r="F398" s="3">
        <v>13999</v>
      </c>
      <c r="G398" s="3">
        <v>19999</v>
      </c>
      <c r="H398" s="3" t="str">
        <f t="shared" si="69"/>
        <v>&gt;500.00</v>
      </c>
      <c r="I398" s="1">
        <v>0.3</v>
      </c>
      <c r="J398" s="1" t="str">
        <f t="shared" si="70"/>
        <v>No</v>
      </c>
      <c r="K398" s="5">
        <v>4.0999999999999996</v>
      </c>
      <c r="L398" s="5">
        <f t="shared" si="71"/>
        <v>4.0999999999999996</v>
      </c>
      <c r="M398" s="6">
        <v>19252</v>
      </c>
      <c r="N398">
        <f t="shared" si="72"/>
        <v>19252</v>
      </c>
      <c r="O398" t="str">
        <f t="shared" si="73"/>
        <v>No</v>
      </c>
      <c r="P398" s="7">
        <f t="shared" si="74"/>
        <v>385020748</v>
      </c>
      <c r="Q398" s="5">
        <f t="shared" si="75"/>
        <v>0.82</v>
      </c>
      <c r="R398" s="5">
        <f t="shared" si="66"/>
        <v>4.5089502146505749E-2</v>
      </c>
      <c r="S398" s="5">
        <f t="shared" si="76"/>
        <v>0.43254475107325285</v>
      </c>
    </row>
    <row r="399" spans="1:19" x14ac:dyDescent="0.3">
      <c r="A399" t="s">
        <v>817</v>
      </c>
      <c r="B399" t="s">
        <v>818</v>
      </c>
      <c r="C399" t="s">
        <v>686</v>
      </c>
      <c r="D399" t="str">
        <f t="shared" si="67"/>
        <v>Electronics</v>
      </c>
      <c r="E399" t="str">
        <f t="shared" si="68"/>
        <v>SmartWatches</v>
      </c>
      <c r="F399" s="3">
        <v>3999</v>
      </c>
      <c r="G399" s="3">
        <v>9999</v>
      </c>
      <c r="H399" s="3" t="str">
        <f t="shared" si="69"/>
        <v>&gt;500.00</v>
      </c>
      <c r="I399" s="1">
        <v>0.6</v>
      </c>
      <c r="J399" s="1" t="str">
        <f t="shared" si="70"/>
        <v>Yes</v>
      </c>
      <c r="K399" s="5">
        <v>4.4000000000000004</v>
      </c>
      <c r="L399" s="5">
        <f t="shared" si="71"/>
        <v>4.4000000000000004</v>
      </c>
      <c r="M399" s="6">
        <v>73</v>
      </c>
      <c r="N399">
        <f t="shared" si="72"/>
        <v>73</v>
      </c>
      <c r="O399" t="str">
        <f t="shared" si="73"/>
        <v>Yes</v>
      </c>
      <c r="P399" s="7">
        <f t="shared" si="74"/>
        <v>729927</v>
      </c>
      <c r="Q399" s="5">
        <f t="shared" si="75"/>
        <v>0.88000000000000012</v>
      </c>
      <c r="R399" s="5">
        <f t="shared" si="66"/>
        <v>1.709709981661604E-4</v>
      </c>
      <c r="S399" s="5">
        <f t="shared" si="76"/>
        <v>0.44008548549908316</v>
      </c>
    </row>
    <row r="400" spans="1:19" x14ac:dyDescent="0.3">
      <c r="A400" t="s">
        <v>819</v>
      </c>
      <c r="B400" t="s">
        <v>820</v>
      </c>
      <c r="C400" t="s">
        <v>821</v>
      </c>
      <c r="D400" t="str">
        <f t="shared" si="67"/>
        <v>Electronics</v>
      </c>
      <c r="E400" t="str">
        <f t="shared" si="68"/>
        <v>Stands</v>
      </c>
      <c r="F400" s="3">
        <v>99</v>
      </c>
      <c r="G400" s="3">
        <v>499</v>
      </c>
      <c r="H400" s="3" t="str">
        <f t="shared" si="69"/>
        <v>200.00–500.00</v>
      </c>
      <c r="I400" s="1">
        <v>0.8</v>
      </c>
      <c r="J400" s="1" t="str">
        <f t="shared" si="70"/>
        <v>Yes</v>
      </c>
      <c r="K400" s="5">
        <v>4.3</v>
      </c>
      <c r="L400" s="5">
        <f t="shared" si="71"/>
        <v>4.3</v>
      </c>
      <c r="M400" s="6">
        <v>42641</v>
      </c>
      <c r="N400">
        <f t="shared" si="72"/>
        <v>42641</v>
      </c>
      <c r="O400" t="str">
        <f t="shared" si="73"/>
        <v>No</v>
      </c>
      <c r="P400" s="7">
        <f t="shared" si="74"/>
        <v>21277859</v>
      </c>
      <c r="Q400" s="5">
        <f t="shared" si="75"/>
        <v>0.86</v>
      </c>
      <c r="R400" s="5">
        <f t="shared" si="66"/>
        <v>9.9868141545249936E-2</v>
      </c>
      <c r="S400" s="5">
        <f t="shared" si="76"/>
        <v>0.47993407077262495</v>
      </c>
    </row>
    <row r="401" spans="1:19" x14ac:dyDescent="0.3">
      <c r="A401" t="s">
        <v>822</v>
      </c>
      <c r="B401" t="s">
        <v>823</v>
      </c>
      <c r="C401" t="s">
        <v>717</v>
      </c>
      <c r="D401" t="str">
        <f t="shared" si="67"/>
        <v>Electronics</v>
      </c>
      <c r="E401" t="str">
        <f t="shared" si="68"/>
        <v>In-Ear</v>
      </c>
      <c r="F401" s="3">
        <v>4790</v>
      </c>
      <c r="G401" s="3">
        <v>15990</v>
      </c>
      <c r="H401" s="3" t="str">
        <f t="shared" si="69"/>
        <v>&gt;500.00</v>
      </c>
      <c r="I401" s="1">
        <v>0.7</v>
      </c>
      <c r="J401" s="1" t="str">
        <f t="shared" si="70"/>
        <v>Yes</v>
      </c>
      <c r="K401" s="5">
        <v>4</v>
      </c>
      <c r="L401" s="5">
        <f t="shared" si="71"/>
        <v>4</v>
      </c>
      <c r="M401" s="6">
        <v>4390</v>
      </c>
      <c r="N401">
        <f t="shared" si="72"/>
        <v>4390</v>
      </c>
      <c r="O401" t="str">
        <f t="shared" si="73"/>
        <v>No</v>
      </c>
      <c r="P401" s="7">
        <f t="shared" si="74"/>
        <v>70196100</v>
      </c>
      <c r="Q401" s="5">
        <f t="shared" si="75"/>
        <v>0.8</v>
      </c>
      <c r="R401" s="5">
        <f t="shared" si="66"/>
        <v>1.0281680574649919E-2</v>
      </c>
      <c r="S401" s="5">
        <f t="shared" si="76"/>
        <v>0.405140840287325</v>
      </c>
    </row>
    <row r="402" spans="1:19" x14ac:dyDescent="0.3">
      <c r="A402" t="s">
        <v>824</v>
      </c>
      <c r="B402" t="s">
        <v>825</v>
      </c>
      <c r="C402" t="s">
        <v>696</v>
      </c>
      <c r="D402" t="str">
        <f t="shared" si="67"/>
        <v>Electronics</v>
      </c>
      <c r="E402" t="str">
        <f t="shared" si="68"/>
        <v>Smartphones</v>
      </c>
      <c r="F402" s="3">
        <v>33999</v>
      </c>
      <c r="G402" s="3">
        <v>33999</v>
      </c>
      <c r="H402" s="3" t="str">
        <f t="shared" si="69"/>
        <v>&gt;500.00</v>
      </c>
      <c r="I402" s="1">
        <v>0</v>
      </c>
      <c r="J402" s="1" t="str">
        <f t="shared" si="70"/>
        <v>No</v>
      </c>
      <c r="K402" s="5">
        <v>4.3</v>
      </c>
      <c r="L402" s="5">
        <f t="shared" si="71"/>
        <v>4.3</v>
      </c>
      <c r="M402" s="6">
        <v>17415</v>
      </c>
      <c r="N402">
        <f t="shared" si="72"/>
        <v>17415</v>
      </c>
      <c r="O402" t="str">
        <f t="shared" si="73"/>
        <v>No</v>
      </c>
      <c r="P402" s="7">
        <f t="shared" si="74"/>
        <v>592092585</v>
      </c>
      <c r="Q402" s="5">
        <f t="shared" si="75"/>
        <v>0.86</v>
      </c>
      <c r="R402" s="5">
        <f t="shared" si="66"/>
        <v>4.0787122370735389E-2</v>
      </c>
      <c r="S402" s="5">
        <f t="shared" si="76"/>
        <v>0.45039356118536766</v>
      </c>
    </row>
    <row r="403" spans="1:19" x14ac:dyDescent="0.3">
      <c r="A403" t="s">
        <v>826</v>
      </c>
      <c r="B403" t="s">
        <v>827</v>
      </c>
      <c r="C403" t="s">
        <v>828</v>
      </c>
      <c r="D403" t="str">
        <f t="shared" si="67"/>
        <v>Computers&amp;Accessories</v>
      </c>
      <c r="E403" t="str">
        <f t="shared" si="68"/>
        <v>CableConnectionProtectors</v>
      </c>
      <c r="F403" s="3">
        <v>99</v>
      </c>
      <c r="G403" s="3">
        <v>999</v>
      </c>
      <c r="H403" s="3" t="str">
        <f t="shared" si="69"/>
        <v>&gt;500.00</v>
      </c>
      <c r="I403" s="1">
        <v>0.9</v>
      </c>
      <c r="J403" s="1" t="str">
        <f t="shared" si="70"/>
        <v>Yes</v>
      </c>
      <c r="K403" s="5">
        <v>4</v>
      </c>
      <c r="L403" s="5">
        <f t="shared" si="71"/>
        <v>4</v>
      </c>
      <c r="M403" s="6">
        <v>1396</v>
      </c>
      <c r="N403">
        <f t="shared" si="72"/>
        <v>1396</v>
      </c>
      <c r="O403" t="str">
        <f t="shared" si="73"/>
        <v>No</v>
      </c>
      <c r="P403" s="7">
        <f t="shared" si="74"/>
        <v>1394604</v>
      </c>
      <c r="Q403" s="5">
        <f t="shared" si="75"/>
        <v>0.8</v>
      </c>
      <c r="R403" s="5">
        <f t="shared" si="66"/>
        <v>3.2695275813693137E-3</v>
      </c>
      <c r="S403" s="5">
        <f t="shared" si="76"/>
        <v>0.40163476379068469</v>
      </c>
    </row>
    <row r="404" spans="1:19" x14ac:dyDescent="0.3">
      <c r="A404" t="s">
        <v>829</v>
      </c>
      <c r="B404" t="s">
        <v>830</v>
      </c>
      <c r="C404" t="s">
        <v>717</v>
      </c>
      <c r="D404" t="str">
        <f t="shared" si="67"/>
        <v>Electronics</v>
      </c>
      <c r="E404" t="str">
        <f t="shared" si="68"/>
        <v>In-Ear</v>
      </c>
      <c r="F404" s="3">
        <v>299</v>
      </c>
      <c r="G404" s="3">
        <v>1900</v>
      </c>
      <c r="H404" s="3" t="str">
        <f t="shared" si="69"/>
        <v>&gt;500.00</v>
      </c>
      <c r="I404" s="1">
        <v>0.84</v>
      </c>
      <c r="J404" s="1" t="str">
        <f t="shared" si="70"/>
        <v>Yes</v>
      </c>
      <c r="K404" s="5">
        <v>3.6</v>
      </c>
      <c r="L404" s="5">
        <f t="shared" si="71"/>
        <v>3.6</v>
      </c>
      <c r="M404" s="6">
        <v>18202</v>
      </c>
      <c r="N404">
        <f t="shared" si="72"/>
        <v>18202</v>
      </c>
      <c r="O404" t="str">
        <f t="shared" si="73"/>
        <v>No</v>
      </c>
      <c r="P404" s="7">
        <f t="shared" si="74"/>
        <v>34583800</v>
      </c>
      <c r="Q404" s="5">
        <f t="shared" si="75"/>
        <v>0.72</v>
      </c>
      <c r="R404" s="5">
        <f t="shared" si="66"/>
        <v>4.2630330255074678E-2</v>
      </c>
      <c r="S404" s="5">
        <f t="shared" si="76"/>
        <v>0.38131516512753733</v>
      </c>
    </row>
    <row r="405" spans="1:19" x14ac:dyDescent="0.3">
      <c r="A405" t="s">
        <v>831</v>
      </c>
      <c r="B405" t="s">
        <v>832</v>
      </c>
      <c r="C405" t="s">
        <v>696</v>
      </c>
      <c r="D405" t="str">
        <f t="shared" si="67"/>
        <v>Electronics</v>
      </c>
      <c r="E405" t="str">
        <f t="shared" si="68"/>
        <v>Smartphones</v>
      </c>
      <c r="F405" s="3">
        <v>10999</v>
      </c>
      <c r="G405" s="3">
        <v>14999</v>
      </c>
      <c r="H405" s="3" t="str">
        <f t="shared" si="69"/>
        <v>&gt;500.00</v>
      </c>
      <c r="I405" s="1">
        <v>0.27</v>
      </c>
      <c r="J405" s="1" t="str">
        <f t="shared" si="70"/>
        <v>No</v>
      </c>
      <c r="K405" s="5">
        <v>4.0999999999999996</v>
      </c>
      <c r="L405" s="5">
        <f t="shared" si="71"/>
        <v>4.0999999999999996</v>
      </c>
      <c r="M405" s="6">
        <v>18998</v>
      </c>
      <c r="N405">
        <f t="shared" si="72"/>
        <v>18998</v>
      </c>
      <c r="O405" t="str">
        <f t="shared" si="73"/>
        <v>No</v>
      </c>
      <c r="P405" s="7">
        <f t="shared" si="74"/>
        <v>284951002</v>
      </c>
      <c r="Q405" s="5">
        <f t="shared" si="75"/>
        <v>0.82</v>
      </c>
      <c r="R405" s="5">
        <f t="shared" si="66"/>
        <v>4.4494616755626236E-2</v>
      </c>
      <c r="S405" s="5">
        <f t="shared" si="76"/>
        <v>0.43224730837781311</v>
      </c>
    </row>
    <row r="406" spans="1:19" x14ac:dyDescent="0.3">
      <c r="A406" t="s">
        <v>833</v>
      </c>
      <c r="B406" t="s">
        <v>834</v>
      </c>
      <c r="C406" t="s">
        <v>696</v>
      </c>
      <c r="D406" t="str">
        <f t="shared" si="67"/>
        <v>Electronics</v>
      </c>
      <c r="E406" t="str">
        <f t="shared" si="68"/>
        <v>Smartphones</v>
      </c>
      <c r="F406" s="3">
        <v>34999</v>
      </c>
      <c r="G406" s="3">
        <v>38999</v>
      </c>
      <c r="H406" s="3" t="str">
        <f t="shared" si="69"/>
        <v>&gt;500.00</v>
      </c>
      <c r="I406" s="1">
        <v>0.1</v>
      </c>
      <c r="J406" s="1" t="str">
        <f t="shared" si="70"/>
        <v>No</v>
      </c>
      <c r="K406" s="5">
        <v>4.2</v>
      </c>
      <c r="L406" s="5">
        <f t="shared" si="71"/>
        <v>4.2</v>
      </c>
      <c r="M406" s="6">
        <v>11029</v>
      </c>
      <c r="N406">
        <f t="shared" si="72"/>
        <v>11029</v>
      </c>
      <c r="O406" t="str">
        <f t="shared" si="73"/>
        <v>No</v>
      </c>
      <c r="P406" s="7">
        <f t="shared" si="74"/>
        <v>430119971</v>
      </c>
      <c r="Q406" s="5">
        <f t="shared" si="75"/>
        <v>0.84000000000000008</v>
      </c>
      <c r="R406" s="5">
        <f t="shared" si="66"/>
        <v>2.5830673133898398E-2</v>
      </c>
      <c r="S406" s="5">
        <f t="shared" si="76"/>
        <v>0.43291533656694925</v>
      </c>
    </row>
    <row r="407" spans="1:19" x14ac:dyDescent="0.3">
      <c r="A407" t="s">
        <v>835</v>
      </c>
      <c r="B407" t="s">
        <v>757</v>
      </c>
      <c r="C407" t="s">
        <v>696</v>
      </c>
      <c r="D407" t="str">
        <f t="shared" si="67"/>
        <v>Electronics</v>
      </c>
      <c r="E407" t="str">
        <f t="shared" si="68"/>
        <v>Smartphones</v>
      </c>
      <c r="F407" s="3">
        <v>16999</v>
      </c>
      <c r="G407" s="3">
        <v>24999</v>
      </c>
      <c r="H407" s="3" t="str">
        <f t="shared" si="69"/>
        <v>&gt;500.00</v>
      </c>
      <c r="I407" s="1">
        <v>0.32</v>
      </c>
      <c r="J407" s="1" t="str">
        <f t="shared" si="70"/>
        <v>No</v>
      </c>
      <c r="K407" s="5">
        <v>4.0999999999999996</v>
      </c>
      <c r="L407" s="5">
        <f t="shared" si="71"/>
        <v>4.0999999999999996</v>
      </c>
      <c r="M407" s="6">
        <v>22318</v>
      </c>
      <c r="N407">
        <f t="shared" si="72"/>
        <v>22318</v>
      </c>
      <c r="O407" t="str">
        <f t="shared" si="73"/>
        <v>No</v>
      </c>
      <c r="P407" s="7">
        <f t="shared" si="74"/>
        <v>557927682</v>
      </c>
      <c r="Q407" s="5">
        <f t="shared" si="75"/>
        <v>0.82</v>
      </c>
      <c r="R407" s="5">
        <f t="shared" si="66"/>
        <v>5.2270284069484488E-2</v>
      </c>
      <c r="S407" s="5">
        <f t="shared" si="76"/>
        <v>0.43613514203474224</v>
      </c>
    </row>
    <row r="408" spans="1:19" x14ac:dyDescent="0.3">
      <c r="A408" t="s">
        <v>836</v>
      </c>
      <c r="B408" t="s">
        <v>837</v>
      </c>
      <c r="C408" t="s">
        <v>821</v>
      </c>
      <c r="D408" t="str">
        <f t="shared" si="67"/>
        <v>Electronics</v>
      </c>
      <c r="E408" t="str">
        <f t="shared" si="68"/>
        <v>Stands</v>
      </c>
      <c r="F408" s="3">
        <v>199</v>
      </c>
      <c r="G408" s="3">
        <v>499</v>
      </c>
      <c r="H408" s="3" t="str">
        <f t="shared" si="69"/>
        <v>200.00–500.00</v>
      </c>
      <c r="I408" s="1">
        <v>0.6</v>
      </c>
      <c r="J408" s="1" t="str">
        <f t="shared" si="70"/>
        <v>Yes</v>
      </c>
      <c r="K408" s="5">
        <v>4.0999999999999996</v>
      </c>
      <c r="L408" s="5">
        <f t="shared" si="71"/>
        <v>4.0999999999999996</v>
      </c>
      <c r="M408" s="6">
        <v>1786</v>
      </c>
      <c r="N408">
        <f t="shared" si="72"/>
        <v>1786</v>
      </c>
      <c r="O408" t="str">
        <f t="shared" si="73"/>
        <v>No</v>
      </c>
      <c r="P408" s="7">
        <f t="shared" si="74"/>
        <v>891214</v>
      </c>
      <c r="Q408" s="5">
        <f t="shared" si="75"/>
        <v>0.82</v>
      </c>
      <c r="R408" s="5">
        <f t="shared" si="66"/>
        <v>4.1829342839008552E-3</v>
      </c>
      <c r="S408" s="5">
        <f t="shared" si="76"/>
        <v>0.41209146714195038</v>
      </c>
    </row>
    <row r="409" spans="1:19" x14ac:dyDescent="0.3">
      <c r="A409" t="s">
        <v>838</v>
      </c>
      <c r="B409" t="s">
        <v>839</v>
      </c>
      <c r="C409" t="s">
        <v>693</v>
      </c>
      <c r="D409" t="str">
        <f t="shared" si="67"/>
        <v>Electronics</v>
      </c>
      <c r="E409" t="str">
        <f t="shared" si="68"/>
        <v>PowerBanks</v>
      </c>
      <c r="F409" s="3">
        <v>999</v>
      </c>
      <c r="G409" s="3">
        <v>1599</v>
      </c>
      <c r="H409" s="3" t="str">
        <f t="shared" si="69"/>
        <v>&gt;500.00</v>
      </c>
      <c r="I409" s="1">
        <v>0.38</v>
      </c>
      <c r="J409" s="1" t="str">
        <f t="shared" si="70"/>
        <v>No</v>
      </c>
      <c r="K409" s="5">
        <v>4</v>
      </c>
      <c r="L409" s="5">
        <f t="shared" si="71"/>
        <v>4</v>
      </c>
      <c r="M409" s="6">
        <v>7222</v>
      </c>
      <c r="N409">
        <f t="shared" si="72"/>
        <v>7222</v>
      </c>
      <c r="O409" t="str">
        <f t="shared" si="73"/>
        <v>No</v>
      </c>
      <c r="P409" s="7">
        <f t="shared" si="74"/>
        <v>11547978</v>
      </c>
      <c r="Q409" s="5">
        <f t="shared" si="75"/>
        <v>0.8</v>
      </c>
      <c r="R409" s="5">
        <f t="shared" si="66"/>
        <v>1.6914418476109732E-2</v>
      </c>
      <c r="S409" s="5">
        <f t="shared" si="76"/>
        <v>0.4084572092380549</v>
      </c>
    </row>
    <row r="410" spans="1:19" x14ac:dyDescent="0.3">
      <c r="A410" t="s">
        <v>840</v>
      </c>
      <c r="B410" t="s">
        <v>841</v>
      </c>
      <c r="C410" t="s">
        <v>712</v>
      </c>
      <c r="D410" t="str">
        <f t="shared" si="67"/>
        <v>Electronics</v>
      </c>
      <c r="E410" t="str">
        <f t="shared" si="68"/>
        <v>BasicMobiles</v>
      </c>
      <c r="F410" s="3">
        <v>1299</v>
      </c>
      <c r="G410" s="3">
        <v>1599</v>
      </c>
      <c r="H410" s="3" t="str">
        <f t="shared" si="69"/>
        <v>&gt;500.00</v>
      </c>
      <c r="I410" s="1">
        <v>0.19</v>
      </c>
      <c r="J410" s="1" t="str">
        <f t="shared" si="70"/>
        <v>No</v>
      </c>
      <c r="K410" s="5">
        <v>4</v>
      </c>
      <c r="L410" s="5">
        <f t="shared" si="71"/>
        <v>4</v>
      </c>
      <c r="M410" s="6">
        <v>128311</v>
      </c>
      <c r="N410">
        <f t="shared" si="72"/>
        <v>128311</v>
      </c>
      <c r="O410" t="str">
        <f t="shared" si="73"/>
        <v>No</v>
      </c>
      <c r="P410" s="7">
        <f t="shared" si="74"/>
        <v>205169289</v>
      </c>
      <c r="Q410" s="5">
        <f t="shared" si="75"/>
        <v>0.8</v>
      </c>
      <c r="R410" s="5">
        <f t="shared" si="66"/>
        <v>0.30051314720134531</v>
      </c>
      <c r="S410" s="5">
        <f t="shared" si="76"/>
        <v>0.5502565736006727</v>
      </c>
    </row>
    <row r="411" spans="1:19" x14ac:dyDescent="0.3">
      <c r="A411" t="s">
        <v>842</v>
      </c>
      <c r="B411" t="s">
        <v>843</v>
      </c>
      <c r="C411" t="s">
        <v>717</v>
      </c>
      <c r="D411" t="str">
        <f t="shared" si="67"/>
        <v>Electronics</v>
      </c>
      <c r="E411" t="str">
        <f t="shared" si="68"/>
        <v>In-Ear</v>
      </c>
      <c r="F411" s="3">
        <v>599</v>
      </c>
      <c r="G411" s="3">
        <v>1800</v>
      </c>
      <c r="H411" s="3" t="str">
        <f t="shared" si="69"/>
        <v>&gt;500.00</v>
      </c>
      <c r="I411" s="1">
        <v>0.67</v>
      </c>
      <c r="J411" s="1" t="str">
        <f t="shared" si="70"/>
        <v>Yes</v>
      </c>
      <c r="K411" s="5">
        <v>3.5</v>
      </c>
      <c r="L411" s="5">
        <f t="shared" si="71"/>
        <v>3.5</v>
      </c>
      <c r="M411" s="6">
        <v>83996</v>
      </c>
      <c r="N411">
        <f t="shared" si="72"/>
        <v>83996</v>
      </c>
      <c r="O411" t="str">
        <f t="shared" si="73"/>
        <v>No</v>
      </c>
      <c r="P411" s="7">
        <f t="shared" si="74"/>
        <v>151192800</v>
      </c>
      <c r="Q411" s="5">
        <f t="shared" si="75"/>
        <v>0.7</v>
      </c>
      <c r="R411" s="5">
        <f t="shared" si="66"/>
        <v>0.19672438304061382</v>
      </c>
      <c r="S411" s="5">
        <f t="shared" si="76"/>
        <v>0.44836219152030687</v>
      </c>
    </row>
    <row r="412" spans="1:19" x14ac:dyDescent="0.3">
      <c r="A412" t="s">
        <v>844</v>
      </c>
      <c r="B412" t="s">
        <v>845</v>
      </c>
      <c r="C412" t="s">
        <v>707</v>
      </c>
      <c r="D412" t="str">
        <f t="shared" si="67"/>
        <v>Electronics</v>
      </c>
      <c r="E412" t="str">
        <f t="shared" si="68"/>
        <v>MicroSD</v>
      </c>
      <c r="F412" s="3">
        <v>599</v>
      </c>
      <c r="G412" s="3">
        <v>1899</v>
      </c>
      <c r="H412" s="3" t="str">
        <f t="shared" si="69"/>
        <v>&gt;500.00</v>
      </c>
      <c r="I412" s="1">
        <v>0.68</v>
      </c>
      <c r="J412" s="1" t="str">
        <f t="shared" si="70"/>
        <v>Yes</v>
      </c>
      <c r="K412" s="5">
        <v>4.3</v>
      </c>
      <c r="L412" s="5">
        <f t="shared" si="71"/>
        <v>4.3</v>
      </c>
      <c r="M412" s="6">
        <v>140036</v>
      </c>
      <c r="N412">
        <f t="shared" si="72"/>
        <v>140036</v>
      </c>
      <c r="O412" t="str">
        <f t="shared" si="73"/>
        <v>No</v>
      </c>
      <c r="P412" s="7">
        <f t="shared" si="74"/>
        <v>265928364</v>
      </c>
      <c r="Q412" s="5">
        <f t="shared" si="75"/>
        <v>0.86</v>
      </c>
      <c r="R412" s="5">
        <f t="shared" si="66"/>
        <v>0.32797389998899229</v>
      </c>
      <c r="S412" s="5">
        <f t="shared" si="76"/>
        <v>0.59398694999449608</v>
      </c>
    </row>
    <row r="413" spans="1:19" x14ac:dyDescent="0.3">
      <c r="A413" t="s">
        <v>846</v>
      </c>
      <c r="B413" t="s">
        <v>847</v>
      </c>
      <c r="C413" t="s">
        <v>693</v>
      </c>
      <c r="D413" t="str">
        <f t="shared" si="67"/>
        <v>Electronics</v>
      </c>
      <c r="E413" t="str">
        <f t="shared" si="68"/>
        <v>PowerBanks</v>
      </c>
      <c r="F413" s="3">
        <v>1799</v>
      </c>
      <c r="G413" s="3">
        <v>2499</v>
      </c>
      <c r="H413" s="3" t="str">
        <f t="shared" si="69"/>
        <v>&gt;500.00</v>
      </c>
      <c r="I413" s="1">
        <v>0.28000000000000003</v>
      </c>
      <c r="J413" s="1" t="str">
        <f t="shared" si="70"/>
        <v>No</v>
      </c>
      <c r="K413" s="5">
        <v>4.0999999999999996</v>
      </c>
      <c r="L413" s="5">
        <f t="shared" si="71"/>
        <v>4.0999999999999996</v>
      </c>
      <c r="M413" s="6">
        <v>18678</v>
      </c>
      <c r="N413">
        <f t="shared" si="72"/>
        <v>18678</v>
      </c>
      <c r="O413" t="str">
        <f t="shared" si="73"/>
        <v>No</v>
      </c>
      <c r="P413" s="7">
        <f t="shared" si="74"/>
        <v>46676322</v>
      </c>
      <c r="Q413" s="5">
        <f t="shared" si="75"/>
        <v>0.82</v>
      </c>
      <c r="R413" s="5">
        <f t="shared" si="66"/>
        <v>4.3745154845856761E-2</v>
      </c>
      <c r="S413" s="5">
        <f t="shared" si="76"/>
        <v>0.43187257742292834</v>
      </c>
    </row>
    <row r="414" spans="1:19" x14ac:dyDescent="0.3">
      <c r="A414" t="s">
        <v>848</v>
      </c>
      <c r="B414" t="s">
        <v>849</v>
      </c>
      <c r="C414" t="s">
        <v>696</v>
      </c>
      <c r="D414" t="str">
        <f t="shared" si="67"/>
        <v>Electronics</v>
      </c>
      <c r="E414" t="str">
        <f t="shared" si="68"/>
        <v>Smartphones</v>
      </c>
      <c r="F414" s="3">
        <v>10999</v>
      </c>
      <c r="G414" s="3">
        <v>14999</v>
      </c>
      <c r="H414" s="3" t="str">
        <f t="shared" si="69"/>
        <v>&gt;500.00</v>
      </c>
      <c r="I414" s="1">
        <v>0.27</v>
      </c>
      <c r="J414" s="1" t="str">
        <f t="shared" si="70"/>
        <v>No</v>
      </c>
      <c r="K414" s="5">
        <v>4.0999999999999996</v>
      </c>
      <c r="L414" s="5">
        <f t="shared" si="71"/>
        <v>4.0999999999999996</v>
      </c>
      <c r="M414" s="6">
        <v>18998</v>
      </c>
      <c r="N414">
        <f t="shared" si="72"/>
        <v>18998</v>
      </c>
      <c r="O414" t="str">
        <f t="shared" si="73"/>
        <v>No</v>
      </c>
      <c r="P414" s="7">
        <f t="shared" si="74"/>
        <v>284951002</v>
      </c>
      <c r="Q414" s="5">
        <f t="shared" si="75"/>
        <v>0.82</v>
      </c>
      <c r="R414" s="5">
        <f t="shared" si="66"/>
        <v>4.4494616755626236E-2</v>
      </c>
      <c r="S414" s="5">
        <f t="shared" si="76"/>
        <v>0.43224730837781311</v>
      </c>
    </row>
    <row r="415" spans="1:19" x14ac:dyDescent="0.3">
      <c r="A415" t="s">
        <v>850</v>
      </c>
      <c r="B415" t="s">
        <v>851</v>
      </c>
      <c r="C415" t="s">
        <v>686</v>
      </c>
      <c r="D415" t="str">
        <f t="shared" si="67"/>
        <v>Electronics</v>
      </c>
      <c r="E415" t="str">
        <f t="shared" si="68"/>
        <v>SmartWatches</v>
      </c>
      <c r="F415" s="3">
        <v>2999</v>
      </c>
      <c r="G415" s="3">
        <v>7990</v>
      </c>
      <c r="H415" s="3" t="str">
        <f t="shared" si="69"/>
        <v>&gt;500.00</v>
      </c>
      <c r="I415" s="1">
        <v>0.62</v>
      </c>
      <c r="J415" s="1" t="str">
        <f t="shared" si="70"/>
        <v>Yes</v>
      </c>
      <c r="K415" s="5">
        <v>4.0999999999999996</v>
      </c>
      <c r="L415" s="5">
        <f t="shared" si="71"/>
        <v>4.0999999999999996</v>
      </c>
      <c r="M415" s="6">
        <v>48449</v>
      </c>
      <c r="N415">
        <f t="shared" si="72"/>
        <v>48449</v>
      </c>
      <c r="O415" t="str">
        <f t="shared" si="73"/>
        <v>No</v>
      </c>
      <c r="P415" s="7">
        <f t="shared" si="74"/>
        <v>387107510</v>
      </c>
      <c r="Q415" s="5">
        <f t="shared" si="75"/>
        <v>0.82</v>
      </c>
      <c r="R415" s="5">
        <f t="shared" si="66"/>
        <v>0.11347087520756582</v>
      </c>
      <c r="S415" s="5">
        <f t="shared" si="76"/>
        <v>0.46673543760378289</v>
      </c>
    </row>
    <row r="416" spans="1:19" x14ac:dyDescent="0.3">
      <c r="A416" t="s">
        <v>852</v>
      </c>
      <c r="B416" t="s">
        <v>853</v>
      </c>
      <c r="C416" t="s">
        <v>686</v>
      </c>
      <c r="D416" t="str">
        <f t="shared" si="67"/>
        <v>Electronics</v>
      </c>
      <c r="E416" t="str">
        <f t="shared" si="68"/>
        <v>SmartWatches</v>
      </c>
      <c r="F416" s="3">
        <v>1999</v>
      </c>
      <c r="G416" s="3">
        <v>7990</v>
      </c>
      <c r="H416" s="3" t="str">
        <f t="shared" si="69"/>
        <v>&gt;500.00</v>
      </c>
      <c r="I416" s="1">
        <v>0.75</v>
      </c>
      <c r="J416" s="1" t="str">
        <f t="shared" si="70"/>
        <v>Yes</v>
      </c>
      <c r="K416" s="5">
        <v>3.8</v>
      </c>
      <c r="L416" s="5">
        <f t="shared" si="71"/>
        <v>3.8</v>
      </c>
      <c r="M416" s="6">
        <v>17831</v>
      </c>
      <c r="N416">
        <f t="shared" si="72"/>
        <v>17831</v>
      </c>
      <c r="O416" t="str">
        <f t="shared" si="73"/>
        <v>No</v>
      </c>
      <c r="P416" s="7">
        <f t="shared" si="74"/>
        <v>142469690</v>
      </c>
      <c r="Q416" s="5">
        <f t="shared" si="75"/>
        <v>0.76</v>
      </c>
      <c r="R416" s="5">
        <f t="shared" si="66"/>
        <v>4.1761422853435697E-2</v>
      </c>
      <c r="S416" s="5">
        <f t="shared" si="76"/>
        <v>0.40088071142671783</v>
      </c>
    </row>
    <row r="417" spans="1:19" x14ac:dyDescent="0.3">
      <c r="A417" t="s">
        <v>854</v>
      </c>
      <c r="B417" t="s">
        <v>855</v>
      </c>
      <c r="C417" t="s">
        <v>742</v>
      </c>
      <c r="D417" t="str">
        <f t="shared" si="67"/>
        <v>Electronics</v>
      </c>
      <c r="E417" t="str">
        <f t="shared" si="68"/>
        <v>WallChargers</v>
      </c>
      <c r="F417" s="3">
        <v>649</v>
      </c>
      <c r="G417" s="3">
        <v>999</v>
      </c>
      <c r="H417" s="3" t="str">
        <f t="shared" si="69"/>
        <v>&gt;500.00</v>
      </c>
      <c r="I417" s="1">
        <v>0.35</v>
      </c>
      <c r="J417" s="1" t="str">
        <f t="shared" si="70"/>
        <v>No</v>
      </c>
      <c r="K417" s="5">
        <v>4.2</v>
      </c>
      <c r="L417" s="5">
        <f t="shared" si="71"/>
        <v>4.2</v>
      </c>
      <c r="M417" s="6">
        <v>1315</v>
      </c>
      <c r="N417">
        <f t="shared" si="72"/>
        <v>1315</v>
      </c>
      <c r="O417" t="str">
        <f t="shared" si="73"/>
        <v>No</v>
      </c>
      <c r="P417" s="7">
        <f t="shared" si="74"/>
        <v>1313685</v>
      </c>
      <c r="Q417" s="5">
        <f t="shared" si="75"/>
        <v>0.84000000000000008</v>
      </c>
      <c r="R417" s="5">
        <f t="shared" si="66"/>
        <v>3.0798200354589167E-3</v>
      </c>
      <c r="S417" s="5">
        <f t="shared" si="76"/>
        <v>0.4215399100177295</v>
      </c>
    </row>
    <row r="418" spans="1:19" x14ac:dyDescent="0.3">
      <c r="A418" t="s">
        <v>856</v>
      </c>
      <c r="B418" t="s">
        <v>812</v>
      </c>
      <c r="C418" t="s">
        <v>696</v>
      </c>
      <c r="D418" t="str">
        <f t="shared" si="67"/>
        <v>Electronics</v>
      </c>
      <c r="E418" t="str">
        <f t="shared" si="68"/>
        <v>Smartphones</v>
      </c>
      <c r="F418" s="3">
        <v>13999</v>
      </c>
      <c r="G418" s="3">
        <v>19499</v>
      </c>
      <c r="H418" s="3" t="str">
        <f t="shared" si="69"/>
        <v>&gt;500.00</v>
      </c>
      <c r="I418" s="1">
        <v>0.28000000000000003</v>
      </c>
      <c r="J418" s="1" t="str">
        <f t="shared" si="70"/>
        <v>No</v>
      </c>
      <c r="K418" s="5">
        <v>4.0999999999999996</v>
      </c>
      <c r="L418" s="5">
        <f t="shared" si="71"/>
        <v>4.0999999999999996</v>
      </c>
      <c r="M418" s="6">
        <v>18998</v>
      </c>
      <c r="N418">
        <f t="shared" si="72"/>
        <v>18998</v>
      </c>
      <c r="O418" t="str">
        <f t="shared" si="73"/>
        <v>No</v>
      </c>
      <c r="P418" s="7">
        <f t="shared" si="74"/>
        <v>370442002</v>
      </c>
      <c r="Q418" s="5">
        <f t="shared" si="75"/>
        <v>0.82</v>
      </c>
      <c r="R418" s="5">
        <f t="shared" si="66"/>
        <v>4.4494616755626236E-2</v>
      </c>
      <c r="S418" s="5">
        <f t="shared" si="76"/>
        <v>0.43224730837781311</v>
      </c>
    </row>
    <row r="419" spans="1:19" x14ac:dyDescent="0.3">
      <c r="A419" t="s">
        <v>857</v>
      </c>
      <c r="B419" t="s">
        <v>858</v>
      </c>
      <c r="C419" t="s">
        <v>859</v>
      </c>
      <c r="D419" t="str">
        <f t="shared" si="67"/>
        <v>Electronics</v>
      </c>
      <c r="E419" t="str">
        <f t="shared" si="68"/>
        <v>D√©cor</v>
      </c>
      <c r="F419" s="3">
        <v>119</v>
      </c>
      <c r="G419" s="3">
        <v>299</v>
      </c>
      <c r="H419" s="3" t="str">
        <f t="shared" si="69"/>
        <v>200.00–500.00</v>
      </c>
      <c r="I419" s="1">
        <v>0.6</v>
      </c>
      <c r="J419" s="1" t="str">
        <f t="shared" si="70"/>
        <v>Yes</v>
      </c>
      <c r="K419" s="5">
        <v>4.0999999999999996</v>
      </c>
      <c r="L419" s="5">
        <f t="shared" si="71"/>
        <v>4.0999999999999996</v>
      </c>
      <c r="M419" s="6">
        <v>5999</v>
      </c>
      <c r="N419">
        <f t="shared" si="72"/>
        <v>5999</v>
      </c>
      <c r="O419" t="str">
        <f t="shared" si="73"/>
        <v>No</v>
      </c>
      <c r="P419" s="7">
        <f t="shared" si="74"/>
        <v>1793701</v>
      </c>
      <c r="Q419" s="5">
        <f t="shared" si="75"/>
        <v>0.82</v>
      </c>
      <c r="R419" s="5">
        <f t="shared" si="66"/>
        <v>1.4050068739709537E-2</v>
      </c>
      <c r="S419" s="5">
        <f t="shared" si="76"/>
        <v>0.41702503436985472</v>
      </c>
    </row>
    <row r="420" spans="1:19" x14ac:dyDescent="0.3">
      <c r="A420" t="s">
        <v>860</v>
      </c>
      <c r="B420" t="s">
        <v>861</v>
      </c>
      <c r="C420" t="s">
        <v>696</v>
      </c>
      <c r="D420" t="str">
        <f t="shared" si="67"/>
        <v>Electronics</v>
      </c>
      <c r="E420" t="str">
        <f t="shared" si="68"/>
        <v>Smartphones</v>
      </c>
      <c r="F420" s="3">
        <v>12999</v>
      </c>
      <c r="G420" s="3">
        <v>17999</v>
      </c>
      <c r="H420" s="3" t="str">
        <f t="shared" si="69"/>
        <v>&gt;500.00</v>
      </c>
      <c r="I420" s="1">
        <v>0.28000000000000003</v>
      </c>
      <c r="J420" s="1" t="str">
        <f t="shared" si="70"/>
        <v>No</v>
      </c>
      <c r="K420" s="5">
        <v>4.0999999999999996</v>
      </c>
      <c r="L420" s="5">
        <f t="shared" si="71"/>
        <v>4.0999999999999996</v>
      </c>
      <c r="M420" s="6">
        <v>50772</v>
      </c>
      <c r="N420">
        <f t="shared" si="72"/>
        <v>50772</v>
      </c>
      <c r="O420" t="str">
        <f t="shared" si="73"/>
        <v>No</v>
      </c>
      <c r="P420" s="7">
        <f t="shared" si="74"/>
        <v>913845228</v>
      </c>
      <c r="Q420" s="5">
        <f t="shared" si="75"/>
        <v>0.82</v>
      </c>
      <c r="R420" s="5">
        <f t="shared" si="66"/>
        <v>0.11891150025879857</v>
      </c>
      <c r="S420" s="5">
        <f t="shared" si="76"/>
        <v>0.46945575012939927</v>
      </c>
    </row>
    <row r="421" spans="1:19" x14ac:dyDescent="0.3">
      <c r="A421" t="s">
        <v>862</v>
      </c>
      <c r="B421" t="s">
        <v>863</v>
      </c>
      <c r="C421" t="s">
        <v>696</v>
      </c>
      <c r="D421" t="str">
        <f t="shared" si="67"/>
        <v>Electronics</v>
      </c>
      <c r="E421" t="str">
        <f t="shared" si="68"/>
        <v>Smartphones</v>
      </c>
      <c r="F421" s="3">
        <v>20999</v>
      </c>
      <c r="G421" s="3">
        <v>26999</v>
      </c>
      <c r="H421" s="3" t="str">
        <f t="shared" si="69"/>
        <v>&gt;500.00</v>
      </c>
      <c r="I421" s="1">
        <v>0.22</v>
      </c>
      <c r="J421" s="1" t="str">
        <f t="shared" si="70"/>
        <v>No</v>
      </c>
      <c r="K421" s="5">
        <v>3.9</v>
      </c>
      <c r="L421" s="5">
        <f t="shared" si="71"/>
        <v>3.9</v>
      </c>
      <c r="M421" s="6">
        <v>25824</v>
      </c>
      <c r="N421">
        <f t="shared" si="72"/>
        <v>25824</v>
      </c>
      <c r="O421" t="str">
        <f t="shared" si="73"/>
        <v>No</v>
      </c>
      <c r="P421" s="7">
        <f t="shared" si="74"/>
        <v>697222176</v>
      </c>
      <c r="Q421" s="5">
        <f t="shared" si="75"/>
        <v>0.78</v>
      </c>
      <c r="R421" s="5">
        <f t="shared" si="66"/>
        <v>6.0481576118396246E-2</v>
      </c>
      <c r="S421" s="5">
        <f t="shared" si="76"/>
        <v>0.42024078805919812</v>
      </c>
    </row>
    <row r="422" spans="1:19" x14ac:dyDescent="0.3">
      <c r="A422" t="s">
        <v>864</v>
      </c>
      <c r="B422" t="s">
        <v>865</v>
      </c>
      <c r="C422" t="s">
        <v>742</v>
      </c>
      <c r="D422" t="str">
        <f t="shared" si="67"/>
        <v>Electronics</v>
      </c>
      <c r="E422" t="str">
        <f t="shared" si="68"/>
        <v>WallChargers</v>
      </c>
      <c r="F422" s="3">
        <v>249</v>
      </c>
      <c r="G422" s="3">
        <v>649</v>
      </c>
      <c r="H422" s="3" t="str">
        <f t="shared" si="69"/>
        <v>&gt;500.00</v>
      </c>
      <c r="I422" s="1">
        <v>0.62</v>
      </c>
      <c r="J422" s="1" t="str">
        <f t="shared" si="70"/>
        <v>Yes</v>
      </c>
      <c r="K422" s="5">
        <v>4</v>
      </c>
      <c r="L422" s="5">
        <f t="shared" si="71"/>
        <v>4</v>
      </c>
      <c r="M422" s="6">
        <v>14404</v>
      </c>
      <c r="N422">
        <f t="shared" si="72"/>
        <v>14404</v>
      </c>
      <c r="O422" t="str">
        <f t="shared" si="73"/>
        <v>No</v>
      </c>
      <c r="P422" s="7">
        <f t="shared" si="74"/>
        <v>9348196</v>
      </c>
      <c r="Q422" s="5">
        <f t="shared" si="75"/>
        <v>0.8</v>
      </c>
      <c r="R422" s="5">
        <f t="shared" si="66"/>
        <v>3.3735154213498278E-2</v>
      </c>
      <c r="S422" s="5">
        <f t="shared" si="76"/>
        <v>0.41686757710674915</v>
      </c>
    </row>
    <row r="423" spans="1:19" x14ac:dyDescent="0.3">
      <c r="A423" t="s">
        <v>866</v>
      </c>
      <c r="B423" t="s">
        <v>867</v>
      </c>
      <c r="C423" t="s">
        <v>742</v>
      </c>
      <c r="D423" t="str">
        <f t="shared" si="67"/>
        <v>Electronics</v>
      </c>
      <c r="E423" t="str">
        <f t="shared" si="68"/>
        <v>WallChargers</v>
      </c>
      <c r="F423" s="3">
        <v>99</v>
      </c>
      <c r="G423" s="3">
        <v>171</v>
      </c>
      <c r="H423" s="3" t="str">
        <f t="shared" si="69"/>
        <v>&lt;200.00</v>
      </c>
      <c r="I423" s="1">
        <v>0.42</v>
      </c>
      <c r="J423" s="1" t="str">
        <f t="shared" si="70"/>
        <v>No</v>
      </c>
      <c r="K423" s="5">
        <v>4.5</v>
      </c>
      <c r="L423" s="5">
        <f t="shared" si="71"/>
        <v>4.5</v>
      </c>
      <c r="M423" s="6">
        <v>11339</v>
      </c>
      <c r="N423">
        <f t="shared" si="72"/>
        <v>11339</v>
      </c>
      <c r="O423" t="str">
        <f t="shared" si="73"/>
        <v>No</v>
      </c>
      <c r="P423" s="7">
        <f t="shared" si="74"/>
        <v>1938969</v>
      </c>
      <c r="Q423" s="5">
        <f t="shared" si="75"/>
        <v>0.9</v>
      </c>
      <c r="R423" s="5">
        <f t="shared" si="66"/>
        <v>2.6556714358987571E-2</v>
      </c>
      <c r="S423" s="5">
        <f t="shared" si="76"/>
        <v>0.46327835717949378</v>
      </c>
    </row>
    <row r="424" spans="1:19" x14ac:dyDescent="0.3">
      <c r="A424" t="s">
        <v>868</v>
      </c>
      <c r="B424" t="s">
        <v>869</v>
      </c>
      <c r="C424" t="s">
        <v>739</v>
      </c>
      <c r="D424" t="str">
        <f t="shared" si="67"/>
        <v>Electronics</v>
      </c>
      <c r="E424" t="str">
        <f t="shared" si="68"/>
        <v>Cradles</v>
      </c>
      <c r="F424" s="3">
        <v>489</v>
      </c>
      <c r="G424" s="3">
        <v>1999</v>
      </c>
      <c r="H424" s="3" t="str">
        <f t="shared" si="69"/>
        <v>&gt;500.00</v>
      </c>
      <c r="I424" s="1">
        <v>0.76</v>
      </c>
      <c r="J424" s="1" t="str">
        <f t="shared" si="70"/>
        <v>Yes</v>
      </c>
      <c r="K424" s="5">
        <v>4</v>
      </c>
      <c r="L424" s="5">
        <f t="shared" si="71"/>
        <v>4</v>
      </c>
      <c r="M424" s="6">
        <v>3626</v>
      </c>
      <c r="N424">
        <f t="shared" si="72"/>
        <v>3626</v>
      </c>
      <c r="O424" t="str">
        <f t="shared" si="73"/>
        <v>No</v>
      </c>
      <c r="P424" s="7">
        <f t="shared" si="74"/>
        <v>7248374</v>
      </c>
      <c r="Q424" s="5">
        <f t="shared" si="75"/>
        <v>0.8</v>
      </c>
      <c r="R424" s="5">
        <f t="shared" si="66"/>
        <v>8.4923402650753099E-3</v>
      </c>
      <c r="S424" s="5">
        <f t="shared" si="76"/>
        <v>0.40424617013253766</v>
      </c>
    </row>
    <row r="425" spans="1:19" x14ac:dyDescent="0.3">
      <c r="A425" t="s">
        <v>870</v>
      </c>
      <c r="B425" t="s">
        <v>871</v>
      </c>
      <c r="C425" t="s">
        <v>707</v>
      </c>
      <c r="D425" t="str">
        <f t="shared" si="67"/>
        <v>Electronics</v>
      </c>
      <c r="E425" t="str">
        <f t="shared" si="68"/>
        <v>MicroSD</v>
      </c>
      <c r="F425" s="3">
        <v>369</v>
      </c>
      <c r="G425" s="3">
        <v>1600</v>
      </c>
      <c r="H425" s="3" t="str">
        <f t="shared" si="69"/>
        <v>&gt;500.00</v>
      </c>
      <c r="I425" s="1">
        <v>0.77</v>
      </c>
      <c r="J425" s="1" t="str">
        <f t="shared" si="70"/>
        <v>Yes</v>
      </c>
      <c r="K425" s="5">
        <v>4</v>
      </c>
      <c r="L425" s="5">
        <f t="shared" si="71"/>
        <v>4</v>
      </c>
      <c r="M425" s="6">
        <v>32625</v>
      </c>
      <c r="N425">
        <f t="shared" si="72"/>
        <v>32625</v>
      </c>
      <c r="O425" t="str">
        <f t="shared" si="73"/>
        <v>No</v>
      </c>
      <c r="P425" s="7">
        <f t="shared" si="74"/>
        <v>52200000</v>
      </c>
      <c r="Q425" s="5">
        <f t="shared" si="75"/>
        <v>0.8</v>
      </c>
      <c r="R425" s="5">
        <f t="shared" si="66"/>
        <v>7.640998376946552E-2</v>
      </c>
      <c r="S425" s="5">
        <f t="shared" si="76"/>
        <v>0.43820499188473278</v>
      </c>
    </row>
    <row r="426" spans="1:19" x14ac:dyDescent="0.3">
      <c r="A426" t="s">
        <v>872</v>
      </c>
      <c r="B426" t="s">
        <v>873</v>
      </c>
      <c r="C426" t="s">
        <v>696</v>
      </c>
      <c r="D426" t="str">
        <f t="shared" si="67"/>
        <v>Electronics</v>
      </c>
      <c r="E426" t="str">
        <f t="shared" si="68"/>
        <v>Smartphones</v>
      </c>
      <c r="F426" s="3">
        <v>15499</v>
      </c>
      <c r="G426" s="3">
        <v>20999</v>
      </c>
      <c r="H426" s="3" t="str">
        <f t="shared" si="69"/>
        <v>&gt;500.00</v>
      </c>
      <c r="I426" s="1">
        <v>0.26</v>
      </c>
      <c r="J426" s="1" t="str">
        <f t="shared" si="70"/>
        <v>No</v>
      </c>
      <c r="K426" s="5">
        <v>4.0999999999999996</v>
      </c>
      <c r="L426" s="5">
        <f t="shared" si="71"/>
        <v>4.0999999999999996</v>
      </c>
      <c r="M426" s="6">
        <v>19252</v>
      </c>
      <c r="N426">
        <f t="shared" si="72"/>
        <v>19252</v>
      </c>
      <c r="O426" t="str">
        <f t="shared" si="73"/>
        <v>No</v>
      </c>
      <c r="P426" s="7">
        <f t="shared" si="74"/>
        <v>404272748</v>
      </c>
      <c r="Q426" s="5">
        <f t="shared" si="75"/>
        <v>0.82</v>
      </c>
      <c r="R426" s="5">
        <f t="shared" si="66"/>
        <v>4.5089502146505749E-2</v>
      </c>
      <c r="S426" s="5">
        <f t="shared" si="76"/>
        <v>0.43254475107325285</v>
      </c>
    </row>
    <row r="427" spans="1:19" x14ac:dyDescent="0.3">
      <c r="A427" t="s">
        <v>874</v>
      </c>
      <c r="B427" t="s">
        <v>875</v>
      </c>
      <c r="C427" t="s">
        <v>696</v>
      </c>
      <c r="D427" t="str">
        <f t="shared" si="67"/>
        <v>Electronics</v>
      </c>
      <c r="E427" t="str">
        <f t="shared" si="68"/>
        <v>Smartphones</v>
      </c>
      <c r="F427" s="3">
        <v>15499</v>
      </c>
      <c r="G427" s="3">
        <v>18999</v>
      </c>
      <c r="H427" s="3" t="str">
        <f t="shared" si="69"/>
        <v>&gt;500.00</v>
      </c>
      <c r="I427" s="1">
        <v>0.18</v>
      </c>
      <c r="J427" s="1" t="str">
        <f t="shared" si="70"/>
        <v>No</v>
      </c>
      <c r="K427" s="5">
        <v>4.0999999999999996</v>
      </c>
      <c r="L427" s="5">
        <f t="shared" si="71"/>
        <v>4.0999999999999996</v>
      </c>
      <c r="M427" s="6">
        <v>19252</v>
      </c>
      <c r="N427">
        <f t="shared" si="72"/>
        <v>19252</v>
      </c>
      <c r="O427" t="str">
        <f t="shared" si="73"/>
        <v>No</v>
      </c>
      <c r="P427" s="7">
        <f t="shared" si="74"/>
        <v>365768748</v>
      </c>
      <c r="Q427" s="5">
        <f t="shared" si="75"/>
        <v>0.82</v>
      </c>
      <c r="R427" s="5">
        <f t="shared" si="66"/>
        <v>4.5089502146505749E-2</v>
      </c>
      <c r="S427" s="5">
        <f t="shared" si="76"/>
        <v>0.43254475107325285</v>
      </c>
    </row>
    <row r="428" spans="1:19" x14ac:dyDescent="0.3">
      <c r="A428" t="s">
        <v>876</v>
      </c>
      <c r="B428" t="s">
        <v>877</v>
      </c>
      <c r="C428" t="s">
        <v>696</v>
      </c>
      <c r="D428" t="str">
        <f t="shared" si="67"/>
        <v>Electronics</v>
      </c>
      <c r="E428" t="str">
        <f t="shared" si="68"/>
        <v>Smartphones</v>
      </c>
      <c r="F428" s="3">
        <v>22999</v>
      </c>
      <c r="G428" s="3">
        <v>28999</v>
      </c>
      <c r="H428" s="3" t="str">
        <f t="shared" si="69"/>
        <v>&gt;500.00</v>
      </c>
      <c r="I428" s="1">
        <v>0.21</v>
      </c>
      <c r="J428" s="1" t="str">
        <f t="shared" si="70"/>
        <v>No</v>
      </c>
      <c r="K428" s="5">
        <v>3.9</v>
      </c>
      <c r="L428" s="5">
        <f t="shared" si="71"/>
        <v>3.9</v>
      </c>
      <c r="M428" s="6">
        <v>25824</v>
      </c>
      <c r="N428">
        <f t="shared" si="72"/>
        <v>25824</v>
      </c>
      <c r="O428" t="str">
        <f t="shared" si="73"/>
        <v>No</v>
      </c>
      <c r="P428" s="7">
        <f t="shared" si="74"/>
        <v>748870176</v>
      </c>
      <c r="Q428" s="5">
        <f t="shared" si="75"/>
        <v>0.78</v>
      </c>
      <c r="R428" s="5">
        <f t="shared" si="66"/>
        <v>6.0481576118396246E-2</v>
      </c>
      <c r="S428" s="5">
        <f t="shared" si="76"/>
        <v>0.42024078805919812</v>
      </c>
    </row>
    <row r="429" spans="1:19" x14ac:dyDescent="0.3">
      <c r="A429" t="s">
        <v>878</v>
      </c>
      <c r="B429" t="s">
        <v>879</v>
      </c>
      <c r="C429" t="s">
        <v>717</v>
      </c>
      <c r="D429" t="str">
        <f t="shared" si="67"/>
        <v>Electronics</v>
      </c>
      <c r="E429" t="str">
        <f t="shared" si="68"/>
        <v>In-Ear</v>
      </c>
      <c r="F429" s="3">
        <v>599</v>
      </c>
      <c r="G429" s="3">
        <v>1490</v>
      </c>
      <c r="H429" s="3" t="str">
        <f t="shared" si="69"/>
        <v>&gt;500.00</v>
      </c>
      <c r="I429" s="1">
        <v>0.6</v>
      </c>
      <c r="J429" s="1" t="str">
        <f t="shared" si="70"/>
        <v>Yes</v>
      </c>
      <c r="K429" s="5">
        <v>4.0999999999999996</v>
      </c>
      <c r="L429" s="5">
        <f t="shared" si="71"/>
        <v>4.0999999999999996</v>
      </c>
      <c r="M429" s="6">
        <v>161679</v>
      </c>
      <c r="N429">
        <f t="shared" si="72"/>
        <v>161679</v>
      </c>
      <c r="O429" t="str">
        <f t="shared" si="73"/>
        <v>No</v>
      </c>
      <c r="P429" s="7">
        <f t="shared" si="74"/>
        <v>240901710</v>
      </c>
      <c r="Q429" s="5">
        <f t="shared" si="75"/>
        <v>0.82</v>
      </c>
      <c r="R429" s="5">
        <f t="shared" si="66"/>
        <v>0.37866328784255676</v>
      </c>
      <c r="S429" s="5">
        <f t="shared" si="76"/>
        <v>0.59933164392127836</v>
      </c>
    </row>
    <row r="430" spans="1:19" x14ac:dyDescent="0.3">
      <c r="A430" t="s">
        <v>880</v>
      </c>
      <c r="B430" t="s">
        <v>881</v>
      </c>
      <c r="C430" t="s">
        <v>821</v>
      </c>
      <c r="D430" t="str">
        <f t="shared" si="67"/>
        <v>Electronics</v>
      </c>
      <c r="E430" t="str">
        <f t="shared" si="68"/>
        <v>Stands</v>
      </c>
      <c r="F430" s="3">
        <v>134</v>
      </c>
      <c r="G430" s="3">
        <v>699</v>
      </c>
      <c r="H430" s="3" t="str">
        <f t="shared" si="69"/>
        <v>&gt;500.00</v>
      </c>
      <c r="I430" s="1">
        <v>0.81</v>
      </c>
      <c r="J430" s="1" t="str">
        <f t="shared" si="70"/>
        <v>Yes</v>
      </c>
      <c r="K430" s="5">
        <v>4.0999999999999996</v>
      </c>
      <c r="L430" s="5">
        <f t="shared" si="71"/>
        <v>4.0999999999999996</v>
      </c>
      <c r="M430" s="6">
        <v>16685</v>
      </c>
      <c r="N430">
        <f t="shared" si="72"/>
        <v>16685</v>
      </c>
      <c r="O430" t="str">
        <f t="shared" si="73"/>
        <v>No</v>
      </c>
      <c r="P430" s="7">
        <f t="shared" si="74"/>
        <v>11662815</v>
      </c>
      <c r="Q430" s="5">
        <f t="shared" si="75"/>
        <v>0.82</v>
      </c>
      <c r="R430" s="5">
        <f t="shared" si="66"/>
        <v>3.9077412389073779E-2</v>
      </c>
      <c r="S430" s="5">
        <f t="shared" si="76"/>
        <v>0.42953870619453688</v>
      </c>
    </row>
    <row r="431" spans="1:19" x14ac:dyDescent="0.3">
      <c r="A431" t="s">
        <v>882</v>
      </c>
      <c r="B431" t="s">
        <v>883</v>
      </c>
      <c r="C431" t="s">
        <v>696</v>
      </c>
      <c r="D431" t="str">
        <f t="shared" si="67"/>
        <v>Electronics</v>
      </c>
      <c r="E431" t="str">
        <f t="shared" si="68"/>
        <v>Smartphones</v>
      </c>
      <c r="F431" s="3">
        <v>7499</v>
      </c>
      <c r="G431" s="3">
        <v>7999</v>
      </c>
      <c r="H431" s="3" t="str">
        <f t="shared" si="69"/>
        <v>&gt;500.00</v>
      </c>
      <c r="I431" s="1">
        <v>0.06</v>
      </c>
      <c r="J431" s="1" t="str">
        <f t="shared" si="70"/>
        <v>No</v>
      </c>
      <c r="K431" s="5">
        <v>4</v>
      </c>
      <c r="L431" s="5">
        <f t="shared" si="71"/>
        <v>4</v>
      </c>
      <c r="M431" s="6">
        <v>30907</v>
      </c>
      <c r="N431">
        <f t="shared" si="72"/>
        <v>30907</v>
      </c>
      <c r="O431" t="str">
        <f t="shared" si="73"/>
        <v>No</v>
      </c>
      <c r="P431" s="7">
        <f t="shared" si="74"/>
        <v>247225093</v>
      </c>
      <c r="Q431" s="5">
        <f t="shared" si="75"/>
        <v>0.8</v>
      </c>
      <c r="R431" s="5">
        <f t="shared" si="66"/>
        <v>7.2386310141390672E-2</v>
      </c>
      <c r="S431" s="5">
        <f t="shared" si="76"/>
        <v>0.43619315507069534</v>
      </c>
    </row>
    <row r="432" spans="1:19" x14ac:dyDescent="0.3">
      <c r="A432" t="s">
        <v>884</v>
      </c>
      <c r="B432" t="s">
        <v>885</v>
      </c>
      <c r="C432" t="s">
        <v>693</v>
      </c>
      <c r="D432" t="str">
        <f t="shared" si="67"/>
        <v>Electronics</v>
      </c>
      <c r="E432" t="str">
        <f t="shared" si="68"/>
        <v>PowerBanks</v>
      </c>
      <c r="F432" s="3">
        <v>1149</v>
      </c>
      <c r="G432" s="3">
        <v>2199</v>
      </c>
      <c r="H432" s="3" t="str">
        <f t="shared" si="69"/>
        <v>&gt;500.00</v>
      </c>
      <c r="I432" s="1">
        <v>0.48</v>
      </c>
      <c r="J432" s="1" t="str">
        <f t="shared" si="70"/>
        <v>No</v>
      </c>
      <c r="K432" s="5">
        <v>4.3</v>
      </c>
      <c r="L432" s="5">
        <f t="shared" si="71"/>
        <v>4.3</v>
      </c>
      <c r="M432" s="6">
        <v>178912</v>
      </c>
      <c r="N432">
        <f t="shared" si="72"/>
        <v>178912</v>
      </c>
      <c r="O432" t="str">
        <f t="shared" si="73"/>
        <v>No</v>
      </c>
      <c r="P432" s="7">
        <f t="shared" si="74"/>
        <v>393427488</v>
      </c>
      <c r="Q432" s="5">
        <f t="shared" si="75"/>
        <v>0.86</v>
      </c>
      <c r="R432" s="5">
        <f t="shared" si="66"/>
        <v>0.41902415375211077</v>
      </c>
      <c r="S432" s="5">
        <f t="shared" si="76"/>
        <v>0.63951207687605538</v>
      </c>
    </row>
    <row r="433" spans="1:19" x14ac:dyDescent="0.3">
      <c r="A433" t="s">
        <v>886</v>
      </c>
      <c r="B433" t="s">
        <v>887</v>
      </c>
      <c r="C433" t="s">
        <v>712</v>
      </c>
      <c r="D433" t="str">
        <f t="shared" si="67"/>
        <v>Electronics</v>
      </c>
      <c r="E433" t="str">
        <f t="shared" si="68"/>
        <v>BasicMobiles</v>
      </c>
      <c r="F433" s="3">
        <v>1324</v>
      </c>
      <c r="G433" s="3">
        <v>1699</v>
      </c>
      <c r="H433" s="3" t="str">
        <f t="shared" si="69"/>
        <v>&gt;500.00</v>
      </c>
      <c r="I433" s="1">
        <v>0.22</v>
      </c>
      <c r="J433" s="1" t="str">
        <f t="shared" si="70"/>
        <v>No</v>
      </c>
      <c r="K433" s="5">
        <v>4</v>
      </c>
      <c r="L433" s="5">
        <f t="shared" si="71"/>
        <v>4</v>
      </c>
      <c r="M433" s="6">
        <v>128311</v>
      </c>
      <c r="N433">
        <f t="shared" si="72"/>
        <v>128311</v>
      </c>
      <c r="O433" t="str">
        <f t="shared" si="73"/>
        <v>No</v>
      </c>
      <c r="P433" s="7">
        <f t="shared" si="74"/>
        <v>218000389</v>
      </c>
      <c r="Q433" s="5">
        <f t="shared" si="75"/>
        <v>0.8</v>
      </c>
      <c r="R433" s="5">
        <f t="shared" si="66"/>
        <v>0.30051314720134531</v>
      </c>
      <c r="S433" s="5">
        <f t="shared" si="76"/>
        <v>0.5502565736006727</v>
      </c>
    </row>
    <row r="434" spans="1:19" x14ac:dyDescent="0.3">
      <c r="A434" t="s">
        <v>888</v>
      </c>
      <c r="B434" t="s">
        <v>889</v>
      </c>
      <c r="C434" t="s">
        <v>696</v>
      </c>
      <c r="D434" t="str">
        <f t="shared" si="67"/>
        <v>Electronics</v>
      </c>
      <c r="E434" t="str">
        <f t="shared" si="68"/>
        <v>Smartphones</v>
      </c>
      <c r="F434" s="3">
        <v>13999</v>
      </c>
      <c r="G434" s="3">
        <v>19999</v>
      </c>
      <c r="H434" s="3" t="str">
        <f t="shared" si="69"/>
        <v>&gt;500.00</v>
      </c>
      <c r="I434" s="1">
        <v>0.3</v>
      </c>
      <c r="J434" s="1" t="str">
        <f t="shared" si="70"/>
        <v>No</v>
      </c>
      <c r="K434" s="5">
        <v>4.0999999999999996</v>
      </c>
      <c r="L434" s="5">
        <f t="shared" si="71"/>
        <v>4.0999999999999996</v>
      </c>
      <c r="M434" s="6">
        <v>19252</v>
      </c>
      <c r="N434">
        <f t="shared" si="72"/>
        <v>19252</v>
      </c>
      <c r="O434" t="str">
        <f t="shared" si="73"/>
        <v>No</v>
      </c>
      <c r="P434" s="7">
        <f t="shared" si="74"/>
        <v>385020748</v>
      </c>
      <c r="Q434" s="5">
        <f t="shared" si="75"/>
        <v>0.82</v>
      </c>
      <c r="R434" s="5">
        <f t="shared" si="66"/>
        <v>4.5089502146505749E-2</v>
      </c>
      <c r="S434" s="5">
        <f t="shared" si="76"/>
        <v>0.43254475107325285</v>
      </c>
    </row>
    <row r="435" spans="1:19" x14ac:dyDescent="0.3">
      <c r="A435" t="s">
        <v>890</v>
      </c>
      <c r="B435" t="s">
        <v>891</v>
      </c>
      <c r="C435" t="s">
        <v>693</v>
      </c>
      <c r="D435" t="str">
        <f t="shared" si="67"/>
        <v>Electronics</v>
      </c>
      <c r="E435" t="str">
        <f t="shared" si="68"/>
        <v>PowerBanks</v>
      </c>
      <c r="F435" s="3">
        <v>999</v>
      </c>
      <c r="G435" s="3">
        <v>1599</v>
      </c>
      <c r="H435" s="3" t="str">
        <f t="shared" si="69"/>
        <v>&gt;500.00</v>
      </c>
      <c r="I435" s="1">
        <v>0.38</v>
      </c>
      <c r="J435" s="1" t="str">
        <f t="shared" si="70"/>
        <v>No</v>
      </c>
      <c r="K435" s="5">
        <v>4</v>
      </c>
      <c r="L435" s="5">
        <f t="shared" si="71"/>
        <v>4</v>
      </c>
      <c r="M435" s="6">
        <v>7222</v>
      </c>
      <c r="N435">
        <f t="shared" si="72"/>
        <v>7222</v>
      </c>
      <c r="O435" t="str">
        <f t="shared" si="73"/>
        <v>No</v>
      </c>
      <c r="P435" s="7">
        <f t="shared" si="74"/>
        <v>11547978</v>
      </c>
      <c r="Q435" s="5">
        <f t="shared" si="75"/>
        <v>0.8</v>
      </c>
      <c r="R435" s="5">
        <f t="shared" si="66"/>
        <v>1.6914418476109732E-2</v>
      </c>
      <c r="S435" s="5">
        <f t="shared" si="76"/>
        <v>0.4084572092380549</v>
      </c>
    </row>
    <row r="436" spans="1:19" x14ac:dyDescent="0.3">
      <c r="A436" t="s">
        <v>892</v>
      </c>
      <c r="B436" t="s">
        <v>893</v>
      </c>
      <c r="C436" t="s">
        <v>696</v>
      </c>
      <c r="D436" t="str">
        <f t="shared" si="67"/>
        <v>Electronics</v>
      </c>
      <c r="E436" t="str">
        <f t="shared" si="68"/>
        <v>Smartphones</v>
      </c>
      <c r="F436" s="3">
        <v>12999</v>
      </c>
      <c r="G436" s="3">
        <v>17999</v>
      </c>
      <c r="H436" s="3" t="str">
        <f t="shared" si="69"/>
        <v>&gt;500.00</v>
      </c>
      <c r="I436" s="1">
        <v>0.28000000000000003</v>
      </c>
      <c r="J436" s="1" t="str">
        <f t="shared" si="70"/>
        <v>No</v>
      </c>
      <c r="K436" s="5">
        <v>4.0999999999999996</v>
      </c>
      <c r="L436" s="5">
        <f t="shared" si="71"/>
        <v>4.0999999999999996</v>
      </c>
      <c r="M436" s="6">
        <v>18998</v>
      </c>
      <c r="N436">
        <f t="shared" si="72"/>
        <v>18998</v>
      </c>
      <c r="O436" t="str">
        <f t="shared" si="73"/>
        <v>No</v>
      </c>
      <c r="P436" s="7">
        <f t="shared" si="74"/>
        <v>341945002</v>
      </c>
      <c r="Q436" s="5">
        <f t="shared" si="75"/>
        <v>0.82</v>
      </c>
      <c r="R436" s="5">
        <f t="shared" si="66"/>
        <v>4.4494616755626236E-2</v>
      </c>
      <c r="S436" s="5">
        <f t="shared" si="76"/>
        <v>0.43224730837781311</v>
      </c>
    </row>
    <row r="437" spans="1:19" x14ac:dyDescent="0.3">
      <c r="A437" t="s">
        <v>894</v>
      </c>
      <c r="B437" t="s">
        <v>895</v>
      </c>
      <c r="C437" t="s">
        <v>696</v>
      </c>
      <c r="D437" t="str">
        <f t="shared" si="67"/>
        <v>Electronics</v>
      </c>
      <c r="E437" t="str">
        <f t="shared" si="68"/>
        <v>Smartphones</v>
      </c>
      <c r="F437" s="3">
        <v>15490</v>
      </c>
      <c r="G437" s="3">
        <v>20990</v>
      </c>
      <c r="H437" s="3" t="str">
        <f t="shared" si="69"/>
        <v>&gt;500.00</v>
      </c>
      <c r="I437" s="1">
        <v>0.26</v>
      </c>
      <c r="J437" s="1" t="str">
        <f t="shared" si="70"/>
        <v>No</v>
      </c>
      <c r="K437" s="5">
        <v>4.2</v>
      </c>
      <c r="L437" s="5">
        <f t="shared" si="71"/>
        <v>4.2</v>
      </c>
      <c r="M437" s="6">
        <v>32916</v>
      </c>
      <c r="N437">
        <f t="shared" si="72"/>
        <v>32916</v>
      </c>
      <c r="O437" t="str">
        <f t="shared" si="73"/>
        <v>No</v>
      </c>
      <c r="P437" s="7">
        <f t="shared" si="74"/>
        <v>690906840</v>
      </c>
      <c r="Q437" s="5">
        <f t="shared" si="75"/>
        <v>0.84000000000000008</v>
      </c>
      <c r="R437" s="5">
        <f t="shared" si="66"/>
        <v>7.7091525693662122E-2</v>
      </c>
      <c r="S437" s="5">
        <f t="shared" si="76"/>
        <v>0.45854576284683113</v>
      </c>
    </row>
    <row r="438" spans="1:19" x14ac:dyDescent="0.3">
      <c r="A438" t="s">
        <v>896</v>
      </c>
      <c r="B438" t="s">
        <v>897</v>
      </c>
      <c r="C438" t="s">
        <v>898</v>
      </c>
      <c r="D438" t="str">
        <f t="shared" si="67"/>
        <v>Electronics</v>
      </c>
      <c r="E438" t="str">
        <f t="shared" si="68"/>
        <v>ScreenProtectors</v>
      </c>
      <c r="F438" s="3">
        <v>999</v>
      </c>
      <c r="G438" s="3">
        <v>2899</v>
      </c>
      <c r="H438" s="3" t="str">
        <f t="shared" si="69"/>
        <v>&gt;500.00</v>
      </c>
      <c r="I438" s="1">
        <v>0.66</v>
      </c>
      <c r="J438" s="1" t="str">
        <f t="shared" si="70"/>
        <v>Yes</v>
      </c>
      <c r="K438" s="5">
        <v>4.5999999999999996</v>
      </c>
      <c r="L438" s="5">
        <f t="shared" si="71"/>
        <v>4.5999999999999996</v>
      </c>
      <c r="M438" s="6">
        <v>26603</v>
      </c>
      <c r="N438">
        <f t="shared" si="72"/>
        <v>26603</v>
      </c>
      <c r="O438" t="str">
        <f t="shared" si="73"/>
        <v>No</v>
      </c>
      <c r="P438" s="7">
        <f t="shared" si="74"/>
        <v>77122097</v>
      </c>
      <c r="Q438" s="5">
        <f t="shared" si="75"/>
        <v>0.91999999999999993</v>
      </c>
      <c r="R438" s="5">
        <f t="shared" si="66"/>
        <v>6.2306047454991298E-2</v>
      </c>
      <c r="S438" s="5">
        <f t="shared" si="76"/>
        <v>0.49115302372749559</v>
      </c>
    </row>
    <row r="439" spans="1:19" x14ac:dyDescent="0.3">
      <c r="A439" t="s">
        <v>899</v>
      </c>
      <c r="B439" t="s">
        <v>900</v>
      </c>
      <c r="C439" t="s">
        <v>686</v>
      </c>
      <c r="D439" t="str">
        <f t="shared" si="67"/>
        <v>Electronics</v>
      </c>
      <c r="E439" t="str">
        <f t="shared" si="68"/>
        <v>SmartWatches</v>
      </c>
      <c r="F439" s="3">
        <v>1599</v>
      </c>
      <c r="G439" s="3">
        <v>4999</v>
      </c>
      <c r="H439" s="3" t="str">
        <f t="shared" si="69"/>
        <v>&gt;500.00</v>
      </c>
      <c r="I439" s="1">
        <v>0.68</v>
      </c>
      <c r="J439" s="1" t="str">
        <f t="shared" si="70"/>
        <v>Yes</v>
      </c>
      <c r="K439" s="5">
        <v>4</v>
      </c>
      <c r="L439" s="5">
        <f t="shared" si="71"/>
        <v>4</v>
      </c>
      <c r="M439" s="6">
        <v>67950</v>
      </c>
      <c r="N439">
        <f t="shared" si="72"/>
        <v>67950</v>
      </c>
      <c r="O439" t="str">
        <f t="shared" si="73"/>
        <v>No</v>
      </c>
      <c r="P439" s="7">
        <f t="shared" si="74"/>
        <v>339682050</v>
      </c>
      <c r="Q439" s="5">
        <f t="shared" si="75"/>
        <v>0.8</v>
      </c>
      <c r="R439" s="5">
        <f t="shared" si="66"/>
        <v>0.15914355240261094</v>
      </c>
      <c r="S439" s="5">
        <f t="shared" si="76"/>
        <v>0.47957177620130548</v>
      </c>
    </row>
    <row r="440" spans="1:19" x14ac:dyDescent="0.3">
      <c r="A440" t="s">
        <v>901</v>
      </c>
      <c r="B440" t="s">
        <v>902</v>
      </c>
      <c r="C440" t="s">
        <v>712</v>
      </c>
      <c r="D440" t="str">
        <f t="shared" si="67"/>
        <v>Electronics</v>
      </c>
      <c r="E440" t="str">
        <f t="shared" si="68"/>
        <v>BasicMobiles</v>
      </c>
      <c r="F440" s="3">
        <v>1324</v>
      </c>
      <c r="G440" s="3">
        <v>1699</v>
      </c>
      <c r="H440" s="3" t="str">
        <f t="shared" si="69"/>
        <v>&gt;500.00</v>
      </c>
      <c r="I440" s="1">
        <v>0.22</v>
      </c>
      <c r="J440" s="1" t="str">
        <f t="shared" si="70"/>
        <v>No</v>
      </c>
      <c r="K440" s="5">
        <v>4</v>
      </c>
      <c r="L440" s="5">
        <f t="shared" si="71"/>
        <v>4</v>
      </c>
      <c r="M440" s="6">
        <v>128311</v>
      </c>
      <c r="N440">
        <f t="shared" si="72"/>
        <v>128311</v>
      </c>
      <c r="O440" t="str">
        <f t="shared" si="73"/>
        <v>No</v>
      </c>
      <c r="P440" s="7">
        <f t="shared" si="74"/>
        <v>218000389</v>
      </c>
      <c r="Q440" s="5">
        <f t="shared" si="75"/>
        <v>0.8</v>
      </c>
      <c r="R440" s="5">
        <f t="shared" si="66"/>
        <v>0.30051314720134531</v>
      </c>
      <c r="S440" s="5">
        <f t="shared" si="76"/>
        <v>0.5502565736006727</v>
      </c>
    </row>
    <row r="441" spans="1:19" x14ac:dyDescent="0.3">
      <c r="A441" t="s">
        <v>903</v>
      </c>
      <c r="B441" t="s">
        <v>904</v>
      </c>
      <c r="C441" t="s">
        <v>696</v>
      </c>
      <c r="D441" t="str">
        <f t="shared" si="67"/>
        <v>Electronics</v>
      </c>
      <c r="E441" t="str">
        <f t="shared" si="68"/>
        <v>Smartphones</v>
      </c>
      <c r="F441" s="3">
        <v>20999</v>
      </c>
      <c r="G441" s="3">
        <v>29990</v>
      </c>
      <c r="H441" s="3" t="str">
        <f t="shared" si="69"/>
        <v>&gt;500.00</v>
      </c>
      <c r="I441" s="1">
        <v>0.3</v>
      </c>
      <c r="J441" s="1" t="str">
        <f t="shared" si="70"/>
        <v>No</v>
      </c>
      <c r="K441" s="5">
        <v>4.3</v>
      </c>
      <c r="L441" s="5">
        <f t="shared" si="71"/>
        <v>4.3</v>
      </c>
      <c r="M441" s="6">
        <v>9499</v>
      </c>
      <c r="N441">
        <f t="shared" si="72"/>
        <v>9499</v>
      </c>
      <c r="O441" t="str">
        <f t="shared" si="73"/>
        <v>No</v>
      </c>
      <c r="P441" s="7">
        <f t="shared" si="74"/>
        <v>284875010</v>
      </c>
      <c r="Q441" s="5">
        <f t="shared" si="75"/>
        <v>0.86</v>
      </c>
      <c r="R441" s="5">
        <f t="shared" si="66"/>
        <v>2.2247308377813118E-2</v>
      </c>
      <c r="S441" s="5">
        <f t="shared" si="76"/>
        <v>0.44112365418890653</v>
      </c>
    </row>
    <row r="442" spans="1:19" x14ac:dyDescent="0.3">
      <c r="A442" t="s">
        <v>905</v>
      </c>
      <c r="B442" t="s">
        <v>906</v>
      </c>
      <c r="C442" t="s">
        <v>742</v>
      </c>
      <c r="D442" t="str">
        <f t="shared" si="67"/>
        <v>Electronics</v>
      </c>
      <c r="E442" t="str">
        <f t="shared" si="68"/>
        <v>WallChargers</v>
      </c>
      <c r="F442" s="3">
        <v>999</v>
      </c>
      <c r="G442" s="3">
        <v>1999</v>
      </c>
      <c r="H442" s="3" t="str">
        <f t="shared" si="69"/>
        <v>&gt;500.00</v>
      </c>
      <c r="I442" s="1">
        <v>0.5</v>
      </c>
      <c r="J442" s="1" t="str">
        <f t="shared" si="70"/>
        <v>Yes</v>
      </c>
      <c r="K442" s="5">
        <v>4.3</v>
      </c>
      <c r="L442" s="5">
        <f t="shared" si="71"/>
        <v>4.3</v>
      </c>
      <c r="M442" s="6">
        <v>1777</v>
      </c>
      <c r="N442">
        <f t="shared" si="72"/>
        <v>1777</v>
      </c>
      <c r="O442" t="str">
        <f t="shared" si="73"/>
        <v>No</v>
      </c>
      <c r="P442" s="7">
        <f t="shared" si="74"/>
        <v>3552223</v>
      </c>
      <c r="Q442" s="5">
        <f t="shared" si="75"/>
        <v>0.86</v>
      </c>
      <c r="R442" s="5">
        <f t="shared" si="66"/>
        <v>4.1618556676885892E-3</v>
      </c>
      <c r="S442" s="5">
        <f t="shared" si="76"/>
        <v>0.43208092783384427</v>
      </c>
    </row>
    <row r="443" spans="1:19" x14ac:dyDescent="0.3">
      <c r="A443" t="s">
        <v>907</v>
      </c>
      <c r="B443" t="s">
        <v>908</v>
      </c>
      <c r="C443" t="s">
        <v>696</v>
      </c>
      <c r="D443" t="str">
        <f t="shared" si="67"/>
        <v>Electronics</v>
      </c>
      <c r="E443" t="str">
        <f t="shared" si="68"/>
        <v>Smartphones</v>
      </c>
      <c r="F443" s="3">
        <v>12490</v>
      </c>
      <c r="G443" s="3">
        <v>15990</v>
      </c>
      <c r="H443" s="3" t="str">
        <f t="shared" si="69"/>
        <v>&gt;500.00</v>
      </c>
      <c r="I443" s="1">
        <v>0.22</v>
      </c>
      <c r="J443" s="1" t="str">
        <f t="shared" si="70"/>
        <v>No</v>
      </c>
      <c r="K443" s="5">
        <v>4.2</v>
      </c>
      <c r="L443" s="5">
        <f t="shared" si="71"/>
        <v>4.2</v>
      </c>
      <c r="M443" s="6">
        <v>58506</v>
      </c>
      <c r="N443">
        <f t="shared" si="72"/>
        <v>58506</v>
      </c>
      <c r="O443" t="str">
        <f t="shared" si="73"/>
        <v>No</v>
      </c>
      <c r="P443" s="7">
        <f t="shared" si="74"/>
        <v>935510940</v>
      </c>
      <c r="Q443" s="5">
        <f t="shared" si="75"/>
        <v>0.84000000000000008</v>
      </c>
      <c r="R443" s="5">
        <f t="shared" si="66"/>
        <v>0.13702505779053945</v>
      </c>
      <c r="S443" s="5">
        <f t="shared" si="76"/>
        <v>0.48851252889526975</v>
      </c>
    </row>
    <row r="444" spans="1:19" x14ac:dyDescent="0.3">
      <c r="A444" t="s">
        <v>909</v>
      </c>
      <c r="B444" t="s">
        <v>910</v>
      </c>
      <c r="C444" t="s">
        <v>696</v>
      </c>
      <c r="D444" t="str">
        <f t="shared" si="67"/>
        <v>Electronics</v>
      </c>
      <c r="E444" t="str">
        <f t="shared" si="68"/>
        <v>Smartphones</v>
      </c>
      <c r="F444" s="3">
        <v>17999</v>
      </c>
      <c r="G444" s="3">
        <v>21990</v>
      </c>
      <c r="H444" s="3" t="str">
        <f t="shared" si="69"/>
        <v>&gt;500.00</v>
      </c>
      <c r="I444" s="1">
        <v>0.18</v>
      </c>
      <c r="J444" s="1" t="str">
        <f t="shared" si="70"/>
        <v>No</v>
      </c>
      <c r="K444" s="5">
        <v>4</v>
      </c>
      <c r="L444" s="5">
        <f t="shared" si="71"/>
        <v>4</v>
      </c>
      <c r="M444" s="6">
        <v>21350</v>
      </c>
      <c r="N444">
        <f t="shared" si="72"/>
        <v>21350</v>
      </c>
      <c r="O444" t="str">
        <f t="shared" si="73"/>
        <v>No</v>
      </c>
      <c r="P444" s="7">
        <f t="shared" si="74"/>
        <v>469486500</v>
      </c>
      <c r="Q444" s="5">
        <f t="shared" si="75"/>
        <v>0.8</v>
      </c>
      <c r="R444" s="5">
        <f t="shared" si="66"/>
        <v>5.000316179243184E-2</v>
      </c>
      <c r="S444" s="5">
        <f t="shared" si="76"/>
        <v>0.42500158089621592</v>
      </c>
    </row>
    <row r="445" spans="1:19" x14ac:dyDescent="0.3">
      <c r="A445" t="s">
        <v>911</v>
      </c>
      <c r="B445" t="s">
        <v>912</v>
      </c>
      <c r="C445" t="s">
        <v>712</v>
      </c>
      <c r="D445" t="str">
        <f t="shared" si="67"/>
        <v>Electronics</v>
      </c>
      <c r="E445" t="str">
        <f t="shared" si="68"/>
        <v>BasicMobiles</v>
      </c>
      <c r="F445" s="3">
        <v>1399</v>
      </c>
      <c r="G445" s="3">
        <v>1630</v>
      </c>
      <c r="H445" s="3" t="str">
        <f t="shared" si="69"/>
        <v>&gt;500.00</v>
      </c>
      <c r="I445" s="1">
        <v>0.14000000000000001</v>
      </c>
      <c r="J445" s="1" t="str">
        <f t="shared" si="70"/>
        <v>No</v>
      </c>
      <c r="K445" s="5">
        <v>4</v>
      </c>
      <c r="L445" s="5">
        <f t="shared" si="71"/>
        <v>4</v>
      </c>
      <c r="M445" s="6">
        <v>9378</v>
      </c>
      <c r="N445">
        <f t="shared" si="72"/>
        <v>9378</v>
      </c>
      <c r="O445" t="str">
        <f t="shared" si="73"/>
        <v>No</v>
      </c>
      <c r="P445" s="7">
        <f t="shared" si="74"/>
        <v>15286140</v>
      </c>
      <c r="Q445" s="5">
        <f t="shared" si="75"/>
        <v>0.8</v>
      </c>
      <c r="R445" s="5">
        <f t="shared" si="66"/>
        <v>2.1963918093181534E-2</v>
      </c>
      <c r="S445" s="5">
        <f t="shared" si="76"/>
        <v>0.41098195904659079</v>
      </c>
    </row>
    <row r="446" spans="1:19" x14ac:dyDescent="0.3">
      <c r="A446" t="s">
        <v>913</v>
      </c>
      <c r="B446" t="s">
        <v>914</v>
      </c>
      <c r="C446" t="s">
        <v>686</v>
      </c>
      <c r="D446" t="str">
        <f t="shared" si="67"/>
        <v>Electronics</v>
      </c>
      <c r="E446" t="str">
        <f t="shared" si="68"/>
        <v>SmartWatches</v>
      </c>
      <c r="F446" s="3">
        <v>1499</v>
      </c>
      <c r="G446" s="3">
        <v>6990</v>
      </c>
      <c r="H446" s="3" t="str">
        <f t="shared" si="69"/>
        <v>&gt;500.00</v>
      </c>
      <c r="I446" s="1">
        <v>0.79</v>
      </c>
      <c r="J446" s="1" t="str">
        <f t="shared" si="70"/>
        <v>Yes</v>
      </c>
      <c r="K446" s="5">
        <v>3.9</v>
      </c>
      <c r="L446" s="5">
        <f t="shared" si="71"/>
        <v>3.9</v>
      </c>
      <c r="M446" s="6">
        <v>21796</v>
      </c>
      <c r="N446">
        <f t="shared" si="72"/>
        <v>21796</v>
      </c>
      <c r="O446" t="str">
        <f t="shared" si="73"/>
        <v>No</v>
      </c>
      <c r="P446" s="7">
        <f t="shared" si="74"/>
        <v>152354040</v>
      </c>
      <c r="Q446" s="5">
        <f t="shared" si="75"/>
        <v>0.78</v>
      </c>
      <c r="R446" s="5">
        <f t="shared" si="66"/>
        <v>5.1047724329173039E-2</v>
      </c>
      <c r="S446" s="5">
        <f t="shared" si="76"/>
        <v>0.41552386216458653</v>
      </c>
    </row>
    <row r="447" spans="1:19" x14ac:dyDescent="0.3">
      <c r="A447" t="s">
        <v>915</v>
      </c>
      <c r="B447" t="s">
        <v>916</v>
      </c>
      <c r="C447" t="s">
        <v>686</v>
      </c>
      <c r="D447" t="str">
        <f t="shared" si="67"/>
        <v>Electronics</v>
      </c>
      <c r="E447" t="str">
        <f t="shared" si="68"/>
        <v>SmartWatches</v>
      </c>
      <c r="F447" s="3">
        <v>1999</v>
      </c>
      <c r="G447" s="3">
        <v>7990</v>
      </c>
      <c r="H447" s="3" t="str">
        <f t="shared" si="69"/>
        <v>&gt;500.00</v>
      </c>
      <c r="I447" s="1">
        <v>0.75</v>
      </c>
      <c r="J447" s="1" t="str">
        <f t="shared" si="70"/>
        <v>Yes</v>
      </c>
      <c r="K447" s="5">
        <v>3.8</v>
      </c>
      <c r="L447" s="5">
        <f t="shared" si="71"/>
        <v>3.8</v>
      </c>
      <c r="M447" s="6">
        <v>17833</v>
      </c>
      <c r="N447">
        <f t="shared" si="72"/>
        <v>17833</v>
      </c>
      <c r="O447" t="str">
        <f t="shared" si="73"/>
        <v>No</v>
      </c>
      <c r="P447" s="7">
        <f t="shared" si="74"/>
        <v>142485670</v>
      </c>
      <c r="Q447" s="5">
        <f t="shared" si="75"/>
        <v>0.76</v>
      </c>
      <c r="R447" s="5">
        <f t="shared" si="66"/>
        <v>4.1766106990371754E-2</v>
      </c>
      <c r="S447" s="5">
        <f t="shared" si="76"/>
        <v>0.40088305349518588</v>
      </c>
    </row>
    <row r="448" spans="1:19" x14ac:dyDescent="0.3">
      <c r="A448" t="s">
        <v>917</v>
      </c>
      <c r="B448" t="s">
        <v>918</v>
      </c>
      <c r="C448" t="s">
        <v>898</v>
      </c>
      <c r="D448" t="str">
        <f t="shared" si="67"/>
        <v>Electronics</v>
      </c>
      <c r="E448" t="str">
        <f t="shared" si="68"/>
        <v>ScreenProtectors</v>
      </c>
      <c r="F448" s="3">
        <v>999</v>
      </c>
      <c r="G448" s="3">
        <v>2899</v>
      </c>
      <c r="H448" s="3" t="str">
        <f t="shared" si="69"/>
        <v>&gt;500.00</v>
      </c>
      <c r="I448" s="1">
        <v>0.66</v>
      </c>
      <c r="J448" s="1" t="str">
        <f t="shared" si="70"/>
        <v>Yes</v>
      </c>
      <c r="K448" s="5">
        <v>4.7</v>
      </c>
      <c r="L448" s="5">
        <f t="shared" si="71"/>
        <v>4.7</v>
      </c>
      <c r="M448" s="6">
        <v>7779</v>
      </c>
      <c r="N448">
        <f t="shared" si="72"/>
        <v>7779</v>
      </c>
      <c r="O448" t="str">
        <f t="shared" si="73"/>
        <v>No</v>
      </c>
      <c r="P448" s="7">
        <f t="shared" si="74"/>
        <v>22551321</v>
      </c>
      <c r="Q448" s="5">
        <f t="shared" si="75"/>
        <v>0.94000000000000006</v>
      </c>
      <c r="R448" s="5">
        <f t="shared" si="66"/>
        <v>1.8218950612802216E-2</v>
      </c>
      <c r="S448" s="5">
        <f t="shared" si="76"/>
        <v>0.47910947530640113</v>
      </c>
    </row>
    <row r="449" spans="1:19" x14ac:dyDescent="0.3">
      <c r="A449" t="s">
        <v>919</v>
      </c>
      <c r="B449" t="s">
        <v>920</v>
      </c>
      <c r="C449" t="s">
        <v>921</v>
      </c>
      <c r="D449" t="str">
        <f t="shared" si="67"/>
        <v>Electronics</v>
      </c>
      <c r="E449" t="str">
        <f t="shared" si="68"/>
        <v>StylusPens</v>
      </c>
      <c r="F449" s="3">
        <v>2099</v>
      </c>
      <c r="G449" s="3">
        <v>5999</v>
      </c>
      <c r="H449" s="3" t="str">
        <f t="shared" si="69"/>
        <v>&gt;500.00</v>
      </c>
      <c r="I449" s="1">
        <v>0.65</v>
      </c>
      <c r="J449" s="1" t="str">
        <f t="shared" si="70"/>
        <v>Yes</v>
      </c>
      <c r="K449" s="5">
        <v>4.3</v>
      </c>
      <c r="L449" s="5">
        <f t="shared" si="71"/>
        <v>4.3</v>
      </c>
      <c r="M449" s="6">
        <v>17129</v>
      </c>
      <c r="N449">
        <f t="shared" si="72"/>
        <v>17129</v>
      </c>
      <c r="O449" t="str">
        <f t="shared" si="73"/>
        <v>No</v>
      </c>
      <c r="P449" s="7">
        <f t="shared" si="74"/>
        <v>102756871</v>
      </c>
      <c r="Q449" s="5">
        <f t="shared" si="75"/>
        <v>0.86</v>
      </c>
      <c r="R449" s="5">
        <f t="shared" si="66"/>
        <v>4.011729078887892E-2</v>
      </c>
      <c r="S449" s="5">
        <f t="shared" si="76"/>
        <v>0.45005864539443946</v>
      </c>
    </row>
    <row r="450" spans="1:19" x14ac:dyDescent="0.3">
      <c r="A450" t="s">
        <v>922</v>
      </c>
      <c r="B450" t="s">
        <v>923</v>
      </c>
      <c r="C450" t="s">
        <v>726</v>
      </c>
      <c r="D450" t="str">
        <f t="shared" si="67"/>
        <v>Electronics</v>
      </c>
      <c r="E450" t="str">
        <f t="shared" si="68"/>
        <v>AutomobileChargers</v>
      </c>
      <c r="F450" s="3">
        <v>337</v>
      </c>
      <c r="G450" s="3">
        <v>699</v>
      </c>
      <c r="H450" s="3" t="str">
        <f t="shared" si="69"/>
        <v>&gt;500.00</v>
      </c>
      <c r="I450" s="1">
        <v>0.52</v>
      </c>
      <c r="J450" s="1" t="str">
        <f t="shared" si="70"/>
        <v>Yes</v>
      </c>
      <c r="K450" s="5">
        <v>4.2</v>
      </c>
      <c r="L450" s="5">
        <f t="shared" si="71"/>
        <v>4.2</v>
      </c>
      <c r="M450" s="6">
        <v>4969</v>
      </c>
      <c r="N450">
        <f t="shared" si="72"/>
        <v>4969</v>
      </c>
      <c r="O450" t="str">
        <f t="shared" si="73"/>
        <v>No</v>
      </c>
      <c r="P450" s="7">
        <f t="shared" si="74"/>
        <v>3473331</v>
      </c>
      <c r="Q450" s="5">
        <f t="shared" si="75"/>
        <v>0.84000000000000008</v>
      </c>
      <c r="R450" s="5">
        <f t="shared" ref="R450:R513" si="77">N450 /$W$8</f>
        <v>1.1637738217639054E-2</v>
      </c>
      <c r="S450" s="5">
        <f t="shared" si="76"/>
        <v>0.42581886910881955</v>
      </c>
    </row>
    <row r="451" spans="1:19" x14ac:dyDescent="0.3">
      <c r="A451" t="s">
        <v>924</v>
      </c>
      <c r="B451" t="s">
        <v>925</v>
      </c>
      <c r="C451" t="s">
        <v>686</v>
      </c>
      <c r="D451" t="str">
        <f t="shared" ref="D451:D514" si="78">LEFT(C451, FIND("|",C451&amp; "|") - 1)</f>
        <v>Electronics</v>
      </c>
      <c r="E451" t="str">
        <f t="shared" ref="E451:E514" si="79">TRIM(RIGHT(SUBSTITUTE(C451, "|", REPT(" ", 100)), 100))</f>
        <v>SmartWatches</v>
      </c>
      <c r="F451" s="3">
        <v>2999</v>
      </c>
      <c r="G451" s="3">
        <v>7990</v>
      </c>
      <c r="H451" s="3" t="str">
        <f t="shared" ref="H451:H514" si="80">IF(G451&lt;200,"&lt;200.00",IF(G451&lt;=500,"200.00–500.00","&gt;500.00"))</f>
        <v>&gt;500.00</v>
      </c>
      <c r="I451" s="1">
        <v>0.62</v>
      </c>
      <c r="J451" s="1" t="str">
        <f t="shared" ref="J451:J514" si="81">IF(I451&gt;=50%,"Yes","No")</f>
        <v>Yes</v>
      </c>
      <c r="K451" s="5">
        <v>4.0999999999999996</v>
      </c>
      <c r="L451" s="5">
        <f t="shared" ref="L451:L514" si="82">IF(ISNUMBER(K451),K451,0)</f>
        <v>4.0999999999999996</v>
      </c>
      <c r="M451" s="6">
        <v>154</v>
      </c>
      <c r="N451">
        <f t="shared" ref="N451:N514" si="83">IF(ISNUMBER(M451),M451,0)</f>
        <v>154</v>
      </c>
      <c r="O451" t="str">
        <f t="shared" ref="O451:O514" si="84">IF(N451&lt;1000,"Yes","No")</f>
        <v>Yes</v>
      </c>
      <c r="P451" s="7">
        <f t="shared" ref="P451:P514" si="85">G451*N451</f>
        <v>1230460</v>
      </c>
      <c r="Q451" s="5">
        <f t="shared" ref="Q451:Q514" si="86">L451/5</f>
        <v>0.82</v>
      </c>
      <c r="R451" s="5">
        <f t="shared" si="77"/>
        <v>3.6067854407655753E-4</v>
      </c>
      <c r="S451" s="5">
        <f t="shared" ref="S451:S514" si="87" xml:space="preserve"> (Q451+R451)/2</f>
        <v>0.41018033927203823</v>
      </c>
    </row>
    <row r="452" spans="1:19" x14ac:dyDescent="0.3">
      <c r="A452" t="s">
        <v>926</v>
      </c>
      <c r="B452" t="s">
        <v>927</v>
      </c>
      <c r="C452" t="s">
        <v>686</v>
      </c>
      <c r="D452" t="str">
        <f t="shared" si="78"/>
        <v>Electronics</v>
      </c>
      <c r="E452" t="str">
        <f t="shared" si="79"/>
        <v>SmartWatches</v>
      </c>
      <c r="F452" s="3">
        <v>1299</v>
      </c>
      <c r="G452" s="3">
        <v>5999</v>
      </c>
      <c r="H452" s="3" t="str">
        <f t="shared" si="80"/>
        <v>&gt;500.00</v>
      </c>
      <c r="I452" s="1">
        <v>0.78</v>
      </c>
      <c r="J452" s="1" t="str">
        <f t="shared" si="81"/>
        <v>Yes</v>
      </c>
      <c r="K452" s="5">
        <v>3.3</v>
      </c>
      <c r="L452" s="5">
        <f t="shared" si="82"/>
        <v>3.3</v>
      </c>
      <c r="M452" s="6">
        <v>4415</v>
      </c>
      <c r="N452">
        <f t="shared" si="83"/>
        <v>4415</v>
      </c>
      <c r="O452" t="str">
        <f t="shared" si="84"/>
        <v>No</v>
      </c>
      <c r="P452" s="7">
        <f t="shared" si="85"/>
        <v>26485585</v>
      </c>
      <c r="Q452" s="5">
        <f t="shared" si="86"/>
        <v>0.65999999999999992</v>
      </c>
      <c r="R452" s="5">
        <f t="shared" si="77"/>
        <v>1.034023228635066E-2</v>
      </c>
      <c r="S452" s="5">
        <f t="shared" si="87"/>
        <v>0.33517011614317527</v>
      </c>
    </row>
    <row r="453" spans="1:19" x14ac:dyDescent="0.3">
      <c r="A453" t="s">
        <v>928</v>
      </c>
      <c r="B453" t="s">
        <v>929</v>
      </c>
      <c r="C453" t="s">
        <v>696</v>
      </c>
      <c r="D453" t="str">
        <f t="shared" si="78"/>
        <v>Electronics</v>
      </c>
      <c r="E453" t="str">
        <f t="shared" si="79"/>
        <v>Smartphones</v>
      </c>
      <c r="F453" s="3">
        <v>16499</v>
      </c>
      <c r="G453" s="3">
        <v>20990</v>
      </c>
      <c r="H453" s="3" t="str">
        <f t="shared" si="80"/>
        <v>&gt;500.00</v>
      </c>
      <c r="I453" s="1">
        <v>0.21</v>
      </c>
      <c r="J453" s="1" t="str">
        <f t="shared" si="81"/>
        <v>No</v>
      </c>
      <c r="K453" s="5">
        <v>4</v>
      </c>
      <c r="L453" s="5">
        <f t="shared" si="82"/>
        <v>4</v>
      </c>
      <c r="M453" s="6">
        <v>21350</v>
      </c>
      <c r="N453">
        <f t="shared" si="83"/>
        <v>21350</v>
      </c>
      <c r="O453" t="str">
        <f t="shared" si="84"/>
        <v>No</v>
      </c>
      <c r="P453" s="7">
        <f t="shared" si="85"/>
        <v>448136500</v>
      </c>
      <c r="Q453" s="5">
        <f t="shared" si="86"/>
        <v>0.8</v>
      </c>
      <c r="R453" s="5">
        <f t="shared" si="77"/>
        <v>5.000316179243184E-2</v>
      </c>
      <c r="S453" s="5">
        <f t="shared" si="87"/>
        <v>0.42500158089621592</v>
      </c>
    </row>
    <row r="454" spans="1:19" x14ac:dyDescent="0.3">
      <c r="A454" t="s">
        <v>930</v>
      </c>
      <c r="B454" t="s">
        <v>931</v>
      </c>
      <c r="C454" t="s">
        <v>717</v>
      </c>
      <c r="D454" t="str">
        <f t="shared" si="78"/>
        <v>Electronics</v>
      </c>
      <c r="E454" t="str">
        <f t="shared" si="79"/>
        <v>In-Ear</v>
      </c>
      <c r="F454" s="3">
        <v>499</v>
      </c>
      <c r="G454" s="3">
        <v>499</v>
      </c>
      <c r="H454" s="3" t="str">
        <f t="shared" si="80"/>
        <v>200.00–500.00</v>
      </c>
      <c r="I454" s="1">
        <v>0</v>
      </c>
      <c r="J454" s="1" t="str">
        <f t="shared" si="81"/>
        <v>No</v>
      </c>
      <c r="K454" s="5">
        <v>4.2</v>
      </c>
      <c r="L454" s="5">
        <f t="shared" si="82"/>
        <v>4.2</v>
      </c>
      <c r="M454" s="6">
        <v>31539</v>
      </c>
      <c r="N454">
        <f t="shared" si="83"/>
        <v>31539</v>
      </c>
      <c r="O454" t="str">
        <f t="shared" si="84"/>
        <v>No</v>
      </c>
      <c r="P454" s="7">
        <f t="shared" si="85"/>
        <v>15737961</v>
      </c>
      <c r="Q454" s="5">
        <f t="shared" si="86"/>
        <v>0.84000000000000008</v>
      </c>
      <c r="R454" s="5">
        <f t="shared" si="77"/>
        <v>7.3866497413185378E-2</v>
      </c>
      <c r="S454" s="5">
        <f t="shared" si="87"/>
        <v>0.45693324870659274</v>
      </c>
    </row>
    <row r="455" spans="1:19" x14ac:dyDescent="0.3">
      <c r="A455" t="s">
        <v>932</v>
      </c>
      <c r="B455" t="s">
        <v>933</v>
      </c>
      <c r="C455" t="s">
        <v>898</v>
      </c>
      <c r="D455" t="str">
        <f t="shared" si="78"/>
        <v>Electronics</v>
      </c>
      <c r="E455" t="str">
        <f t="shared" si="79"/>
        <v>ScreenProtectors</v>
      </c>
      <c r="F455" s="3">
        <v>999</v>
      </c>
      <c r="G455" s="3">
        <v>2899</v>
      </c>
      <c r="H455" s="3" t="str">
        <f t="shared" si="80"/>
        <v>&gt;500.00</v>
      </c>
      <c r="I455" s="1">
        <v>0.66</v>
      </c>
      <c r="J455" s="1" t="str">
        <f t="shared" si="81"/>
        <v>Yes</v>
      </c>
      <c r="K455" s="5">
        <v>4.5999999999999996</v>
      </c>
      <c r="L455" s="5">
        <f t="shared" si="82"/>
        <v>4.5999999999999996</v>
      </c>
      <c r="M455" s="6">
        <v>6129</v>
      </c>
      <c r="N455">
        <f t="shared" si="83"/>
        <v>6129</v>
      </c>
      <c r="O455" t="str">
        <f t="shared" si="84"/>
        <v>No</v>
      </c>
      <c r="P455" s="7">
        <f t="shared" si="85"/>
        <v>17767971</v>
      </c>
      <c r="Q455" s="5">
        <f t="shared" si="86"/>
        <v>0.91999999999999993</v>
      </c>
      <c r="R455" s="5">
        <f t="shared" si="77"/>
        <v>1.4354537640553383E-2</v>
      </c>
      <c r="S455" s="5">
        <f t="shared" si="87"/>
        <v>0.46717726882027666</v>
      </c>
    </row>
    <row r="456" spans="1:19" x14ac:dyDescent="0.3">
      <c r="A456" t="s">
        <v>934</v>
      </c>
      <c r="B456" t="s">
        <v>935</v>
      </c>
      <c r="C456" t="s">
        <v>696</v>
      </c>
      <c r="D456" t="str">
        <f t="shared" si="78"/>
        <v>Electronics</v>
      </c>
      <c r="E456" t="str">
        <f t="shared" si="79"/>
        <v>Smartphones</v>
      </c>
      <c r="F456" s="3">
        <v>10499</v>
      </c>
      <c r="G456" s="3">
        <v>13499</v>
      </c>
      <c r="H456" s="3" t="str">
        <f t="shared" si="80"/>
        <v>&gt;500.00</v>
      </c>
      <c r="I456" s="1">
        <v>0.22</v>
      </c>
      <c r="J456" s="1" t="str">
        <f t="shared" si="81"/>
        <v>No</v>
      </c>
      <c r="K456" s="5">
        <v>4.2</v>
      </c>
      <c r="L456" s="5">
        <f t="shared" si="82"/>
        <v>4.2</v>
      </c>
      <c r="M456" s="6">
        <v>284</v>
      </c>
      <c r="N456">
        <f t="shared" si="83"/>
        <v>284</v>
      </c>
      <c r="O456" t="str">
        <f t="shared" si="84"/>
        <v>Yes</v>
      </c>
      <c r="P456" s="7">
        <f t="shared" si="85"/>
        <v>3833716</v>
      </c>
      <c r="Q456" s="5">
        <f t="shared" si="86"/>
        <v>0.84000000000000008</v>
      </c>
      <c r="R456" s="5">
        <f t="shared" si="77"/>
        <v>6.6514744492040482E-4</v>
      </c>
      <c r="S456" s="5">
        <f t="shared" si="87"/>
        <v>0.42033257372246025</v>
      </c>
    </row>
    <row r="457" spans="1:19" x14ac:dyDescent="0.3">
      <c r="A457" t="s">
        <v>936</v>
      </c>
      <c r="B457" t="s">
        <v>937</v>
      </c>
      <c r="C457" t="s">
        <v>938</v>
      </c>
      <c r="D457" t="str">
        <f t="shared" si="78"/>
        <v>Electronics</v>
      </c>
      <c r="E457" t="str">
        <f t="shared" si="79"/>
        <v>Bedstand&amp;DeskMounts</v>
      </c>
      <c r="F457" s="3">
        <v>251</v>
      </c>
      <c r="G457" s="3">
        <v>999</v>
      </c>
      <c r="H457" s="3" t="str">
        <f t="shared" si="80"/>
        <v>&gt;500.00</v>
      </c>
      <c r="I457" s="1">
        <v>0.75</v>
      </c>
      <c r="J457" s="1" t="str">
        <f t="shared" si="81"/>
        <v>Yes</v>
      </c>
      <c r="K457" s="5">
        <v>3.7</v>
      </c>
      <c r="L457" s="5">
        <f t="shared" si="82"/>
        <v>3.7</v>
      </c>
      <c r="M457" s="6">
        <v>3234</v>
      </c>
      <c r="N457">
        <f t="shared" si="83"/>
        <v>3234</v>
      </c>
      <c r="O457" t="str">
        <f t="shared" si="84"/>
        <v>No</v>
      </c>
      <c r="P457" s="7">
        <f t="shared" si="85"/>
        <v>3230766</v>
      </c>
      <c r="Q457" s="5">
        <f t="shared" si="86"/>
        <v>0.74</v>
      </c>
      <c r="R457" s="5">
        <f t="shared" si="77"/>
        <v>7.5742494256077078E-3</v>
      </c>
      <c r="S457" s="5">
        <f t="shared" si="87"/>
        <v>0.37378712471280384</v>
      </c>
    </row>
    <row r="458" spans="1:19" x14ac:dyDescent="0.3">
      <c r="A458" t="s">
        <v>939</v>
      </c>
      <c r="B458" t="s">
        <v>940</v>
      </c>
      <c r="C458" t="s">
        <v>696</v>
      </c>
      <c r="D458" t="str">
        <f t="shared" si="78"/>
        <v>Electronics</v>
      </c>
      <c r="E458" t="str">
        <f t="shared" si="79"/>
        <v>Smartphones</v>
      </c>
      <c r="F458" s="3">
        <v>6499</v>
      </c>
      <c r="G458" s="3">
        <v>7999</v>
      </c>
      <c r="H458" s="3" t="str">
        <f t="shared" si="80"/>
        <v>&gt;500.00</v>
      </c>
      <c r="I458" s="1">
        <v>0.19</v>
      </c>
      <c r="J458" s="1" t="str">
        <f t="shared" si="81"/>
        <v>No</v>
      </c>
      <c r="K458" s="5">
        <v>4.0999999999999996</v>
      </c>
      <c r="L458" s="5">
        <f t="shared" si="82"/>
        <v>4.0999999999999996</v>
      </c>
      <c r="M458" s="6">
        <v>313832</v>
      </c>
      <c r="N458">
        <f t="shared" si="83"/>
        <v>313832</v>
      </c>
      <c r="O458" t="str">
        <f t="shared" si="84"/>
        <v>No</v>
      </c>
      <c r="P458" s="7">
        <f t="shared" si="85"/>
        <v>2510342168</v>
      </c>
      <c r="Q458" s="5">
        <f t="shared" si="86"/>
        <v>0.82</v>
      </c>
      <c r="R458" s="5">
        <f t="shared" si="77"/>
        <v>0.73501603145866368</v>
      </c>
      <c r="S458" s="5">
        <f t="shared" si="87"/>
        <v>0.77750801572933181</v>
      </c>
    </row>
    <row r="459" spans="1:19" x14ac:dyDescent="0.3">
      <c r="A459" t="s">
        <v>941</v>
      </c>
      <c r="B459" t="s">
        <v>942</v>
      </c>
      <c r="C459" t="s">
        <v>686</v>
      </c>
      <c r="D459" t="str">
        <f t="shared" si="78"/>
        <v>Electronics</v>
      </c>
      <c r="E459" t="str">
        <f t="shared" si="79"/>
        <v>SmartWatches</v>
      </c>
      <c r="F459" s="3">
        <v>2999</v>
      </c>
      <c r="G459" s="3">
        <v>9999</v>
      </c>
      <c r="H459" s="3" t="str">
        <f t="shared" si="80"/>
        <v>&gt;500.00</v>
      </c>
      <c r="I459" s="1">
        <v>0.7</v>
      </c>
      <c r="J459" s="1" t="str">
        <f t="shared" si="81"/>
        <v>Yes</v>
      </c>
      <c r="K459" s="5">
        <v>4.2</v>
      </c>
      <c r="L459" s="5">
        <f t="shared" si="82"/>
        <v>4.2</v>
      </c>
      <c r="M459" s="6">
        <v>20879</v>
      </c>
      <c r="N459">
        <f t="shared" si="83"/>
        <v>20879</v>
      </c>
      <c r="O459" t="str">
        <f t="shared" si="84"/>
        <v>No</v>
      </c>
      <c r="P459" s="7">
        <f t="shared" si="85"/>
        <v>208769121</v>
      </c>
      <c r="Q459" s="5">
        <f t="shared" si="86"/>
        <v>0.84000000000000008</v>
      </c>
      <c r="R459" s="5">
        <f t="shared" si="77"/>
        <v>4.8900047543989904E-2</v>
      </c>
      <c r="S459" s="5">
        <f t="shared" si="87"/>
        <v>0.444450023771995</v>
      </c>
    </row>
    <row r="460" spans="1:19" x14ac:dyDescent="0.3">
      <c r="A460" t="s">
        <v>943</v>
      </c>
      <c r="B460" t="s">
        <v>944</v>
      </c>
      <c r="C460" t="s">
        <v>945</v>
      </c>
      <c r="D460" t="str">
        <f t="shared" si="78"/>
        <v>Electronics</v>
      </c>
      <c r="E460" t="str">
        <f t="shared" si="79"/>
        <v>BasicCases</v>
      </c>
      <c r="F460" s="3">
        <v>279</v>
      </c>
      <c r="G460" s="3">
        <v>1499</v>
      </c>
      <c r="H460" s="3" t="str">
        <f t="shared" si="80"/>
        <v>&gt;500.00</v>
      </c>
      <c r="I460" s="1">
        <v>0.81</v>
      </c>
      <c r="J460" s="1" t="str">
        <f t="shared" si="81"/>
        <v>Yes</v>
      </c>
      <c r="K460" s="5">
        <v>4.2</v>
      </c>
      <c r="L460" s="5">
        <f t="shared" si="82"/>
        <v>4.2</v>
      </c>
      <c r="M460" s="6">
        <v>2646</v>
      </c>
      <c r="N460">
        <f t="shared" si="83"/>
        <v>2646</v>
      </c>
      <c r="O460" t="str">
        <f t="shared" si="84"/>
        <v>No</v>
      </c>
      <c r="P460" s="7">
        <f t="shared" si="85"/>
        <v>3966354</v>
      </c>
      <c r="Q460" s="5">
        <f t="shared" si="86"/>
        <v>0.84000000000000008</v>
      </c>
      <c r="R460" s="5">
        <f t="shared" si="77"/>
        <v>6.1971131664063069E-3</v>
      </c>
      <c r="S460" s="5">
        <f t="shared" si="87"/>
        <v>0.42309855658320317</v>
      </c>
    </row>
    <row r="461" spans="1:19" x14ac:dyDescent="0.3">
      <c r="A461" t="s">
        <v>946</v>
      </c>
      <c r="B461" t="s">
        <v>947</v>
      </c>
      <c r="C461" t="s">
        <v>821</v>
      </c>
      <c r="D461" t="str">
        <f t="shared" si="78"/>
        <v>Electronics</v>
      </c>
      <c r="E461" t="str">
        <f t="shared" si="79"/>
        <v>Stands</v>
      </c>
      <c r="F461" s="3">
        <v>269</v>
      </c>
      <c r="G461" s="3">
        <v>1499</v>
      </c>
      <c r="H461" s="3" t="str">
        <f t="shared" si="80"/>
        <v>&gt;500.00</v>
      </c>
      <c r="I461" s="1">
        <v>0.82</v>
      </c>
      <c r="J461" s="1" t="str">
        <f t="shared" si="81"/>
        <v>Yes</v>
      </c>
      <c r="K461" s="5">
        <v>4.5</v>
      </c>
      <c r="L461" s="5">
        <f t="shared" si="82"/>
        <v>4.5</v>
      </c>
      <c r="M461" s="6">
        <v>28978</v>
      </c>
      <c r="N461">
        <f t="shared" si="83"/>
        <v>28978</v>
      </c>
      <c r="O461" t="str">
        <f t="shared" si="84"/>
        <v>No</v>
      </c>
      <c r="P461" s="7">
        <f t="shared" si="85"/>
        <v>43438022</v>
      </c>
      <c r="Q461" s="5">
        <f t="shared" si="86"/>
        <v>0.9</v>
      </c>
      <c r="R461" s="5">
        <f t="shared" si="77"/>
        <v>6.7868460066561581E-2</v>
      </c>
      <c r="S461" s="5">
        <f t="shared" si="87"/>
        <v>0.48393423003328079</v>
      </c>
    </row>
    <row r="462" spans="1:19" x14ac:dyDescent="0.3">
      <c r="A462" t="s">
        <v>948</v>
      </c>
      <c r="B462" t="s">
        <v>949</v>
      </c>
      <c r="C462" t="s">
        <v>696</v>
      </c>
      <c r="D462" t="str">
        <f t="shared" si="78"/>
        <v>Electronics</v>
      </c>
      <c r="E462" t="str">
        <f t="shared" si="79"/>
        <v>Smartphones</v>
      </c>
      <c r="F462" s="3">
        <v>8999</v>
      </c>
      <c r="G462" s="3">
        <v>13499</v>
      </c>
      <c r="H462" s="3" t="str">
        <f t="shared" si="80"/>
        <v>&gt;500.00</v>
      </c>
      <c r="I462" s="1">
        <v>0.33</v>
      </c>
      <c r="J462" s="1" t="str">
        <f t="shared" si="81"/>
        <v>No</v>
      </c>
      <c r="K462" s="5">
        <v>3.8</v>
      </c>
      <c r="L462" s="5">
        <f t="shared" si="82"/>
        <v>3.8</v>
      </c>
      <c r="M462" s="6">
        <v>3145</v>
      </c>
      <c r="N462">
        <f t="shared" si="83"/>
        <v>3145</v>
      </c>
      <c r="O462" t="str">
        <f t="shared" si="84"/>
        <v>No</v>
      </c>
      <c r="P462" s="7">
        <f t="shared" si="85"/>
        <v>42454355</v>
      </c>
      <c r="Q462" s="5">
        <f t="shared" si="86"/>
        <v>0.76</v>
      </c>
      <c r="R462" s="5">
        <f t="shared" si="77"/>
        <v>7.365805331953074E-3</v>
      </c>
      <c r="S462" s="5">
        <f t="shared" si="87"/>
        <v>0.38368290266597654</v>
      </c>
    </row>
    <row r="463" spans="1:19" x14ac:dyDescent="0.3">
      <c r="A463" t="s">
        <v>950</v>
      </c>
      <c r="B463" t="s">
        <v>951</v>
      </c>
      <c r="C463" t="s">
        <v>717</v>
      </c>
      <c r="D463" t="str">
        <f t="shared" si="78"/>
        <v>Electronics</v>
      </c>
      <c r="E463" t="str">
        <f t="shared" si="79"/>
        <v>In-Ear</v>
      </c>
      <c r="F463" s="3">
        <v>599</v>
      </c>
      <c r="G463" s="3">
        <v>1299</v>
      </c>
      <c r="H463" s="3" t="str">
        <f t="shared" si="80"/>
        <v>&gt;500.00</v>
      </c>
      <c r="I463" s="1">
        <v>0.54</v>
      </c>
      <c r="J463" s="1" t="str">
        <f t="shared" si="81"/>
        <v>Yes</v>
      </c>
      <c r="K463" s="5">
        <v>4.0999999999999996</v>
      </c>
      <c r="L463" s="5">
        <f t="shared" si="82"/>
        <v>4.0999999999999996</v>
      </c>
      <c r="M463" s="6">
        <v>192589</v>
      </c>
      <c r="N463">
        <f t="shared" si="83"/>
        <v>192589</v>
      </c>
      <c r="O463" t="str">
        <f t="shared" si="84"/>
        <v>No</v>
      </c>
      <c r="P463" s="7">
        <f t="shared" si="85"/>
        <v>250173111</v>
      </c>
      <c r="Q463" s="5">
        <f t="shared" si="86"/>
        <v>0.82</v>
      </c>
      <c r="R463" s="5">
        <f t="shared" si="77"/>
        <v>0.45105662418935155</v>
      </c>
      <c r="S463" s="5">
        <f t="shared" si="87"/>
        <v>0.63552831209467575</v>
      </c>
    </row>
    <row r="464" spans="1:19" x14ac:dyDescent="0.3">
      <c r="A464" t="s">
        <v>952</v>
      </c>
      <c r="B464" t="s">
        <v>953</v>
      </c>
      <c r="C464" t="s">
        <v>921</v>
      </c>
      <c r="D464" t="str">
        <f t="shared" si="78"/>
        <v>Electronics</v>
      </c>
      <c r="E464" t="str">
        <f t="shared" si="79"/>
        <v>StylusPens</v>
      </c>
      <c r="F464" s="3">
        <v>349</v>
      </c>
      <c r="G464" s="3">
        <v>999</v>
      </c>
      <c r="H464" s="3" t="str">
        <f t="shared" si="80"/>
        <v>&gt;500.00</v>
      </c>
      <c r="I464" s="1">
        <v>0.65</v>
      </c>
      <c r="J464" s="1" t="str">
        <f t="shared" si="81"/>
        <v>Yes</v>
      </c>
      <c r="K464" s="5">
        <v>3.8</v>
      </c>
      <c r="L464" s="5">
        <f t="shared" si="82"/>
        <v>3.8</v>
      </c>
      <c r="M464" s="6">
        <v>16557</v>
      </c>
      <c r="N464">
        <f t="shared" si="83"/>
        <v>16557</v>
      </c>
      <c r="O464" t="str">
        <f t="shared" si="84"/>
        <v>No</v>
      </c>
      <c r="P464" s="7">
        <f t="shared" si="85"/>
        <v>16540443</v>
      </c>
      <c r="Q464" s="5">
        <f t="shared" si="86"/>
        <v>0.76</v>
      </c>
      <c r="R464" s="5">
        <f t="shared" si="77"/>
        <v>3.8777627625165997E-2</v>
      </c>
      <c r="S464" s="5">
        <f t="shared" si="87"/>
        <v>0.39938881381258301</v>
      </c>
    </row>
    <row r="465" spans="1:19" x14ac:dyDescent="0.3">
      <c r="A465" t="s">
        <v>954</v>
      </c>
      <c r="B465" t="s">
        <v>812</v>
      </c>
      <c r="C465" t="s">
        <v>696</v>
      </c>
      <c r="D465" t="str">
        <f t="shared" si="78"/>
        <v>Electronics</v>
      </c>
      <c r="E465" t="str">
        <f t="shared" si="79"/>
        <v>Smartphones</v>
      </c>
      <c r="F465" s="3">
        <v>13999</v>
      </c>
      <c r="G465" s="3">
        <v>19499</v>
      </c>
      <c r="H465" s="3" t="str">
        <f t="shared" si="80"/>
        <v>&gt;500.00</v>
      </c>
      <c r="I465" s="1">
        <v>0.28000000000000003</v>
      </c>
      <c r="J465" s="1" t="str">
        <f t="shared" si="81"/>
        <v>No</v>
      </c>
      <c r="K465" s="5">
        <v>4.0999999999999996</v>
      </c>
      <c r="L465" s="5">
        <f t="shared" si="82"/>
        <v>4.0999999999999996</v>
      </c>
      <c r="M465" s="6">
        <v>18998</v>
      </c>
      <c r="N465">
        <f t="shared" si="83"/>
        <v>18998</v>
      </c>
      <c r="O465" t="str">
        <f t="shared" si="84"/>
        <v>No</v>
      </c>
      <c r="P465" s="7">
        <f t="shared" si="85"/>
        <v>370442002</v>
      </c>
      <c r="Q465" s="5">
        <f t="shared" si="86"/>
        <v>0.82</v>
      </c>
      <c r="R465" s="5">
        <f t="shared" si="77"/>
        <v>4.4494616755626236E-2</v>
      </c>
      <c r="S465" s="5">
        <f t="shared" si="87"/>
        <v>0.43224730837781311</v>
      </c>
    </row>
    <row r="466" spans="1:19" x14ac:dyDescent="0.3">
      <c r="A466" t="s">
        <v>955</v>
      </c>
      <c r="B466" t="s">
        <v>956</v>
      </c>
      <c r="C466" t="s">
        <v>921</v>
      </c>
      <c r="D466" t="str">
        <f t="shared" si="78"/>
        <v>Electronics</v>
      </c>
      <c r="E466" t="str">
        <f t="shared" si="79"/>
        <v>StylusPens</v>
      </c>
      <c r="F466" s="3">
        <v>349</v>
      </c>
      <c r="G466" s="3">
        <v>999</v>
      </c>
      <c r="H466" s="3" t="str">
        <f t="shared" si="80"/>
        <v>&gt;500.00</v>
      </c>
      <c r="I466" s="1">
        <v>0.65</v>
      </c>
      <c r="J466" s="1" t="str">
        <f t="shared" si="81"/>
        <v>Yes</v>
      </c>
      <c r="K466" s="5">
        <v>3.8</v>
      </c>
      <c r="L466" s="5">
        <f t="shared" si="82"/>
        <v>3.8</v>
      </c>
      <c r="M466" s="6">
        <v>16557</v>
      </c>
      <c r="N466">
        <f t="shared" si="83"/>
        <v>16557</v>
      </c>
      <c r="O466" t="str">
        <f t="shared" si="84"/>
        <v>No</v>
      </c>
      <c r="P466" s="7">
        <f t="shared" si="85"/>
        <v>16540443</v>
      </c>
      <c r="Q466" s="5">
        <f t="shared" si="86"/>
        <v>0.76</v>
      </c>
      <c r="R466" s="5">
        <f t="shared" si="77"/>
        <v>3.8777627625165997E-2</v>
      </c>
      <c r="S466" s="5">
        <f t="shared" si="87"/>
        <v>0.39938881381258301</v>
      </c>
    </row>
    <row r="467" spans="1:19" x14ac:dyDescent="0.3">
      <c r="A467" t="s">
        <v>957</v>
      </c>
      <c r="B467" t="s">
        <v>958</v>
      </c>
      <c r="C467" t="s">
        <v>742</v>
      </c>
      <c r="D467" t="str">
        <f t="shared" si="78"/>
        <v>Electronics</v>
      </c>
      <c r="E467" t="str">
        <f t="shared" si="79"/>
        <v>WallChargers</v>
      </c>
      <c r="F467" s="3">
        <v>499</v>
      </c>
      <c r="G467" s="3">
        <v>599</v>
      </c>
      <c r="H467" s="3" t="str">
        <f t="shared" si="80"/>
        <v>&gt;500.00</v>
      </c>
      <c r="I467" s="1">
        <v>0.17</v>
      </c>
      <c r="J467" s="1" t="str">
        <f t="shared" si="81"/>
        <v>No</v>
      </c>
      <c r="K467" s="5">
        <v>4.2</v>
      </c>
      <c r="L467" s="5">
        <f t="shared" si="82"/>
        <v>4.2</v>
      </c>
      <c r="M467" s="6">
        <v>21916</v>
      </c>
      <c r="N467">
        <f t="shared" si="83"/>
        <v>21916</v>
      </c>
      <c r="O467" t="str">
        <f t="shared" si="84"/>
        <v>No</v>
      </c>
      <c r="P467" s="7">
        <f t="shared" si="85"/>
        <v>13127684</v>
      </c>
      <c r="Q467" s="5">
        <f t="shared" si="86"/>
        <v>0.84000000000000008</v>
      </c>
      <c r="R467" s="5">
        <f t="shared" si="77"/>
        <v>5.132877254533659E-2</v>
      </c>
      <c r="S467" s="5">
        <f t="shared" si="87"/>
        <v>0.44566438627266836</v>
      </c>
    </row>
    <row r="468" spans="1:19" x14ac:dyDescent="0.3">
      <c r="A468" t="s">
        <v>959</v>
      </c>
      <c r="B468" t="s">
        <v>755</v>
      </c>
      <c r="C468" t="s">
        <v>686</v>
      </c>
      <c r="D468" t="str">
        <f t="shared" si="78"/>
        <v>Electronics</v>
      </c>
      <c r="E468" t="str">
        <f t="shared" si="79"/>
        <v>SmartWatches</v>
      </c>
      <c r="F468" s="3">
        <v>2199</v>
      </c>
      <c r="G468" s="3">
        <v>9999</v>
      </c>
      <c r="H468" s="3" t="str">
        <f t="shared" si="80"/>
        <v>&gt;500.00</v>
      </c>
      <c r="I468" s="1">
        <v>0.78</v>
      </c>
      <c r="J468" s="1" t="str">
        <f t="shared" si="81"/>
        <v>Yes</v>
      </c>
      <c r="K468" s="5">
        <v>4.2</v>
      </c>
      <c r="L468" s="5">
        <f t="shared" si="82"/>
        <v>4.2</v>
      </c>
      <c r="M468" s="6">
        <v>29472</v>
      </c>
      <c r="N468">
        <f t="shared" si="83"/>
        <v>29472</v>
      </c>
      <c r="O468" t="str">
        <f t="shared" si="84"/>
        <v>No</v>
      </c>
      <c r="P468" s="7">
        <f t="shared" si="85"/>
        <v>294690528</v>
      </c>
      <c r="Q468" s="5">
        <f t="shared" si="86"/>
        <v>0.84000000000000008</v>
      </c>
      <c r="R468" s="5">
        <f t="shared" si="77"/>
        <v>6.902544188976821E-2</v>
      </c>
      <c r="S468" s="5">
        <f t="shared" si="87"/>
        <v>0.45451272094488415</v>
      </c>
    </row>
    <row r="469" spans="1:19" x14ac:dyDescent="0.3">
      <c r="A469" t="s">
        <v>960</v>
      </c>
      <c r="B469" t="s">
        <v>961</v>
      </c>
      <c r="C469" t="s">
        <v>859</v>
      </c>
      <c r="D469" t="str">
        <f t="shared" si="78"/>
        <v>Electronics</v>
      </c>
      <c r="E469" t="str">
        <f t="shared" si="79"/>
        <v>D√©cor</v>
      </c>
      <c r="F469" s="3">
        <v>95</v>
      </c>
      <c r="G469" s="3">
        <v>499</v>
      </c>
      <c r="H469" s="3" t="str">
        <f t="shared" si="80"/>
        <v>200.00–500.00</v>
      </c>
      <c r="I469" s="1">
        <v>0.81</v>
      </c>
      <c r="J469" s="1" t="str">
        <f t="shared" si="81"/>
        <v>Yes</v>
      </c>
      <c r="K469" s="5">
        <v>4.2</v>
      </c>
      <c r="L469" s="5">
        <f t="shared" si="82"/>
        <v>4.2</v>
      </c>
      <c r="M469" s="6">
        <v>1949</v>
      </c>
      <c r="N469">
        <f t="shared" si="83"/>
        <v>1949</v>
      </c>
      <c r="O469" t="str">
        <f t="shared" si="84"/>
        <v>No</v>
      </c>
      <c r="P469" s="7">
        <f t="shared" si="85"/>
        <v>972551</v>
      </c>
      <c r="Q469" s="5">
        <f t="shared" si="86"/>
        <v>0.84000000000000008</v>
      </c>
      <c r="R469" s="5">
        <f t="shared" si="77"/>
        <v>4.564691444189679E-3</v>
      </c>
      <c r="S469" s="5">
        <f t="shared" si="87"/>
        <v>0.42228234572209489</v>
      </c>
    </row>
    <row r="470" spans="1:19" x14ac:dyDescent="0.3">
      <c r="A470" t="s">
        <v>962</v>
      </c>
      <c r="B470" t="s">
        <v>963</v>
      </c>
      <c r="C470" t="s">
        <v>1</v>
      </c>
      <c r="D470" t="str">
        <f t="shared" si="78"/>
        <v>Computers&amp;Accessories</v>
      </c>
      <c r="E470" t="str">
        <f t="shared" si="79"/>
        <v>USBCables</v>
      </c>
      <c r="F470" s="3">
        <v>139</v>
      </c>
      <c r="G470" s="3">
        <v>249</v>
      </c>
      <c r="H470" s="3" t="str">
        <f t="shared" si="80"/>
        <v>200.00–500.00</v>
      </c>
      <c r="I470" s="1">
        <v>0.44</v>
      </c>
      <c r="J470" s="1" t="str">
        <f t="shared" si="81"/>
        <v>No</v>
      </c>
      <c r="K470" s="5">
        <v>4</v>
      </c>
      <c r="L470" s="5">
        <f t="shared" si="82"/>
        <v>4</v>
      </c>
      <c r="M470" s="6">
        <v>9377</v>
      </c>
      <c r="N470">
        <f t="shared" si="83"/>
        <v>9377</v>
      </c>
      <c r="O470" t="str">
        <f t="shared" si="84"/>
        <v>No</v>
      </c>
      <c r="P470" s="7">
        <f t="shared" si="85"/>
        <v>2334873</v>
      </c>
      <c r="Q470" s="5">
        <f t="shared" si="86"/>
        <v>0.8</v>
      </c>
      <c r="R470" s="5">
        <f t="shared" si="77"/>
        <v>2.1961576024713506E-2</v>
      </c>
      <c r="S470" s="5">
        <f t="shared" si="87"/>
        <v>0.41098078801235677</v>
      </c>
    </row>
    <row r="471" spans="1:19" x14ac:dyDescent="0.3">
      <c r="A471" t="s">
        <v>964</v>
      </c>
      <c r="B471" t="s">
        <v>965</v>
      </c>
      <c r="C471" t="s">
        <v>686</v>
      </c>
      <c r="D471" t="str">
        <f t="shared" si="78"/>
        <v>Electronics</v>
      </c>
      <c r="E471" t="str">
        <f t="shared" si="79"/>
        <v>SmartWatches</v>
      </c>
      <c r="F471" s="3">
        <v>4499</v>
      </c>
      <c r="G471" s="3">
        <v>7999</v>
      </c>
      <c r="H471" s="3" t="str">
        <f t="shared" si="80"/>
        <v>&gt;500.00</v>
      </c>
      <c r="I471" s="1">
        <v>0.44</v>
      </c>
      <c r="J471" s="1" t="str">
        <f t="shared" si="81"/>
        <v>No</v>
      </c>
      <c r="K471" s="5">
        <v>3.5</v>
      </c>
      <c r="L471" s="5">
        <f t="shared" si="82"/>
        <v>3.5</v>
      </c>
      <c r="M471" s="6">
        <v>37</v>
      </c>
      <c r="N471">
        <f t="shared" si="83"/>
        <v>37</v>
      </c>
      <c r="O471" t="str">
        <f t="shared" si="84"/>
        <v>Yes</v>
      </c>
      <c r="P471" s="7">
        <f t="shared" si="85"/>
        <v>295963</v>
      </c>
      <c r="Q471" s="5">
        <f t="shared" si="86"/>
        <v>0.7</v>
      </c>
      <c r="R471" s="5">
        <f t="shared" si="77"/>
        <v>8.6656533317094986E-5</v>
      </c>
      <c r="S471" s="5">
        <f t="shared" si="87"/>
        <v>0.35004332826665852</v>
      </c>
    </row>
    <row r="472" spans="1:19" x14ac:dyDescent="0.3">
      <c r="A472" t="s">
        <v>966</v>
      </c>
      <c r="B472" t="s">
        <v>967</v>
      </c>
      <c r="C472" t="s">
        <v>821</v>
      </c>
      <c r="D472" t="str">
        <f t="shared" si="78"/>
        <v>Electronics</v>
      </c>
      <c r="E472" t="str">
        <f t="shared" si="79"/>
        <v>Stands</v>
      </c>
      <c r="F472" s="3">
        <v>89</v>
      </c>
      <c r="G472" s="3">
        <v>599</v>
      </c>
      <c r="H472" s="3" t="str">
        <f t="shared" si="80"/>
        <v>&gt;500.00</v>
      </c>
      <c r="I472" s="1">
        <v>0.85</v>
      </c>
      <c r="J472" s="1" t="str">
        <f t="shared" si="81"/>
        <v>Yes</v>
      </c>
      <c r="K472" s="5">
        <v>4.3</v>
      </c>
      <c r="L472" s="5">
        <f t="shared" si="82"/>
        <v>4.3</v>
      </c>
      <c r="M472" s="6">
        <v>2351</v>
      </c>
      <c r="N472">
        <f t="shared" si="83"/>
        <v>2351</v>
      </c>
      <c r="O472" t="str">
        <f t="shared" si="84"/>
        <v>No</v>
      </c>
      <c r="P472" s="7">
        <f t="shared" si="85"/>
        <v>1408249</v>
      </c>
      <c r="Q472" s="5">
        <f t="shared" si="86"/>
        <v>0.86</v>
      </c>
      <c r="R472" s="5">
        <f t="shared" si="77"/>
        <v>5.5062029683375768E-3</v>
      </c>
      <c r="S472" s="5">
        <f t="shared" si="87"/>
        <v>0.43275310148416879</v>
      </c>
    </row>
    <row r="473" spans="1:19" x14ac:dyDescent="0.3">
      <c r="A473" t="s">
        <v>968</v>
      </c>
      <c r="B473" t="s">
        <v>969</v>
      </c>
      <c r="C473" t="s">
        <v>696</v>
      </c>
      <c r="D473" t="str">
        <f t="shared" si="78"/>
        <v>Electronics</v>
      </c>
      <c r="E473" t="str">
        <f t="shared" si="79"/>
        <v>Smartphones</v>
      </c>
      <c r="F473" s="3">
        <v>15499</v>
      </c>
      <c r="G473" s="3">
        <v>20999</v>
      </c>
      <c r="H473" s="3" t="str">
        <f t="shared" si="80"/>
        <v>&gt;500.00</v>
      </c>
      <c r="I473" s="1">
        <v>0.26</v>
      </c>
      <c r="J473" s="1" t="str">
        <f t="shared" si="81"/>
        <v>No</v>
      </c>
      <c r="K473" s="5">
        <v>4.0999999999999996</v>
      </c>
      <c r="L473" s="5">
        <f t="shared" si="82"/>
        <v>4.0999999999999996</v>
      </c>
      <c r="M473" s="6">
        <v>19253</v>
      </c>
      <c r="N473">
        <f t="shared" si="83"/>
        <v>19253</v>
      </c>
      <c r="O473" t="str">
        <f t="shared" si="84"/>
        <v>No</v>
      </c>
      <c r="P473" s="7">
        <f t="shared" si="85"/>
        <v>404293747</v>
      </c>
      <c r="Q473" s="5">
        <f t="shared" si="86"/>
        <v>0.82</v>
      </c>
      <c r="R473" s="5">
        <f t="shared" si="77"/>
        <v>4.5091844214973781E-2</v>
      </c>
      <c r="S473" s="5">
        <f t="shared" si="87"/>
        <v>0.43254592210748688</v>
      </c>
    </row>
    <row r="474" spans="1:19" x14ac:dyDescent="0.3">
      <c r="A474" t="s">
        <v>970</v>
      </c>
      <c r="B474" t="s">
        <v>971</v>
      </c>
      <c r="C474" t="s">
        <v>696</v>
      </c>
      <c r="D474" t="str">
        <f t="shared" si="78"/>
        <v>Electronics</v>
      </c>
      <c r="E474" t="str">
        <f t="shared" si="79"/>
        <v>Smartphones</v>
      </c>
      <c r="F474" s="3">
        <v>13999</v>
      </c>
      <c r="G474" s="3">
        <v>15999</v>
      </c>
      <c r="H474" s="3" t="str">
        <f t="shared" si="80"/>
        <v>&gt;500.00</v>
      </c>
      <c r="I474" s="1">
        <v>0.13</v>
      </c>
      <c r="J474" s="1" t="str">
        <f t="shared" si="81"/>
        <v>No</v>
      </c>
      <c r="K474" s="5">
        <v>3.9</v>
      </c>
      <c r="L474" s="5">
        <f t="shared" si="82"/>
        <v>3.9</v>
      </c>
      <c r="M474" s="6">
        <v>2180</v>
      </c>
      <c r="N474">
        <f t="shared" si="83"/>
        <v>2180</v>
      </c>
      <c r="O474" t="str">
        <f t="shared" si="84"/>
        <v>No</v>
      </c>
      <c r="P474" s="7">
        <f t="shared" si="85"/>
        <v>34877820</v>
      </c>
      <c r="Q474" s="5">
        <f t="shared" si="86"/>
        <v>0.78</v>
      </c>
      <c r="R474" s="5">
        <f t="shared" si="77"/>
        <v>5.1057092603045157E-3</v>
      </c>
      <c r="S474" s="5">
        <f t="shared" si="87"/>
        <v>0.39255285463015227</v>
      </c>
    </row>
    <row r="475" spans="1:19" x14ac:dyDescent="0.3">
      <c r="A475" t="s">
        <v>972</v>
      </c>
      <c r="B475" t="s">
        <v>973</v>
      </c>
      <c r="C475" t="s">
        <v>686</v>
      </c>
      <c r="D475" t="str">
        <f t="shared" si="78"/>
        <v>Electronics</v>
      </c>
      <c r="E475" t="str">
        <f t="shared" si="79"/>
        <v>SmartWatches</v>
      </c>
      <c r="F475" s="3">
        <v>1999</v>
      </c>
      <c r="G475" s="3">
        <v>4999</v>
      </c>
      <c r="H475" s="3" t="str">
        <f t="shared" si="80"/>
        <v>&gt;500.00</v>
      </c>
      <c r="I475" s="1">
        <v>0.6</v>
      </c>
      <c r="J475" s="1" t="str">
        <f t="shared" si="81"/>
        <v>Yes</v>
      </c>
      <c r="K475" s="5">
        <v>3.9</v>
      </c>
      <c r="L475" s="5">
        <f t="shared" si="82"/>
        <v>3.9</v>
      </c>
      <c r="M475" s="6">
        <v>7571</v>
      </c>
      <c r="N475">
        <f t="shared" si="83"/>
        <v>7571</v>
      </c>
      <c r="O475" t="str">
        <f t="shared" si="84"/>
        <v>No</v>
      </c>
      <c r="P475" s="7">
        <f t="shared" si="85"/>
        <v>37847429</v>
      </c>
      <c r="Q475" s="5">
        <f t="shared" si="86"/>
        <v>0.78</v>
      </c>
      <c r="R475" s="5">
        <f t="shared" si="77"/>
        <v>1.7731800371452059E-2</v>
      </c>
      <c r="S475" s="5">
        <f t="shared" si="87"/>
        <v>0.39886590018572604</v>
      </c>
    </row>
    <row r="476" spans="1:19" x14ac:dyDescent="0.3">
      <c r="A476" t="s">
        <v>974</v>
      </c>
      <c r="B476" t="s">
        <v>975</v>
      </c>
      <c r="C476" t="s">
        <v>686</v>
      </c>
      <c r="D476" t="str">
        <f t="shared" si="78"/>
        <v>Electronics</v>
      </c>
      <c r="E476" t="str">
        <f t="shared" si="79"/>
        <v>SmartWatches</v>
      </c>
      <c r="F476" s="3">
        <v>1399</v>
      </c>
      <c r="G476" s="3">
        <v>5999</v>
      </c>
      <c r="H476" s="3" t="str">
        <f t="shared" si="80"/>
        <v>&gt;500.00</v>
      </c>
      <c r="I476" s="1">
        <v>0.77</v>
      </c>
      <c r="J476" s="1" t="str">
        <f t="shared" si="81"/>
        <v>Yes</v>
      </c>
      <c r="K476" s="5">
        <v>3.3</v>
      </c>
      <c r="L476" s="5">
        <f t="shared" si="82"/>
        <v>3.3</v>
      </c>
      <c r="M476" s="6">
        <v>4415</v>
      </c>
      <c r="N476">
        <f t="shared" si="83"/>
        <v>4415</v>
      </c>
      <c r="O476" t="str">
        <f t="shared" si="84"/>
        <v>No</v>
      </c>
      <c r="P476" s="7">
        <f t="shared" si="85"/>
        <v>26485585</v>
      </c>
      <c r="Q476" s="5">
        <f t="shared" si="86"/>
        <v>0.65999999999999992</v>
      </c>
      <c r="R476" s="5">
        <f t="shared" si="77"/>
        <v>1.034023228635066E-2</v>
      </c>
      <c r="S476" s="5">
        <f t="shared" si="87"/>
        <v>0.33517011614317527</v>
      </c>
    </row>
    <row r="477" spans="1:19" x14ac:dyDescent="0.3">
      <c r="A477" t="s">
        <v>976</v>
      </c>
      <c r="B477" t="s">
        <v>977</v>
      </c>
      <c r="C477" t="s">
        <v>739</v>
      </c>
      <c r="D477" t="str">
        <f t="shared" si="78"/>
        <v>Electronics</v>
      </c>
      <c r="E477" t="str">
        <f t="shared" si="79"/>
        <v>Cradles</v>
      </c>
      <c r="F477" s="3">
        <v>599</v>
      </c>
      <c r="G477" s="3">
        <v>999</v>
      </c>
      <c r="H477" s="3" t="str">
        <f t="shared" si="80"/>
        <v>&gt;500.00</v>
      </c>
      <c r="I477" s="1">
        <v>0.4</v>
      </c>
      <c r="J477" s="1" t="str">
        <f t="shared" si="81"/>
        <v>No</v>
      </c>
      <c r="K477" s="5">
        <v>4</v>
      </c>
      <c r="L477" s="5">
        <f t="shared" si="82"/>
        <v>4</v>
      </c>
      <c r="M477" s="6">
        <v>18654</v>
      </c>
      <c r="N477">
        <f t="shared" si="83"/>
        <v>18654</v>
      </c>
      <c r="O477" t="str">
        <f t="shared" si="84"/>
        <v>No</v>
      </c>
      <c r="P477" s="7">
        <f t="shared" si="85"/>
        <v>18635346</v>
      </c>
      <c r="Q477" s="5">
        <f t="shared" si="86"/>
        <v>0.8</v>
      </c>
      <c r="R477" s="5">
        <f t="shared" si="77"/>
        <v>4.3688945202624056E-2</v>
      </c>
      <c r="S477" s="5">
        <f t="shared" si="87"/>
        <v>0.42184447260131203</v>
      </c>
    </row>
    <row r="478" spans="1:19" x14ac:dyDescent="0.3">
      <c r="A478" t="s">
        <v>978</v>
      </c>
      <c r="B478" t="s">
        <v>979</v>
      </c>
      <c r="C478" t="s">
        <v>742</v>
      </c>
      <c r="D478" t="str">
        <f t="shared" si="78"/>
        <v>Electronics</v>
      </c>
      <c r="E478" t="str">
        <f t="shared" si="79"/>
        <v>WallChargers</v>
      </c>
      <c r="F478" s="3">
        <v>199</v>
      </c>
      <c r="G478" s="3">
        <v>1099</v>
      </c>
      <c r="H478" s="3" t="str">
        <f t="shared" si="80"/>
        <v>&gt;500.00</v>
      </c>
      <c r="I478" s="1">
        <v>0.82</v>
      </c>
      <c r="J478" s="1" t="str">
        <f t="shared" si="81"/>
        <v>Yes</v>
      </c>
      <c r="K478" s="5">
        <v>4</v>
      </c>
      <c r="L478" s="5">
        <f t="shared" si="82"/>
        <v>4</v>
      </c>
      <c r="M478" s="6">
        <v>3197</v>
      </c>
      <c r="N478">
        <f t="shared" si="83"/>
        <v>3197</v>
      </c>
      <c r="O478" t="str">
        <f t="shared" si="84"/>
        <v>No</v>
      </c>
      <c r="P478" s="7">
        <f t="shared" si="85"/>
        <v>3513503</v>
      </c>
      <c r="Q478" s="5">
        <f t="shared" si="86"/>
        <v>0.8</v>
      </c>
      <c r="R478" s="5">
        <f t="shared" si="77"/>
        <v>7.4875928922906133E-3</v>
      </c>
      <c r="S478" s="5">
        <f t="shared" si="87"/>
        <v>0.40374379644614533</v>
      </c>
    </row>
    <row r="479" spans="1:19" x14ac:dyDescent="0.3">
      <c r="A479" t="s">
        <v>980</v>
      </c>
      <c r="B479" t="s">
        <v>981</v>
      </c>
      <c r="C479" t="s">
        <v>686</v>
      </c>
      <c r="D479" t="str">
        <f t="shared" si="78"/>
        <v>Electronics</v>
      </c>
      <c r="E479" t="str">
        <f t="shared" si="79"/>
        <v>SmartWatches</v>
      </c>
      <c r="F479" s="3">
        <v>1799</v>
      </c>
      <c r="G479" s="3">
        <v>6990</v>
      </c>
      <c r="H479" s="3" t="str">
        <f t="shared" si="80"/>
        <v>&gt;500.00</v>
      </c>
      <c r="I479" s="1">
        <v>0.74</v>
      </c>
      <c r="J479" s="1" t="str">
        <f t="shared" si="81"/>
        <v>Yes</v>
      </c>
      <c r="K479" s="5">
        <v>4</v>
      </c>
      <c r="L479" s="5">
        <f t="shared" si="82"/>
        <v>4</v>
      </c>
      <c r="M479" s="6">
        <v>26880</v>
      </c>
      <c r="N479">
        <f t="shared" si="83"/>
        <v>26880</v>
      </c>
      <c r="O479" t="str">
        <f t="shared" si="84"/>
        <v>No</v>
      </c>
      <c r="P479" s="7">
        <f t="shared" si="85"/>
        <v>187891200</v>
      </c>
      <c r="Q479" s="5">
        <f t="shared" si="86"/>
        <v>0.8</v>
      </c>
      <c r="R479" s="5">
        <f t="shared" si="77"/>
        <v>6.295480042063549E-2</v>
      </c>
      <c r="S479" s="5">
        <f t="shared" si="87"/>
        <v>0.43147740021031777</v>
      </c>
    </row>
    <row r="480" spans="1:19" x14ac:dyDescent="0.3">
      <c r="A480" t="s">
        <v>982</v>
      </c>
      <c r="B480" t="s">
        <v>983</v>
      </c>
      <c r="C480" t="s">
        <v>686</v>
      </c>
      <c r="D480" t="str">
        <f t="shared" si="78"/>
        <v>Electronics</v>
      </c>
      <c r="E480" t="str">
        <f t="shared" si="79"/>
        <v>SmartWatches</v>
      </c>
      <c r="F480" s="3">
        <v>1499</v>
      </c>
      <c r="G480" s="3">
        <v>6990</v>
      </c>
      <c r="H480" s="3" t="str">
        <f t="shared" si="80"/>
        <v>&gt;500.00</v>
      </c>
      <c r="I480" s="1">
        <v>0.79</v>
      </c>
      <c r="J480" s="1" t="str">
        <f t="shared" si="81"/>
        <v>Yes</v>
      </c>
      <c r="K480" s="5">
        <v>3.9</v>
      </c>
      <c r="L480" s="5">
        <f t="shared" si="82"/>
        <v>3.9</v>
      </c>
      <c r="M480" s="6">
        <v>21796</v>
      </c>
      <c r="N480">
        <f t="shared" si="83"/>
        <v>21796</v>
      </c>
      <c r="O480" t="str">
        <f t="shared" si="84"/>
        <v>No</v>
      </c>
      <c r="P480" s="7">
        <f t="shared" si="85"/>
        <v>152354040</v>
      </c>
      <c r="Q480" s="5">
        <f t="shared" si="86"/>
        <v>0.78</v>
      </c>
      <c r="R480" s="5">
        <f t="shared" si="77"/>
        <v>5.1047724329173039E-2</v>
      </c>
      <c r="S480" s="5">
        <f t="shared" si="87"/>
        <v>0.41552386216458653</v>
      </c>
    </row>
    <row r="481" spans="1:19" x14ac:dyDescent="0.3">
      <c r="A481" t="s">
        <v>984</v>
      </c>
      <c r="B481" t="s">
        <v>985</v>
      </c>
      <c r="C481" t="s">
        <v>696</v>
      </c>
      <c r="D481" t="str">
        <f t="shared" si="78"/>
        <v>Electronics</v>
      </c>
      <c r="E481" t="str">
        <f t="shared" si="79"/>
        <v>Smartphones</v>
      </c>
      <c r="F481" s="3">
        <v>20999</v>
      </c>
      <c r="G481" s="3">
        <v>29990</v>
      </c>
      <c r="H481" s="3" t="str">
        <f t="shared" si="80"/>
        <v>&gt;500.00</v>
      </c>
      <c r="I481" s="1">
        <v>0.3</v>
      </c>
      <c r="J481" s="1" t="str">
        <f t="shared" si="81"/>
        <v>No</v>
      </c>
      <c r="K481" s="5">
        <v>4.3</v>
      </c>
      <c r="L481" s="5">
        <f t="shared" si="82"/>
        <v>4.3</v>
      </c>
      <c r="M481" s="6">
        <v>9499</v>
      </c>
      <c r="N481">
        <f t="shared" si="83"/>
        <v>9499</v>
      </c>
      <c r="O481" t="str">
        <f t="shared" si="84"/>
        <v>No</v>
      </c>
      <c r="P481" s="7">
        <f t="shared" si="85"/>
        <v>284875010</v>
      </c>
      <c r="Q481" s="5">
        <f t="shared" si="86"/>
        <v>0.86</v>
      </c>
      <c r="R481" s="5">
        <f t="shared" si="77"/>
        <v>2.2247308377813118E-2</v>
      </c>
      <c r="S481" s="5">
        <f t="shared" si="87"/>
        <v>0.44112365418890653</v>
      </c>
    </row>
    <row r="482" spans="1:19" x14ac:dyDescent="0.3">
      <c r="A482" t="s">
        <v>986</v>
      </c>
      <c r="B482" t="s">
        <v>987</v>
      </c>
      <c r="C482" t="s">
        <v>696</v>
      </c>
      <c r="D482" t="str">
        <f t="shared" si="78"/>
        <v>Electronics</v>
      </c>
      <c r="E482" t="str">
        <f t="shared" si="79"/>
        <v>Smartphones</v>
      </c>
      <c r="F482" s="3">
        <v>12999</v>
      </c>
      <c r="G482" s="3">
        <v>13499</v>
      </c>
      <c r="H482" s="3" t="str">
        <f t="shared" si="80"/>
        <v>&gt;500.00</v>
      </c>
      <c r="I482" s="1">
        <v>0.04</v>
      </c>
      <c r="J482" s="1" t="str">
        <f t="shared" si="81"/>
        <v>No</v>
      </c>
      <c r="K482" s="5">
        <v>4.0999999999999996</v>
      </c>
      <c r="L482" s="5">
        <f t="shared" si="82"/>
        <v>4.0999999999999996</v>
      </c>
      <c r="M482" s="6">
        <v>56098</v>
      </c>
      <c r="N482">
        <f t="shared" si="83"/>
        <v>56098</v>
      </c>
      <c r="O482" t="str">
        <f t="shared" si="84"/>
        <v>No</v>
      </c>
      <c r="P482" s="7">
        <f t="shared" si="85"/>
        <v>757266902</v>
      </c>
      <c r="Q482" s="5">
        <f t="shared" si="86"/>
        <v>0.82</v>
      </c>
      <c r="R482" s="5">
        <f t="shared" si="77"/>
        <v>0.13138535691952419</v>
      </c>
      <c r="S482" s="5">
        <f t="shared" si="87"/>
        <v>0.47569267845976204</v>
      </c>
    </row>
    <row r="483" spans="1:19" x14ac:dyDescent="0.3">
      <c r="A483" t="s">
        <v>988</v>
      </c>
      <c r="B483" t="s">
        <v>989</v>
      </c>
      <c r="C483" t="s">
        <v>696</v>
      </c>
      <c r="D483" t="str">
        <f t="shared" si="78"/>
        <v>Electronics</v>
      </c>
      <c r="E483" t="str">
        <f t="shared" si="79"/>
        <v>Smartphones</v>
      </c>
      <c r="F483" s="3">
        <v>16999</v>
      </c>
      <c r="G483" s="3">
        <v>20999</v>
      </c>
      <c r="H483" s="3" t="str">
        <f t="shared" si="80"/>
        <v>&gt;500.00</v>
      </c>
      <c r="I483" s="1">
        <v>0.19</v>
      </c>
      <c r="J483" s="1" t="str">
        <f t="shared" si="81"/>
        <v>No</v>
      </c>
      <c r="K483" s="5">
        <v>4.0999999999999996</v>
      </c>
      <c r="L483" s="5">
        <f t="shared" si="82"/>
        <v>4.0999999999999996</v>
      </c>
      <c r="M483" s="6">
        <v>31822</v>
      </c>
      <c r="N483">
        <f t="shared" si="83"/>
        <v>31822</v>
      </c>
      <c r="O483" t="str">
        <f t="shared" si="84"/>
        <v>No</v>
      </c>
      <c r="P483" s="7">
        <f t="shared" si="85"/>
        <v>668230178</v>
      </c>
      <c r="Q483" s="5">
        <f t="shared" si="86"/>
        <v>0.82</v>
      </c>
      <c r="R483" s="5">
        <f t="shared" si="77"/>
        <v>7.452930278963775E-2</v>
      </c>
      <c r="S483" s="5">
        <f t="shared" si="87"/>
        <v>0.44726465139481886</v>
      </c>
    </row>
    <row r="484" spans="1:19" x14ac:dyDescent="0.3">
      <c r="A484" t="s">
        <v>990</v>
      </c>
      <c r="B484" t="s">
        <v>991</v>
      </c>
      <c r="C484" t="s">
        <v>696</v>
      </c>
      <c r="D484" t="str">
        <f t="shared" si="78"/>
        <v>Electronics</v>
      </c>
      <c r="E484" t="str">
        <f t="shared" si="79"/>
        <v>Smartphones</v>
      </c>
      <c r="F484" s="3">
        <v>19999</v>
      </c>
      <c r="G484" s="3">
        <v>27990</v>
      </c>
      <c r="H484" s="3" t="str">
        <f t="shared" si="80"/>
        <v>&gt;500.00</v>
      </c>
      <c r="I484" s="1">
        <v>0.28999999999999998</v>
      </c>
      <c r="J484" s="1" t="str">
        <f t="shared" si="81"/>
        <v>No</v>
      </c>
      <c r="K484" s="5">
        <v>4.3</v>
      </c>
      <c r="L484" s="5">
        <f t="shared" si="82"/>
        <v>4.3</v>
      </c>
      <c r="M484" s="6">
        <v>9499</v>
      </c>
      <c r="N484">
        <f t="shared" si="83"/>
        <v>9499</v>
      </c>
      <c r="O484" t="str">
        <f t="shared" si="84"/>
        <v>No</v>
      </c>
      <c r="P484" s="7">
        <f t="shared" si="85"/>
        <v>265877010</v>
      </c>
      <c r="Q484" s="5">
        <f t="shared" si="86"/>
        <v>0.86</v>
      </c>
      <c r="R484" s="5">
        <f t="shared" si="77"/>
        <v>2.2247308377813118E-2</v>
      </c>
      <c r="S484" s="5">
        <f t="shared" si="87"/>
        <v>0.44112365418890653</v>
      </c>
    </row>
    <row r="485" spans="1:19" x14ac:dyDescent="0.3">
      <c r="A485" t="s">
        <v>992</v>
      </c>
      <c r="B485" t="s">
        <v>993</v>
      </c>
      <c r="C485" t="s">
        <v>696</v>
      </c>
      <c r="D485" t="str">
        <f t="shared" si="78"/>
        <v>Electronics</v>
      </c>
      <c r="E485" t="str">
        <f t="shared" si="79"/>
        <v>Smartphones</v>
      </c>
      <c r="F485" s="3">
        <v>12999</v>
      </c>
      <c r="G485" s="3">
        <v>18999</v>
      </c>
      <c r="H485" s="3" t="str">
        <f t="shared" si="80"/>
        <v>&gt;500.00</v>
      </c>
      <c r="I485" s="1">
        <v>0.32</v>
      </c>
      <c r="J485" s="1" t="str">
        <f t="shared" si="81"/>
        <v>No</v>
      </c>
      <c r="K485" s="5">
        <v>4.0999999999999996</v>
      </c>
      <c r="L485" s="5">
        <f t="shared" si="82"/>
        <v>4.0999999999999996</v>
      </c>
      <c r="M485" s="6">
        <v>50772</v>
      </c>
      <c r="N485">
        <f t="shared" si="83"/>
        <v>50772</v>
      </c>
      <c r="O485" t="str">
        <f t="shared" si="84"/>
        <v>No</v>
      </c>
      <c r="P485" s="7">
        <f t="shared" si="85"/>
        <v>964617228</v>
      </c>
      <c r="Q485" s="5">
        <f t="shared" si="86"/>
        <v>0.82</v>
      </c>
      <c r="R485" s="5">
        <f t="shared" si="77"/>
        <v>0.11891150025879857</v>
      </c>
      <c r="S485" s="5">
        <f t="shared" si="87"/>
        <v>0.46945575012939927</v>
      </c>
    </row>
    <row r="486" spans="1:19" x14ac:dyDescent="0.3">
      <c r="A486" t="s">
        <v>994</v>
      </c>
      <c r="B486" t="s">
        <v>995</v>
      </c>
      <c r="C486" t="s">
        <v>686</v>
      </c>
      <c r="D486" t="str">
        <f t="shared" si="78"/>
        <v>Electronics</v>
      </c>
      <c r="E486" t="str">
        <f t="shared" si="79"/>
        <v>SmartWatches</v>
      </c>
      <c r="F486" s="3">
        <v>2999</v>
      </c>
      <c r="G486" s="3">
        <v>5999</v>
      </c>
      <c r="H486" s="3" t="str">
        <f t="shared" si="80"/>
        <v>&gt;500.00</v>
      </c>
      <c r="I486" s="1">
        <v>0.5</v>
      </c>
      <c r="J486" s="1" t="str">
        <f t="shared" si="81"/>
        <v>Yes</v>
      </c>
      <c r="K486" s="5">
        <v>4.0999999999999996</v>
      </c>
      <c r="L486" s="5">
        <f t="shared" si="82"/>
        <v>4.0999999999999996</v>
      </c>
      <c r="M486" s="6">
        <v>7148</v>
      </c>
      <c r="N486">
        <f t="shared" si="83"/>
        <v>7148</v>
      </c>
      <c r="O486" t="str">
        <f t="shared" si="84"/>
        <v>No</v>
      </c>
      <c r="P486" s="7">
        <f t="shared" si="85"/>
        <v>42880852</v>
      </c>
      <c r="Q486" s="5">
        <f t="shared" si="86"/>
        <v>0.82</v>
      </c>
      <c r="R486" s="5">
        <f t="shared" si="77"/>
        <v>1.6741105409475539E-2</v>
      </c>
      <c r="S486" s="5">
        <f t="shared" si="87"/>
        <v>0.41837055270473772</v>
      </c>
    </row>
    <row r="487" spans="1:19" x14ac:dyDescent="0.3">
      <c r="A487" t="s">
        <v>996</v>
      </c>
      <c r="B487" t="s">
        <v>997</v>
      </c>
      <c r="C487" t="s">
        <v>742</v>
      </c>
      <c r="D487" t="str">
        <f t="shared" si="78"/>
        <v>Electronics</v>
      </c>
      <c r="E487" t="str">
        <f t="shared" si="79"/>
        <v>WallChargers</v>
      </c>
      <c r="F487" s="3">
        <v>329</v>
      </c>
      <c r="G487" s="3">
        <v>999</v>
      </c>
      <c r="H487" s="3" t="str">
        <f t="shared" si="80"/>
        <v>&gt;500.00</v>
      </c>
      <c r="I487" s="1">
        <v>0.67</v>
      </c>
      <c r="J487" s="1" t="str">
        <f t="shared" si="81"/>
        <v>Yes</v>
      </c>
      <c r="K487" s="5">
        <v>4.2</v>
      </c>
      <c r="L487" s="5">
        <f t="shared" si="82"/>
        <v>4.2</v>
      </c>
      <c r="M487" s="6">
        <v>3492</v>
      </c>
      <c r="N487">
        <f t="shared" si="83"/>
        <v>3492</v>
      </c>
      <c r="O487" t="str">
        <f t="shared" si="84"/>
        <v>No</v>
      </c>
      <c r="P487" s="7">
        <f t="shared" si="85"/>
        <v>3488508</v>
      </c>
      <c r="Q487" s="5">
        <f t="shared" si="86"/>
        <v>0.84000000000000008</v>
      </c>
      <c r="R487" s="5">
        <f t="shared" si="77"/>
        <v>8.1785030903593434E-3</v>
      </c>
      <c r="S487" s="5">
        <f t="shared" si="87"/>
        <v>0.42408925154517974</v>
      </c>
    </row>
    <row r="488" spans="1:19" x14ac:dyDescent="0.3">
      <c r="A488" t="s">
        <v>998</v>
      </c>
      <c r="B488" t="s">
        <v>999</v>
      </c>
      <c r="C488" t="s">
        <v>686</v>
      </c>
      <c r="D488" t="str">
        <f t="shared" si="78"/>
        <v>Electronics</v>
      </c>
      <c r="E488" t="str">
        <f t="shared" si="79"/>
        <v>SmartWatches</v>
      </c>
      <c r="F488" s="3">
        <v>1299</v>
      </c>
      <c r="G488" s="3">
        <v>5999</v>
      </c>
      <c r="H488" s="3" t="str">
        <f t="shared" si="80"/>
        <v>&gt;500.00</v>
      </c>
      <c r="I488" s="1">
        <v>0.78</v>
      </c>
      <c r="J488" s="1" t="str">
        <f t="shared" si="81"/>
        <v>Yes</v>
      </c>
      <c r="K488" s="5">
        <v>3.3</v>
      </c>
      <c r="L488" s="5">
        <f t="shared" si="82"/>
        <v>3.3</v>
      </c>
      <c r="M488" s="6">
        <v>4415</v>
      </c>
      <c r="N488">
        <f t="shared" si="83"/>
        <v>4415</v>
      </c>
      <c r="O488" t="str">
        <f t="shared" si="84"/>
        <v>No</v>
      </c>
      <c r="P488" s="7">
        <f t="shared" si="85"/>
        <v>26485585</v>
      </c>
      <c r="Q488" s="5">
        <f t="shared" si="86"/>
        <v>0.65999999999999992</v>
      </c>
      <c r="R488" s="5">
        <f t="shared" si="77"/>
        <v>1.034023228635066E-2</v>
      </c>
      <c r="S488" s="5">
        <f t="shared" si="87"/>
        <v>0.33517011614317527</v>
      </c>
    </row>
    <row r="489" spans="1:19" x14ac:dyDescent="0.3">
      <c r="A489" t="s">
        <v>1000</v>
      </c>
      <c r="B489" t="s">
        <v>1001</v>
      </c>
      <c r="C489" t="s">
        <v>707</v>
      </c>
      <c r="D489" t="str">
        <f t="shared" si="78"/>
        <v>Electronics</v>
      </c>
      <c r="E489" t="str">
        <f t="shared" si="79"/>
        <v>MicroSD</v>
      </c>
      <c r="F489" s="3">
        <v>1989</v>
      </c>
      <c r="G489" s="3">
        <v>3500</v>
      </c>
      <c r="H489" s="3" t="str">
        <f t="shared" si="80"/>
        <v>&gt;500.00</v>
      </c>
      <c r="I489" s="1">
        <v>0.43</v>
      </c>
      <c r="J489" s="1" t="str">
        <f t="shared" si="81"/>
        <v>No</v>
      </c>
      <c r="K489" s="5">
        <v>4.4000000000000004</v>
      </c>
      <c r="L489" s="5">
        <f t="shared" si="82"/>
        <v>4.4000000000000004</v>
      </c>
      <c r="M489" s="6">
        <v>67260</v>
      </c>
      <c r="N489">
        <f t="shared" si="83"/>
        <v>67260</v>
      </c>
      <c r="O489" t="str">
        <f t="shared" si="84"/>
        <v>No</v>
      </c>
      <c r="P489" s="7">
        <f t="shared" si="85"/>
        <v>235410000</v>
      </c>
      <c r="Q489" s="5">
        <f t="shared" si="86"/>
        <v>0.88000000000000012</v>
      </c>
      <c r="R489" s="5">
        <f t="shared" si="77"/>
        <v>0.15752752515967053</v>
      </c>
      <c r="S489" s="5">
        <f t="shared" si="87"/>
        <v>0.51876376257983536</v>
      </c>
    </row>
    <row r="490" spans="1:19" x14ac:dyDescent="0.3">
      <c r="A490" t="s">
        <v>1002</v>
      </c>
      <c r="B490" t="s">
        <v>688</v>
      </c>
      <c r="C490" t="s">
        <v>686</v>
      </c>
      <c r="D490" t="str">
        <f t="shared" si="78"/>
        <v>Electronics</v>
      </c>
      <c r="E490" t="str">
        <f t="shared" si="79"/>
        <v>SmartWatches</v>
      </c>
      <c r="F490" s="3">
        <v>1999</v>
      </c>
      <c r="G490" s="3">
        <v>9999</v>
      </c>
      <c r="H490" s="3" t="str">
        <f t="shared" si="80"/>
        <v>&gt;500.00</v>
      </c>
      <c r="I490" s="1">
        <v>0.8</v>
      </c>
      <c r="J490" s="1" t="str">
        <f t="shared" si="81"/>
        <v>Yes</v>
      </c>
      <c r="K490" s="5">
        <v>4.3</v>
      </c>
      <c r="L490" s="5">
        <f t="shared" si="82"/>
        <v>4.3</v>
      </c>
      <c r="M490" s="6">
        <v>27704</v>
      </c>
      <c r="N490">
        <f t="shared" si="83"/>
        <v>27704</v>
      </c>
      <c r="O490" t="str">
        <f t="shared" si="84"/>
        <v>No</v>
      </c>
      <c r="P490" s="7">
        <f t="shared" si="85"/>
        <v>277012296</v>
      </c>
      <c r="Q490" s="5">
        <f t="shared" si="86"/>
        <v>0.86</v>
      </c>
      <c r="R490" s="5">
        <f t="shared" si="77"/>
        <v>6.4884664838291889E-2</v>
      </c>
      <c r="S490" s="5">
        <f t="shared" si="87"/>
        <v>0.46244233241914595</v>
      </c>
    </row>
    <row r="491" spans="1:19" x14ac:dyDescent="0.3">
      <c r="A491" t="s">
        <v>1003</v>
      </c>
      <c r="B491" t="s">
        <v>1004</v>
      </c>
      <c r="C491" t="s">
        <v>696</v>
      </c>
      <c r="D491" t="str">
        <f t="shared" si="78"/>
        <v>Electronics</v>
      </c>
      <c r="E491" t="str">
        <f t="shared" si="79"/>
        <v>Smartphones</v>
      </c>
      <c r="F491" s="3">
        <v>12999</v>
      </c>
      <c r="G491" s="3">
        <v>18999</v>
      </c>
      <c r="H491" s="3" t="str">
        <f t="shared" si="80"/>
        <v>&gt;500.00</v>
      </c>
      <c r="I491" s="1">
        <v>0.32</v>
      </c>
      <c r="J491" s="1" t="str">
        <f t="shared" si="81"/>
        <v>No</v>
      </c>
      <c r="K491" s="5">
        <v>4.0999999999999996</v>
      </c>
      <c r="L491" s="5">
        <f t="shared" si="82"/>
        <v>4.0999999999999996</v>
      </c>
      <c r="M491" s="6">
        <v>50772</v>
      </c>
      <c r="N491">
        <f t="shared" si="83"/>
        <v>50772</v>
      </c>
      <c r="O491" t="str">
        <f t="shared" si="84"/>
        <v>No</v>
      </c>
      <c r="P491" s="7">
        <f t="shared" si="85"/>
        <v>964617228</v>
      </c>
      <c r="Q491" s="5">
        <f t="shared" si="86"/>
        <v>0.82</v>
      </c>
      <c r="R491" s="5">
        <f t="shared" si="77"/>
        <v>0.11891150025879857</v>
      </c>
      <c r="S491" s="5">
        <f t="shared" si="87"/>
        <v>0.46945575012939927</v>
      </c>
    </row>
    <row r="492" spans="1:19" x14ac:dyDescent="0.3">
      <c r="A492" t="s">
        <v>1005</v>
      </c>
      <c r="B492" t="s">
        <v>1006</v>
      </c>
      <c r="C492" t="s">
        <v>686</v>
      </c>
      <c r="D492" t="str">
        <f t="shared" si="78"/>
        <v>Electronics</v>
      </c>
      <c r="E492" t="str">
        <f t="shared" si="79"/>
        <v>SmartWatches</v>
      </c>
      <c r="F492" s="3">
        <v>1499</v>
      </c>
      <c r="G492" s="3">
        <v>4999</v>
      </c>
      <c r="H492" s="3" t="str">
        <f t="shared" si="80"/>
        <v>&gt;500.00</v>
      </c>
      <c r="I492" s="1">
        <v>0.7</v>
      </c>
      <c r="J492" s="1" t="str">
        <f t="shared" si="81"/>
        <v>Yes</v>
      </c>
      <c r="K492" s="5">
        <v>4</v>
      </c>
      <c r="L492" s="5">
        <f t="shared" si="82"/>
        <v>4</v>
      </c>
      <c r="M492" s="6">
        <v>92588</v>
      </c>
      <c r="N492">
        <f t="shared" si="83"/>
        <v>92588</v>
      </c>
      <c r="O492" t="str">
        <f t="shared" si="84"/>
        <v>No</v>
      </c>
      <c r="P492" s="7">
        <f t="shared" si="85"/>
        <v>462847412</v>
      </c>
      <c r="Q492" s="5">
        <f t="shared" si="86"/>
        <v>0.8</v>
      </c>
      <c r="R492" s="5">
        <f t="shared" si="77"/>
        <v>0.21684743531792408</v>
      </c>
      <c r="S492" s="5">
        <f t="shared" si="87"/>
        <v>0.5084237176589621</v>
      </c>
    </row>
    <row r="493" spans="1:19" x14ac:dyDescent="0.3">
      <c r="A493" t="s">
        <v>1007</v>
      </c>
      <c r="B493" t="s">
        <v>1008</v>
      </c>
      <c r="C493" t="s">
        <v>696</v>
      </c>
      <c r="D493" t="str">
        <f t="shared" si="78"/>
        <v>Electronics</v>
      </c>
      <c r="E493" t="str">
        <f t="shared" si="79"/>
        <v>Smartphones</v>
      </c>
      <c r="F493" s="3">
        <v>16999</v>
      </c>
      <c r="G493" s="3">
        <v>20999</v>
      </c>
      <c r="H493" s="3" t="str">
        <f t="shared" si="80"/>
        <v>&gt;500.00</v>
      </c>
      <c r="I493" s="1">
        <v>0.19</v>
      </c>
      <c r="J493" s="1" t="str">
        <f t="shared" si="81"/>
        <v>No</v>
      </c>
      <c r="K493" s="5">
        <v>4.0999999999999996</v>
      </c>
      <c r="L493" s="5">
        <f t="shared" si="82"/>
        <v>4.0999999999999996</v>
      </c>
      <c r="M493" s="6">
        <v>31822</v>
      </c>
      <c r="N493">
        <f t="shared" si="83"/>
        <v>31822</v>
      </c>
      <c r="O493" t="str">
        <f t="shared" si="84"/>
        <v>No</v>
      </c>
      <c r="P493" s="7">
        <f t="shared" si="85"/>
        <v>668230178</v>
      </c>
      <c r="Q493" s="5">
        <f t="shared" si="86"/>
        <v>0.82</v>
      </c>
      <c r="R493" s="5">
        <f t="shared" si="77"/>
        <v>7.452930278963775E-2</v>
      </c>
      <c r="S493" s="5">
        <f t="shared" si="87"/>
        <v>0.44726465139481886</v>
      </c>
    </row>
    <row r="494" spans="1:19" x14ac:dyDescent="0.3">
      <c r="A494" t="s">
        <v>1009</v>
      </c>
      <c r="B494" t="s">
        <v>1010</v>
      </c>
      <c r="C494" t="s">
        <v>686</v>
      </c>
      <c r="D494" t="str">
        <f t="shared" si="78"/>
        <v>Electronics</v>
      </c>
      <c r="E494" t="str">
        <f t="shared" si="79"/>
        <v>SmartWatches</v>
      </c>
      <c r="F494" s="3">
        <v>1999</v>
      </c>
      <c r="G494" s="3">
        <v>8499</v>
      </c>
      <c r="H494" s="3" t="str">
        <f t="shared" si="80"/>
        <v>&gt;500.00</v>
      </c>
      <c r="I494" s="1">
        <v>0.76</v>
      </c>
      <c r="J494" s="1" t="str">
        <f t="shared" si="81"/>
        <v>Yes</v>
      </c>
      <c r="K494" s="5">
        <v>4.3</v>
      </c>
      <c r="L494" s="5">
        <f t="shared" si="82"/>
        <v>4.3</v>
      </c>
      <c r="M494" s="6">
        <v>240</v>
      </c>
      <c r="N494">
        <f t="shared" si="83"/>
        <v>240</v>
      </c>
      <c r="O494" t="str">
        <f t="shared" si="84"/>
        <v>Yes</v>
      </c>
      <c r="P494" s="7">
        <f t="shared" si="85"/>
        <v>2039760</v>
      </c>
      <c r="Q494" s="5">
        <f t="shared" si="86"/>
        <v>0.86</v>
      </c>
      <c r="R494" s="5">
        <f t="shared" si="77"/>
        <v>5.620964323271026E-4</v>
      </c>
      <c r="S494" s="5">
        <f t="shared" si="87"/>
        <v>0.43028104821616353</v>
      </c>
    </row>
    <row r="495" spans="1:19" x14ac:dyDescent="0.3">
      <c r="A495" t="s">
        <v>1011</v>
      </c>
      <c r="B495" t="s">
        <v>1012</v>
      </c>
      <c r="C495" t="s">
        <v>686</v>
      </c>
      <c r="D495" t="str">
        <f t="shared" si="78"/>
        <v>Electronics</v>
      </c>
      <c r="E495" t="str">
        <f t="shared" si="79"/>
        <v>SmartWatches</v>
      </c>
      <c r="F495" s="3">
        <v>4999</v>
      </c>
      <c r="G495" s="3">
        <v>6999</v>
      </c>
      <c r="H495" s="3" t="str">
        <f t="shared" si="80"/>
        <v>&gt;500.00</v>
      </c>
      <c r="I495" s="1">
        <v>0.28999999999999998</v>
      </c>
      <c r="J495" s="1" t="str">
        <f t="shared" si="81"/>
        <v>No</v>
      </c>
      <c r="K495" s="5">
        <v>3.8</v>
      </c>
      <c r="L495" s="5">
        <f t="shared" si="82"/>
        <v>3.8</v>
      </c>
      <c r="M495" s="6">
        <v>758</v>
      </c>
      <c r="N495">
        <f t="shared" si="83"/>
        <v>758</v>
      </c>
      <c r="O495" t="str">
        <f t="shared" si="84"/>
        <v>Yes</v>
      </c>
      <c r="P495" s="7">
        <f t="shared" si="85"/>
        <v>5305242</v>
      </c>
      <c r="Q495" s="5">
        <f t="shared" si="86"/>
        <v>0.76</v>
      </c>
      <c r="R495" s="5">
        <f t="shared" si="77"/>
        <v>1.7752878987664325E-3</v>
      </c>
      <c r="S495" s="5">
        <f t="shared" si="87"/>
        <v>0.38088764394938324</v>
      </c>
    </row>
    <row r="496" spans="1:19" x14ac:dyDescent="0.3">
      <c r="A496" t="s">
        <v>1013</v>
      </c>
      <c r="B496" t="s">
        <v>1014</v>
      </c>
      <c r="C496" t="s">
        <v>686</v>
      </c>
      <c r="D496" t="str">
        <f t="shared" si="78"/>
        <v>Electronics</v>
      </c>
      <c r="E496" t="str">
        <f t="shared" si="79"/>
        <v>SmartWatches</v>
      </c>
      <c r="F496" s="3">
        <v>2499</v>
      </c>
      <c r="G496" s="3">
        <v>5999</v>
      </c>
      <c r="H496" s="3" t="str">
        <f t="shared" si="80"/>
        <v>&gt;500.00</v>
      </c>
      <c r="I496" s="1">
        <v>0.57999999999999996</v>
      </c>
      <c r="J496" s="1" t="str">
        <f t="shared" si="81"/>
        <v>Yes</v>
      </c>
      <c r="K496" s="5">
        <v>3.7</v>
      </c>
      <c r="L496" s="5">
        <f t="shared" si="82"/>
        <v>3.7</v>
      </c>
      <c r="M496" s="6">
        <v>828</v>
      </c>
      <c r="N496">
        <f t="shared" si="83"/>
        <v>828</v>
      </c>
      <c r="O496" t="str">
        <f t="shared" si="84"/>
        <v>Yes</v>
      </c>
      <c r="P496" s="7">
        <f t="shared" si="85"/>
        <v>4967172</v>
      </c>
      <c r="Q496" s="5">
        <f t="shared" si="86"/>
        <v>0.74</v>
      </c>
      <c r="R496" s="5">
        <f t="shared" si="77"/>
        <v>1.9392326915285041E-3</v>
      </c>
      <c r="S496" s="5">
        <f t="shared" si="87"/>
        <v>0.37096961634576425</v>
      </c>
    </row>
    <row r="497" spans="1:19" x14ac:dyDescent="0.3">
      <c r="A497" t="s">
        <v>1015</v>
      </c>
      <c r="B497" t="s">
        <v>1016</v>
      </c>
      <c r="C497" t="s">
        <v>712</v>
      </c>
      <c r="D497" t="str">
        <f t="shared" si="78"/>
        <v>Electronics</v>
      </c>
      <c r="E497" t="str">
        <f t="shared" si="79"/>
        <v>BasicMobiles</v>
      </c>
      <c r="F497" s="3">
        <v>1399</v>
      </c>
      <c r="G497" s="3">
        <v>1630</v>
      </c>
      <c r="H497" s="3" t="str">
        <f t="shared" si="80"/>
        <v>&gt;500.00</v>
      </c>
      <c r="I497" s="1">
        <v>0.14000000000000001</v>
      </c>
      <c r="J497" s="1" t="str">
        <f t="shared" si="81"/>
        <v>No</v>
      </c>
      <c r="K497" s="5">
        <v>4</v>
      </c>
      <c r="L497" s="5">
        <f t="shared" si="82"/>
        <v>4</v>
      </c>
      <c r="M497" s="6">
        <v>9378</v>
      </c>
      <c r="N497">
        <f t="shared" si="83"/>
        <v>9378</v>
      </c>
      <c r="O497" t="str">
        <f t="shared" si="84"/>
        <v>No</v>
      </c>
      <c r="P497" s="7">
        <f t="shared" si="85"/>
        <v>15286140</v>
      </c>
      <c r="Q497" s="5">
        <f t="shared" si="86"/>
        <v>0.8</v>
      </c>
      <c r="R497" s="5">
        <f t="shared" si="77"/>
        <v>2.1963918093181534E-2</v>
      </c>
      <c r="S497" s="5">
        <f t="shared" si="87"/>
        <v>0.41098195904659079</v>
      </c>
    </row>
    <row r="498" spans="1:19" x14ac:dyDescent="0.3">
      <c r="A498" t="s">
        <v>1017</v>
      </c>
      <c r="B498" t="s">
        <v>1018</v>
      </c>
      <c r="C498" t="s">
        <v>686</v>
      </c>
      <c r="D498" t="str">
        <f t="shared" si="78"/>
        <v>Electronics</v>
      </c>
      <c r="E498" t="str">
        <f t="shared" si="79"/>
        <v>SmartWatches</v>
      </c>
      <c r="F498" s="3">
        <v>1499</v>
      </c>
      <c r="G498" s="3">
        <v>9999</v>
      </c>
      <c r="H498" s="3" t="str">
        <f t="shared" si="80"/>
        <v>&gt;500.00</v>
      </c>
      <c r="I498" s="1">
        <v>0.85</v>
      </c>
      <c r="J498" s="1" t="str">
        <f t="shared" si="81"/>
        <v>Yes</v>
      </c>
      <c r="K498" s="5">
        <v>4.2</v>
      </c>
      <c r="L498" s="5">
        <f t="shared" si="82"/>
        <v>4.2</v>
      </c>
      <c r="M498" s="6">
        <v>22638</v>
      </c>
      <c r="N498">
        <f t="shared" si="83"/>
        <v>22638</v>
      </c>
      <c r="O498" t="str">
        <f t="shared" si="84"/>
        <v>No</v>
      </c>
      <c r="P498" s="7">
        <f t="shared" si="85"/>
        <v>226357362</v>
      </c>
      <c r="Q498" s="5">
        <f t="shared" si="86"/>
        <v>0.84000000000000008</v>
      </c>
      <c r="R498" s="5">
        <f t="shared" si="77"/>
        <v>5.3019745979253956E-2</v>
      </c>
      <c r="S498" s="5">
        <f t="shared" si="87"/>
        <v>0.44650987298962702</v>
      </c>
    </row>
    <row r="499" spans="1:19" x14ac:dyDescent="0.3">
      <c r="A499" t="s">
        <v>1019</v>
      </c>
      <c r="B499" t="s">
        <v>1020</v>
      </c>
      <c r="C499" t="s">
        <v>742</v>
      </c>
      <c r="D499" t="str">
        <f t="shared" si="78"/>
        <v>Electronics</v>
      </c>
      <c r="E499" t="str">
        <f t="shared" si="79"/>
        <v>WallChargers</v>
      </c>
      <c r="F499" s="3">
        <v>249</v>
      </c>
      <c r="G499" s="3">
        <v>599</v>
      </c>
      <c r="H499" s="3" t="str">
        <f t="shared" si="80"/>
        <v>&gt;500.00</v>
      </c>
      <c r="I499" s="1">
        <v>0.57999999999999996</v>
      </c>
      <c r="J499" s="1" t="str">
        <f t="shared" si="81"/>
        <v>Yes</v>
      </c>
      <c r="K499" s="5">
        <v>3.9</v>
      </c>
      <c r="L499" s="5">
        <f t="shared" si="82"/>
        <v>3.9</v>
      </c>
      <c r="M499" s="6">
        <v>2147</v>
      </c>
      <c r="N499">
        <f t="shared" si="83"/>
        <v>2147</v>
      </c>
      <c r="O499" t="str">
        <f t="shared" si="84"/>
        <v>No</v>
      </c>
      <c r="P499" s="7">
        <f t="shared" si="85"/>
        <v>1286053</v>
      </c>
      <c r="Q499" s="5">
        <f t="shared" si="86"/>
        <v>0.78</v>
      </c>
      <c r="R499" s="5">
        <f t="shared" si="77"/>
        <v>5.0284210008595389E-3</v>
      </c>
      <c r="S499" s="5">
        <f t="shared" si="87"/>
        <v>0.39251421050042978</v>
      </c>
    </row>
    <row r="500" spans="1:19" x14ac:dyDescent="0.3">
      <c r="A500" t="s">
        <v>1021</v>
      </c>
      <c r="B500" t="s">
        <v>1022</v>
      </c>
      <c r="C500" t="s">
        <v>898</v>
      </c>
      <c r="D500" t="str">
        <f t="shared" si="78"/>
        <v>Electronics</v>
      </c>
      <c r="E500" t="str">
        <f t="shared" si="79"/>
        <v>ScreenProtectors</v>
      </c>
      <c r="F500" s="3">
        <v>299</v>
      </c>
      <c r="G500" s="3">
        <v>1199</v>
      </c>
      <c r="H500" s="3" t="str">
        <f t="shared" si="80"/>
        <v>&gt;500.00</v>
      </c>
      <c r="I500" s="1">
        <v>0.75</v>
      </c>
      <c r="J500" s="1" t="str">
        <f t="shared" si="81"/>
        <v>Yes</v>
      </c>
      <c r="K500" s="5">
        <v>4.5</v>
      </c>
      <c r="L500" s="5">
        <f t="shared" si="82"/>
        <v>4.5</v>
      </c>
      <c r="M500" s="6">
        <v>596</v>
      </c>
      <c r="N500">
        <f t="shared" si="83"/>
        <v>596</v>
      </c>
      <c r="O500" t="str">
        <f t="shared" si="84"/>
        <v>Yes</v>
      </c>
      <c r="P500" s="7">
        <f t="shared" si="85"/>
        <v>714604</v>
      </c>
      <c r="Q500" s="5">
        <f t="shared" si="86"/>
        <v>0.9</v>
      </c>
      <c r="R500" s="5">
        <f t="shared" si="77"/>
        <v>1.3958728069456382E-3</v>
      </c>
      <c r="S500" s="5">
        <f t="shared" si="87"/>
        <v>0.45069793640347283</v>
      </c>
    </row>
    <row r="501" spans="1:19" x14ac:dyDescent="0.3">
      <c r="A501" t="s">
        <v>1023</v>
      </c>
      <c r="B501" t="s">
        <v>1024</v>
      </c>
      <c r="C501" t="s">
        <v>859</v>
      </c>
      <c r="D501" t="str">
        <f t="shared" si="78"/>
        <v>Electronics</v>
      </c>
      <c r="E501" t="str">
        <f t="shared" si="79"/>
        <v>D√©cor</v>
      </c>
      <c r="F501" s="3">
        <v>79</v>
      </c>
      <c r="G501" s="3">
        <v>499</v>
      </c>
      <c r="H501" s="3" t="str">
        <f t="shared" si="80"/>
        <v>200.00–500.00</v>
      </c>
      <c r="I501" s="1">
        <v>0.84</v>
      </c>
      <c r="J501" s="1" t="str">
        <f t="shared" si="81"/>
        <v>Yes</v>
      </c>
      <c r="K501" s="5">
        <v>4.2</v>
      </c>
      <c r="L501" s="5">
        <f t="shared" si="82"/>
        <v>4.2</v>
      </c>
      <c r="M501" s="6">
        <v>1949</v>
      </c>
      <c r="N501">
        <f t="shared" si="83"/>
        <v>1949</v>
      </c>
      <c r="O501" t="str">
        <f t="shared" si="84"/>
        <v>No</v>
      </c>
      <c r="P501" s="7">
        <f t="shared" si="85"/>
        <v>972551</v>
      </c>
      <c r="Q501" s="5">
        <f t="shared" si="86"/>
        <v>0.84000000000000008</v>
      </c>
      <c r="R501" s="5">
        <f t="shared" si="77"/>
        <v>4.564691444189679E-3</v>
      </c>
      <c r="S501" s="5">
        <f t="shared" si="87"/>
        <v>0.42228234572209489</v>
      </c>
    </row>
    <row r="502" spans="1:19" x14ac:dyDescent="0.3">
      <c r="A502" t="s">
        <v>1025</v>
      </c>
      <c r="B502" t="s">
        <v>1026</v>
      </c>
      <c r="C502" t="s">
        <v>696</v>
      </c>
      <c r="D502" t="str">
        <f t="shared" si="78"/>
        <v>Electronics</v>
      </c>
      <c r="E502" t="str">
        <f t="shared" si="79"/>
        <v>Smartphones</v>
      </c>
      <c r="F502" s="3">
        <v>13999</v>
      </c>
      <c r="G502" s="3">
        <v>15999</v>
      </c>
      <c r="H502" s="3" t="str">
        <f t="shared" si="80"/>
        <v>&gt;500.00</v>
      </c>
      <c r="I502" s="1">
        <v>0.13</v>
      </c>
      <c r="J502" s="1" t="str">
        <f t="shared" si="81"/>
        <v>No</v>
      </c>
      <c r="K502" s="5">
        <v>3.9</v>
      </c>
      <c r="L502" s="5">
        <f t="shared" si="82"/>
        <v>3.9</v>
      </c>
      <c r="M502" s="6">
        <v>2180</v>
      </c>
      <c r="N502">
        <f t="shared" si="83"/>
        <v>2180</v>
      </c>
      <c r="O502" t="str">
        <f t="shared" si="84"/>
        <v>No</v>
      </c>
      <c r="P502" s="7">
        <f t="shared" si="85"/>
        <v>34877820</v>
      </c>
      <c r="Q502" s="5">
        <f t="shared" si="86"/>
        <v>0.78</v>
      </c>
      <c r="R502" s="5">
        <f t="shared" si="77"/>
        <v>5.1057092603045157E-3</v>
      </c>
      <c r="S502" s="5">
        <f t="shared" si="87"/>
        <v>0.39255285463015227</v>
      </c>
    </row>
    <row r="503" spans="1:19" x14ac:dyDescent="0.3">
      <c r="A503" t="s">
        <v>1027</v>
      </c>
      <c r="B503" t="s">
        <v>1028</v>
      </c>
      <c r="C503" t="s">
        <v>717</v>
      </c>
      <c r="D503" t="str">
        <f t="shared" si="78"/>
        <v>Electronics</v>
      </c>
      <c r="E503" t="str">
        <f t="shared" si="79"/>
        <v>In-Ear</v>
      </c>
      <c r="F503" s="3">
        <v>949</v>
      </c>
      <c r="G503" s="3">
        <v>999</v>
      </c>
      <c r="H503" s="3" t="str">
        <f t="shared" si="80"/>
        <v>&gt;500.00</v>
      </c>
      <c r="I503" s="1">
        <v>0.05</v>
      </c>
      <c r="J503" s="1" t="str">
        <f t="shared" si="81"/>
        <v>No</v>
      </c>
      <c r="K503" s="5">
        <v>4.2</v>
      </c>
      <c r="L503" s="5">
        <f t="shared" si="82"/>
        <v>4.2</v>
      </c>
      <c r="M503" s="6">
        <v>31539</v>
      </c>
      <c r="N503">
        <f t="shared" si="83"/>
        <v>31539</v>
      </c>
      <c r="O503" t="str">
        <f t="shared" si="84"/>
        <v>No</v>
      </c>
      <c r="P503" s="7">
        <f t="shared" si="85"/>
        <v>31507461</v>
      </c>
      <c r="Q503" s="5">
        <f t="shared" si="86"/>
        <v>0.84000000000000008</v>
      </c>
      <c r="R503" s="5">
        <f t="shared" si="77"/>
        <v>7.3866497413185378E-2</v>
      </c>
      <c r="S503" s="5">
        <f t="shared" si="87"/>
        <v>0.45693324870659274</v>
      </c>
    </row>
    <row r="504" spans="1:19" x14ac:dyDescent="0.3">
      <c r="A504" t="s">
        <v>1029</v>
      </c>
      <c r="B504" t="s">
        <v>1030</v>
      </c>
      <c r="C504" t="s">
        <v>821</v>
      </c>
      <c r="D504" t="str">
        <f t="shared" si="78"/>
        <v>Electronics</v>
      </c>
      <c r="E504" t="str">
        <f t="shared" si="79"/>
        <v>Stands</v>
      </c>
      <c r="F504" s="3">
        <v>99</v>
      </c>
      <c r="G504" s="3">
        <v>499</v>
      </c>
      <c r="H504" s="3" t="str">
        <f t="shared" si="80"/>
        <v>200.00–500.00</v>
      </c>
      <c r="I504" s="1">
        <v>0.8</v>
      </c>
      <c r="J504" s="1" t="str">
        <f t="shared" si="81"/>
        <v>Yes</v>
      </c>
      <c r="K504" s="5">
        <v>4.0999999999999996</v>
      </c>
      <c r="L504" s="5">
        <f t="shared" si="82"/>
        <v>4.0999999999999996</v>
      </c>
      <c r="M504" s="6">
        <v>2451</v>
      </c>
      <c r="N504">
        <f t="shared" si="83"/>
        <v>2451</v>
      </c>
      <c r="O504" t="str">
        <f t="shared" si="84"/>
        <v>No</v>
      </c>
      <c r="P504" s="7">
        <f t="shared" si="85"/>
        <v>1223049</v>
      </c>
      <c r="Q504" s="5">
        <f t="shared" si="86"/>
        <v>0.82</v>
      </c>
      <c r="R504" s="5">
        <f t="shared" si="77"/>
        <v>5.7404098151405359E-3</v>
      </c>
      <c r="S504" s="5">
        <f t="shared" si="87"/>
        <v>0.41287020490757026</v>
      </c>
    </row>
    <row r="505" spans="1:19" x14ac:dyDescent="0.3">
      <c r="A505" t="s">
        <v>1031</v>
      </c>
      <c r="B505" t="s">
        <v>1032</v>
      </c>
      <c r="C505" t="s">
        <v>686</v>
      </c>
      <c r="D505" t="str">
        <f t="shared" si="78"/>
        <v>Electronics</v>
      </c>
      <c r="E505" t="str">
        <f t="shared" si="79"/>
        <v>SmartWatches</v>
      </c>
      <c r="F505" s="3">
        <v>2499</v>
      </c>
      <c r="G505" s="3">
        <v>7990</v>
      </c>
      <c r="H505" s="3" t="str">
        <f t="shared" si="80"/>
        <v>&gt;500.00</v>
      </c>
      <c r="I505" s="1">
        <v>0.69</v>
      </c>
      <c r="J505" s="1" t="str">
        <f t="shared" si="81"/>
        <v>Yes</v>
      </c>
      <c r="K505" s="5">
        <v>4.0999999999999996</v>
      </c>
      <c r="L505" s="5">
        <f t="shared" si="82"/>
        <v>4.0999999999999996</v>
      </c>
      <c r="M505" s="6">
        <v>154</v>
      </c>
      <c r="N505">
        <f t="shared" si="83"/>
        <v>154</v>
      </c>
      <c r="O505" t="str">
        <f t="shared" si="84"/>
        <v>Yes</v>
      </c>
      <c r="P505" s="7">
        <f t="shared" si="85"/>
        <v>1230460</v>
      </c>
      <c r="Q505" s="5">
        <f t="shared" si="86"/>
        <v>0.82</v>
      </c>
      <c r="R505" s="5">
        <f t="shared" si="77"/>
        <v>3.6067854407655753E-4</v>
      </c>
      <c r="S505" s="5">
        <f t="shared" si="87"/>
        <v>0.41018033927203823</v>
      </c>
    </row>
    <row r="506" spans="1:19" x14ac:dyDescent="0.3">
      <c r="A506" t="s">
        <v>1033</v>
      </c>
      <c r="B506" t="s">
        <v>1034</v>
      </c>
      <c r="C506" t="s">
        <v>1035</v>
      </c>
      <c r="D506" t="str">
        <f t="shared" si="78"/>
        <v>Electronics</v>
      </c>
      <c r="E506" t="str">
        <f t="shared" si="79"/>
        <v>HandlebarMounts</v>
      </c>
      <c r="F506" s="3">
        <v>689</v>
      </c>
      <c r="G506" s="3">
        <v>1999</v>
      </c>
      <c r="H506" s="3" t="str">
        <f t="shared" si="80"/>
        <v>&gt;500.00</v>
      </c>
      <c r="I506" s="1">
        <v>0.66</v>
      </c>
      <c r="J506" s="1" t="str">
        <f t="shared" si="81"/>
        <v>Yes</v>
      </c>
      <c r="K506" s="5">
        <v>4.3</v>
      </c>
      <c r="L506" s="5">
        <f t="shared" si="82"/>
        <v>4.3</v>
      </c>
      <c r="M506" s="6">
        <v>1193</v>
      </c>
      <c r="N506">
        <f t="shared" si="83"/>
        <v>1193</v>
      </c>
      <c r="O506" t="str">
        <f t="shared" si="84"/>
        <v>No</v>
      </c>
      <c r="P506" s="7">
        <f t="shared" si="85"/>
        <v>2384807</v>
      </c>
      <c r="Q506" s="5">
        <f t="shared" si="86"/>
        <v>0.86</v>
      </c>
      <c r="R506" s="5">
        <f t="shared" si="77"/>
        <v>2.794087682359306E-3</v>
      </c>
      <c r="S506" s="5">
        <f t="shared" si="87"/>
        <v>0.43139704384117966</v>
      </c>
    </row>
    <row r="507" spans="1:19" x14ac:dyDescent="0.3">
      <c r="A507" t="s">
        <v>1036</v>
      </c>
      <c r="B507" t="s">
        <v>1037</v>
      </c>
      <c r="C507" t="s">
        <v>938</v>
      </c>
      <c r="D507" t="str">
        <f t="shared" si="78"/>
        <v>Electronics</v>
      </c>
      <c r="E507" t="str">
        <f t="shared" si="79"/>
        <v>Bedstand&amp;DeskMounts</v>
      </c>
      <c r="F507" s="3">
        <v>499</v>
      </c>
      <c r="G507" s="3">
        <v>1899</v>
      </c>
      <c r="H507" s="3" t="str">
        <f t="shared" si="80"/>
        <v>&gt;500.00</v>
      </c>
      <c r="I507" s="1">
        <v>0.74</v>
      </c>
      <c r="J507" s="1" t="str">
        <f t="shared" si="81"/>
        <v>Yes</v>
      </c>
      <c r="K507" s="5">
        <v>4.0999999999999996</v>
      </c>
      <c r="L507" s="5">
        <f t="shared" si="82"/>
        <v>4.0999999999999996</v>
      </c>
      <c r="M507" s="6">
        <v>1475</v>
      </c>
      <c r="N507">
        <f t="shared" si="83"/>
        <v>1475</v>
      </c>
      <c r="O507" t="str">
        <f t="shared" si="84"/>
        <v>No</v>
      </c>
      <c r="P507" s="7">
        <f t="shared" si="85"/>
        <v>2801025</v>
      </c>
      <c r="Q507" s="5">
        <f t="shared" si="86"/>
        <v>0.82</v>
      </c>
      <c r="R507" s="5">
        <f t="shared" si="77"/>
        <v>3.4545509903436515E-3</v>
      </c>
      <c r="S507" s="5">
        <f t="shared" si="87"/>
        <v>0.4117272754951718</v>
      </c>
    </row>
    <row r="508" spans="1:19" x14ac:dyDescent="0.3">
      <c r="A508" t="s">
        <v>1038</v>
      </c>
      <c r="B508" t="s">
        <v>1039</v>
      </c>
      <c r="C508" t="s">
        <v>898</v>
      </c>
      <c r="D508" t="str">
        <f t="shared" si="78"/>
        <v>Electronics</v>
      </c>
      <c r="E508" t="str">
        <f t="shared" si="79"/>
        <v>ScreenProtectors</v>
      </c>
      <c r="F508" s="3">
        <v>299</v>
      </c>
      <c r="G508" s="3">
        <v>999</v>
      </c>
      <c r="H508" s="3" t="str">
        <f t="shared" si="80"/>
        <v>&gt;500.00</v>
      </c>
      <c r="I508" s="1">
        <v>0.7</v>
      </c>
      <c r="J508" s="1" t="str">
        <f t="shared" si="81"/>
        <v>Yes</v>
      </c>
      <c r="K508" s="5">
        <v>4.3</v>
      </c>
      <c r="L508" s="5">
        <f t="shared" si="82"/>
        <v>4.3</v>
      </c>
      <c r="M508" s="6">
        <v>8891</v>
      </c>
      <c r="N508">
        <f t="shared" si="83"/>
        <v>8891</v>
      </c>
      <c r="O508" t="str">
        <f t="shared" si="84"/>
        <v>No</v>
      </c>
      <c r="P508" s="7">
        <f t="shared" si="85"/>
        <v>8882109</v>
      </c>
      <c r="Q508" s="5">
        <f t="shared" si="86"/>
        <v>0.86</v>
      </c>
      <c r="R508" s="5">
        <f t="shared" si="77"/>
        <v>2.0823330749251124E-2</v>
      </c>
      <c r="S508" s="5">
        <f t="shared" si="87"/>
        <v>0.44041166537462556</v>
      </c>
    </row>
    <row r="509" spans="1:19" x14ac:dyDescent="0.3">
      <c r="A509" t="s">
        <v>1040</v>
      </c>
      <c r="B509" t="s">
        <v>1041</v>
      </c>
      <c r="C509" t="s">
        <v>821</v>
      </c>
      <c r="D509" t="str">
        <f t="shared" si="78"/>
        <v>Electronics</v>
      </c>
      <c r="E509" t="str">
        <f t="shared" si="79"/>
        <v>Stands</v>
      </c>
      <c r="F509" s="3">
        <v>209</v>
      </c>
      <c r="G509" s="3">
        <v>499</v>
      </c>
      <c r="H509" s="3" t="str">
        <f t="shared" si="80"/>
        <v>200.00–500.00</v>
      </c>
      <c r="I509" s="1">
        <v>0.57999999999999996</v>
      </c>
      <c r="J509" s="1" t="str">
        <f t="shared" si="81"/>
        <v>Yes</v>
      </c>
      <c r="K509" s="5">
        <v>3.6</v>
      </c>
      <c r="L509" s="5">
        <f t="shared" si="82"/>
        <v>3.6</v>
      </c>
      <c r="M509" s="6">
        <v>104</v>
      </c>
      <c r="N509">
        <f t="shared" si="83"/>
        <v>104</v>
      </c>
      <c r="O509" t="str">
        <f t="shared" si="84"/>
        <v>Yes</v>
      </c>
      <c r="P509" s="7">
        <f t="shared" si="85"/>
        <v>51896</v>
      </c>
      <c r="Q509" s="5">
        <f t="shared" si="86"/>
        <v>0.72</v>
      </c>
      <c r="R509" s="5">
        <f t="shared" si="77"/>
        <v>2.4357512067507781E-4</v>
      </c>
      <c r="S509" s="5">
        <f t="shared" si="87"/>
        <v>0.36012178756033753</v>
      </c>
    </row>
    <row r="510" spans="1:19" x14ac:dyDescent="0.3">
      <c r="A510" t="s">
        <v>1042</v>
      </c>
      <c r="B510" t="s">
        <v>1043</v>
      </c>
      <c r="C510" t="s">
        <v>696</v>
      </c>
      <c r="D510" t="str">
        <f t="shared" si="78"/>
        <v>Electronics</v>
      </c>
      <c r="E510" t="str">
        <f t="shared" si="79"/>
        <v>Smartphones</v>
      </c>
      <c r="F510" s="3">
        <v>8499</v>
      </c>
      <c r="G510" s="3">
        <v>12999</v>
      </c>
      <c r="H510" s="3" t="str">
        <f t="shared" si="80"/>
        <v>&gt;500.00</v>
      </c>
      <c r="I510" s="1">
        <v>0.35</v>
      </c>
      <c r="J510" s="1" t="str">
        <f t="shared" si="81"/>
        <v>No</v>
      </c>
      <c r="K510" s="5">
        <v>4.0999999999999996</v>
      </c>
      <c r="L510" s="5">
        <f t="shared" si="82"/>
        <v>4.0999999999999996</v>
      </c>
      <c r="M510" s="6">
        <v>6662</v>
      </c>
      <c r="N510">
        <f t="shared" si="83"/>
        <v>6662</v>
      </c>
      <c r="O510" t="str">
        <f t="shared" si="84"/>
        <v>No</v>
      </c>
      <c r="P510" s="7">
        <f t="shared" si="85"/>
        <v>86599338</v>
      </c>
      <c r="Q510" s="5">
        <f t="shared" si="86"/>
        <v>0.82</v>
      </c>
      <c r="R510" s="5">
        <f t="shared" si="77"/>
        <v>1.5602860134013158E-2</v>
      </c>
      <c r="S510" s="5">
        <f t="shared" si="87"/>
        <v>0.41780143006700654</v>
      </c>
    </row>
    <row r="511" spans="1:19" x14ac:dyDescent="0.3">
      <c r="A511" t="s">
        <v>1044</v>
      </c>
      <c r="B511" t="s">
        <v>1045</v>
      </c>
      <c r="C511" t="s">
        <v>693</v>
      </c>
      <c r="D511" t="str">
        <f t="shared" si="78"/>
        <v>Electronics</v>
      </c>
      <c r="E511" t="str">
        <f t="shared" si="79"/>
        <v>PowerBanks</v>
      </c>
      <c r="F511" s="3">
        <v>2179</v>
      </c>
      <c r="G511" s="3">
        <v>3999</v>
      </c>
      <c r="H511" s="3" t="str">
        <f t="shared" si="80"/>
        <v>&gt;500.00</v>
      </c>
      <c r="I511" s="1">
        <v>0.46</v>
      </c>
      <c r="J511" s="1" t="str">
        <f t="shared" si="81"/>
        <v>No</v>
      </c>
      <c r="K511" s="5">
        <v>4</v>
      </c>
      <c r="L511" s="5">
        <f t="shared" si="82"/>
        <v>4</v>
      </c>
      <c r="M511" s="6">
        <v>8380</v>
      </c>
      <c r="N511">
        <f t="shared" si="83"/>
        <v>8380</v>
      </c>
      <c r="O511" t="str">
        <f t="shared" si="84"/>
        <v>No</v>
      </c>
      <c r="P511" s="7">
        <f t="shared" si="85"/>
        <v>33511620</v>
      </c>
      <c r="Q511" s="5">
        <f t="shared" si="86"/>
        <v>0.8</v>
      </c>
      <c r="R511" s="5">
        <f t="shared" si="77"/>
        <v>1.9626533762088002E-2</v>
      </c>
      <c r="S511" s="5">
        <f t="shared" si="87"/>
        <v>0.40981326688104402</v>
      </c>
    </row>
    <row r="512" spans="1:19" x14ac:dyDescent="0.3">
      <c r="A512" t="s">
        <v>1046</v>
      </c>
      <c r="B512" t="s">
        <v>1047</v>
      </c>
      <c r="C512" t="s">
        <v>696</v>
      </c>
      <c r="D512" t="str">
        <f t="shared" si="78"/>
        <v>Electronics</v>
      </c>
      <c r="E512" t="str">
        <f t="shared" si="79"/>
        <v>Smartphones</v>
      </c>
      <c r="F512" s="3">
        <v>16999</v>
      </c>
      <c r="G512" s="3">
        <v>20999</v>
      </c>
      <c r="H512" s="3" t="str">
        <f t="shared" si="80"/>
        <v>&gt;500.00</v>
      </c>
      <c r="I512" s="1">
        <v>0.19</v>
      </c>
      <c r="J512" s="1" t="str">
        <f t="shared" si="81"/>
        <v>No</v>
      </c>
      <c r="K512" s="5">
        <v>4.0999999999999996</v>
      </c>
      <c r="L512" s="5">
        <f t="shared" si="82"/>
        <v>4.0999999999999996</v>
      </c>
      <c r="M512" s="6">
        <v>31822</v>
      </c>
      <c r="N512">
        <f t="shared" si="83"/>
        <v>31822</v>
      </c>
      <c r="O512" t="str">
        <f t="shared" si="84"/>
        <v>No</v>
      </c>
      <c r="P512" s="7">
        <f t="shared" si="85"/>
        <v>668230178</v>
      </c>
      <c r="Q512" s="5">
        <f t="shared" si="86"/>
        <v>0.82</v>
      </c>
      <c r="R512" s="5">
        <f t="shared" si="77"/>
        <v>7.452930278963775E-2</v>
      </c>
      <c r="S512" s="5">
        <f t="shared" si="87"/>
        <v>0.44726465139481886</v>
      </c>
    </row>
    <row r="513" spans="1:19" x14ac:dyDescent="0.3">
      <c r="A513" t="s">
        <v>1048</v>
      </c>
      <c r="B513" t="s">
        <v>1049</v>
      </c>
      <c r="C513" t="s">
        <v>696</v>
      </c>
      <c r="D513" t="str">
        <f t="shared" si="78"/>
        <v>Electronics</v>
      </c>
      <c r="E513" t="str">
        <f t="shared" si="79"/>
        <v>Smartphones</v>
      </c>
      <c r="F513" s="3">
        <v>44999</v>
      </c>
      <c r="G513" s="3">
        <v>49999</v>
      </c>
      <c r="H513" s="3" t="str">
        <f t="shared" si="80"/>
        <v>&gt;500.00</v>
      </c>
      <c r="I513" s="1">
        <v>0.1</v>
      </c>
      <c r="J513" s="1" t="str">
        <f t="shared" si="81"/>
        <v>No</v>
      </c>
      <c r="K513" s="5">
        <v>4.3</v>
      </c>
      <c r="L513" s="5">
        <f t="shared" si="82"/>
        <v>4.3</v>
      </c>
      <c r="M513" s="6">
        <v>3075</v>
      </c>
      <c r="N513">
        <f t="shared" si="83"/>
        <v>3075</v>
      </c>
      <c r="O513" t="str">
        <f t="shared" si="84"/>
        <v>No</v>
      </c>
      <c r="P513" s="7">
        <f t="shared" si="85"/>
        <v>153746925</v>
      </c>
      <c r="Q513" s="5">
        <f t="shared" si="86"/>
        <v>0.86</v>
      </c>
      <c r="R513" s="5">
        <f t="shared" si="77"/>
        <v>7.2018605391910026E-3</v>
      </c>
      <c r="S513" s="5">
        <f t="shared" si="87"/>
        <v>0.43360093026959551</v>
      </c>
    </row>
    <row r="514" spans="1:19" x14ac:dyDescent="0.3">
      <c r="A514" t="s">
        <v>1050</v>
      </c>
      <c r="B514" t="s">
        <v>1051</v>
      </c>
      <c r="C514" t="s">
        <v>712</v>
      </c>
      <c r="D514" t="str">
        <f t="shared" si="78"/>
        <v>Electronics</v>
      </c>
      <c r="E514" t="str">
        <f t="shared" si="79"/>
        <v>BasicMobiles</v>
      </c>
      <c r="F514" s="3">
        <v>2599</v>
      </c>
      <c r="G514" s="3">
        <v>2999</v>
      </c>
      <c r="H514" s="3" t="str">
        <f t="shared" si="80"/>
        <v>&gt;500.00</v>
      </c>
      <c r="I514" s="1">
        <v>0.13</v>
      </c>
      <c r="J514" s="1" t="str">
        <f t="shared" si="81"/>
        <v>No</v>
      </c>
      <c r="K514" s="5">
        <v>3.9</v>
      </c>
      <c r="L514" s="5">
        <f t="shared" si="82"/>
        <v>3.9</v>
      </c>
      <c r="M514" s="6">
        <v>14266</v>
      </c>
      <c r="N514">
        <f t="shared" si="83"/>
        <v>14266</v>
      </c>
      <c r="O514" t="str">
        <f t="shared" si="84"/>
        <v>No</v>
      </c>
      <c r="P514" s="7">
        <f t="shared" si="85"/>
        <v>42783734</v>
      </c>
      <c r="Q514" s="5">
        <f t="shared" si="86"/>
        <v>0.78</v>
      </c>
      <c r="R514" s="5">
        <f t="shared" ref="R514:R577" si="88">N514 /$W$8</f>
        <v>3.3411948764910195E-2</v>
      </c>
      <c r="S514" s="5">
        <f t="shared" si="87"/>
        <v>0.40670597438245509</v>
      </c>
    </row>
    <row r="515" spans="1:19" x14ac:dyDescent="0.3">
      <c r="A515" t="s">
        <v>1052</v>
      </c>
      <c r="B515" t="s">
        <v>1053</v>
      </c>
      <c r="C515" t="s">
        <v>686</v>
      </c>
      <c r="D515" t="str">
        <f t="shared" ref="D515:D578" si="89">LEFT(C515, FIND("|",C515&amp; "|") - 1)</f>
        <v>Electronics</v>
      </c>
      <c r="E515" t="str">
        <f t="shared" ref="E515:E578" si="90">TRIM(RIGHT(SUBSTITUTE(C515, "|", REPT(" ", 100)), 100))</f>
        <v>SmartWatches</v>
      </c>
      <c r="F515" s="3">
        <v>2799</v>
      </c>
      <c r="G515" s="3">
        <v>6499</v>
      </c>
      <c r="H515" s="3" t="str">
        <f t="shared" ref="H515:H578" si="91">IF(G515&lt;200,"&lt;200.00",IF(G515&lt;=500,"200.00–500.00","&gt;500.00"))</f>
        <v>&gt;500.00</v>
      </c>
      <c r="I515" s="1">
        <v>0.56999999999999995</v>
      </c>
      <c r="J515" s="1" t="str">
        <f t="shared" ref="J515:J578" si="92">IF(I515&gt;=50%,"Yes","No")</f>
        <v>Yes</v>
      </c>
      <c r="K515" s="5">
        <v>4.0999999999999996</v>
      </c>
      <c r="L515" s="5">
        <f t="shared" ref="L515:L578" si="93">IF(ISNUMBER(K515),K515,0)</f>
        <v>4.0999999999999996</v>
      </c>
      <c r="M515" s="6">
        <v>38879</v>
      </c>
      <c r="N515">
        <f t="shared" ref="N515:N578" si="94">IF(ISNUMBER(M515),M515,0)</f>
        <v>38879</v>
      </c>
      <c r="O515" t="str">
        <f t="shared" ref="O515:O578" si="95">IF(N515&lt;1000,"Yes","No")</f>
        <v>No</v>
      </c>
      <c r="P515" s="7">
        <f t="shared" ref="P515:P578" si="96">G515*N515</f>
        <v>252674621</v>
      </c>
      <c r="Q515" s="5">
        <f t="shared" ref="Q515:Q578" si="97">L515/5</f>
        <v>0.82</v>
      </c>
      <c r="R515" s="5">
        <f t="shared" si="88"/>
        <v>9.10572799685226E-2</v>
      </c>
      <c r="S515" s="5">
        <f t="shared" ref="S515:S578" si="98" xml:space="preserve"> (Q515+R515)/2</f>
        <v>0.4555286399842613</v>
      </c>
    </row>
    <row r="516" spans="1:19" x14ac:dyDescent="0.3">
      <c r="A516" t="s">
        <v>1054</v>
      </c>
      <c r="B516" t="s">
        <v>1055</v>
      </c>
      <c r="C516" t="s">
        <v>1056</v>
      </c>
      <c r="D516" t="str">
        <f t="shared" si="89"/>
        <v>Electronics</v>
      </c>
      <c r="E516" t="str">
        <f t="shared" si="90"/>
        <v>On-Ear</v>
      </c>
      <c r="F516" s="3">
        <v>1399</v>
      </c>
      <c r="G516" s="3">
        <v>2990</v>
      </c>
      <c r="H516" s="3" t="str">
        <f t="shared" si="91"/>
        <v>&gt;500.00</v>
      </c>
      <c r="I516" s="1">
        <v>0.53</v>
      </c>
      <c r="J516" s="1" t="str">
        <f t="shared" si="92"/>
        <v>Yes</v>
      </c>
      <c r="K516" s="5">
        <v>4.0999999999999996</v>
      </c>
      <c r="L516" s="5">
        <f t="shared" si="93"/>
        <v>4.0999999999999996</v>
      </c>
      <c r="M516" s="6">
        <v>97175</v>
      </c>
      <c r="N516">
        <f t="shared" si="94"/>
        <v>97175</v>
      </c>
      <c r="O516" t="str">
        <f t="shared" si="95"/>
        <v>No</v>
      </c>
      <c r="P516" s="7">
        <f t="shared" si="96"/>
        <v>290553250</v>
      </c>
      <c r="Q516" s="5">
        <f t="shared" si="97"/>
        <v>0.82</v>
      </c>
      <c r="R516" s="5">
        <f t="shared" si="88"/>
        <v>0.22759050338077583</v>
      </c>
      <c r="S516" s="5">
        <f t="shared" si="98"/>
        <v>0.52379525169038788</v>
      </c>
    </row>
    <row r="517" spans="1:19" x14ac:dyDescent="0.3">
      <c r="A517" t="s">
        <v>1057</v>
      </c>
      <c r="B517" t="s">
        <v>1058</v>
      </c>
      <c r="C517" t="s">
        <v>707</v>
      </c>
      <c r="D517" t="str">
        <f t="shared" si="89"/>
        <v>Electronics</v>
      </c>
      <c r="E517" t="str">
        <f t="shared" si="90"/>
        <v>MicroSD</v>
      </c>
      <c r="F517" s="3">
        <v>649</v>
      </c>
      <c r="G517" s="3">
        <v>2400</v>
      </c>
      <c r="H517" s="3" t="str">
        <f t="shared" si="91"/>
        <v>&gt;500.00</v>
      </c>
      <c r="I517" s="1">
        <v>0.73</v>
      </c>
      <c r="J517" s="1" t="str">
        <f t="shared" si="92"/>
        <v>Yes</v>
      </c>
      <c r="K517" s="5">
        <v>4.4000000000000004</v>
      </c>
      <c r="L517" s="5">
        <f t="shared" si="93"/>
        <v>4.4000000000000004</v>
      </c>
      <c r="M517" s="6">
        <v>67260</v>
      </c>
      <c r="N517">
        <f t="shared" si="94"/>
        <v>67260</v>
      </c>
      <c r="O517" t="str">
        <f t="shared" si="95"/>
        <v>No</v>
      </c>
      <c r="P517" s="7">
        <f t="shared" si="96"/>
        <v>161424000</v>
      </c>
      <c r="Q517" s="5">
        <f t="shared" si="97"/>
        <v>0.88000000000000012</v>
      </c>
      <c r="R517" s="5">
        <f t="shared" si="88"/>
        <v>0.15752752515967053</v>
      </c>
      <c r="S517" s="5">
        <f t="shared" si="98"/>
        <v>0.51876376257983536</v>
      </c>
    </row>
    <row r="518" spans="1:19" x14ac:dyDescent="0.3">
      <c r="A518" t="s">
        <v>1059</v>
      </c>
      <c r="B518" t="s">
        <v>1060</v>
      </c>
      <c r="C518" t="s">
        <v>742</v>
      </c>
      <c r="D518" t="str">
        <f t="shared" si="89"/>
        <v>Electronics</v>
      </c>
      <c r="E518" t="str">
        <f t="shared" si="90"/>
        <v>WallChargers</v>
      </c>
      <c r="F518" s="3">
        <v>799</v>
      </c>
      <c r="G518" s="3">
        <v>3990</v>
      </c>
      <c r="H518" s="3" t="str">
        <f t="shared" si="91"/>
        <v>&gt;500.00</v>
      </c>
      <c r="I518" s="1">
        <v>0.8</v>
      </c>
      <c r="J518" s="1" t="str">
        <f t="shared" si="92"/>
        <v>Yes</v>
      </c>
      <c r="K518" s="5">
        <v>3.8</v>
      </c>
      <c r="L518" s="5">
        <f t="shared" si="93"/>
        <v>3.8</v>
      </c>
      <c r="M518" s="6">
        <v>119</v>
      </c>
      <c r="N518">
        <f t="shared" si="94"/>
        <v>119</v>
      </c>
      <c r="O518" t="str">
        <f t="shared" si="95"/>
        <v>Yes</v>
      </c>
      <c r="P518" s="7">
        <f t="shared" si="96"/>
        <v>474810</v>
      </c>
      <c r="Q518" s="5">
        <f t="shared" si="97"/>
        <v>0.76</v>
      </c>
      <c r="R518" s="5">
        <f t="shared" si="88"/>
        <v>2.787061476955217E-4</v>
      </c>
      <c r="S518" s="5">
        <f t="shared" si="98"/>
        <v>0.38013935307384777</v>
      </c>
    </row>
    <row r="519" spans="1:19" x14ac:dyDescent="0.3">
      <c r="A519" t="s">
        <v>1061</v>
      </c>
      <c r="B519" t="s">
        <v>1062</v>
      </c>
      <c r="C519" t="s">
        <v>1063</v>
      </c>
      <c r="D519" t="str">
        <f t="shared" si="89"/>
        <v>Computers&amp;Accessories</v>
      </c>
      <c r="E519" t="str">
        <f t="shared" si="90"/>
        <v>CameraPrivacyCovers</v>
      </c>
      <c r="F519" s="3">
        <v>149</v>
      </c>
      <c r="G519" s="3">
        <v>149</v>
      </c>
      <c r="H519" s="3" t="str">
        <f t="shared" si="91"/>
        <v>&lt;200.00</v>
      </c>
      <c r="I519" s="1">
        <v>0</v>
      </c>
      <c r="J519" s="1" t="str">
        <f t="shared" si="92"/>
        <v>No</v>
      </c>
      <c r="K519" s="5">
        <v>4.3</v>
      </c>
      <c r="L519" s="5">
        <f t="shared" si="93"/>
        <v>4.3</v>
      </c>
      <c r="M519" s="6">
        <v>10833</v>
      </c>
      <c r="N519">
        <f t="shared" si="94"/>
        <v>10833</v>
      </c>
      <c r="O519" t="str">
        <f t="shared" si="95"/>
        <v>No</v>
      </c>
      <c r="P519" s="7">
        <f t="shared" si="96"/>
        <v>1614117</v>
      </c>
      <c r="Q519" s="5">
        <f t="shared" si="97"/>
        <v>0.86</v>
      </c>
      <c r="R519" s="5">
        <f t="shared" si="88"/>
        <v>2.5371627714164596E-2</v>
      </c>
      <c r="S519" s="5">
        <f t="shared" si="98"/>
        <v>0.44268581385708228</v>
      </c>
    </row>
    <row r="520" spans="1:19" x14ac:dyDescent="0.3">
      <c r="A520" t="s">
        <v>1064</v>
      </c>
      <c r="B520" t="s">
        <v>1065</v>
      </c>
      <c r="C520" t="s">
        <v>712</v>
      </c>
      <c r="D520" t="str">
        <f t="shared" si="89"/>
        <v>Electronics</v>
      </c>
      <c r="E520" t="str">
        <f t="shared" si="90"/>
        <v>BasicMobiles</v>
      </c>
      <c r="F520" s="3">
        <v>3799</v>
      </c>
      <c r="G520" s="3">
        <v>5299</v>
      </c>
      <c r="H520" s="3" t="str">
        <f t="shared" si="91"/>
        <v>&gt;500.00</v>
      </c>
      <c r="I520" s="1">
        <v>0.28000000000000003</v>
      </c>
      <c r="J520" s="1" t="str">
        <f t="shared" si="92"/>
        <v>No</v>
      </c>
      <c r="K520" s="5">
        <v>3.5</v>
      </c>
      <c r="L520" s="5">
        <f t="shared" si="93"/>
        <v>3.5</v>
      </c>
      <c r="M520" s="6">
        <v>1641</v>
      </c>
      <c r="N520">
        <f t="shared" si="94"/>
        <v>1641</v>
      </c>
      <c r="O520" t="str">
        <f t="shared" si="95"/>
        <v>No</v>
      </c>
      <c r="P520" s="7">
        <f t="shared" si="96"/>
        <v>8695659</v>
      </c>
      <c r="Q520" s="5">
        <f t="shared" si="97"/>
        <v>0.7</v>
      </c>
      <c r="R520" s="5">
        <f t="shared" si="88"/>
        <v>3.8433343560365643E-3</v>
      </c>
      <c r="S520" s="5">
        <f t="shared" si="98"/>
        <v>0.35192166717801826</v>
      </c>
    </row>
    <row r="521" spans="1:19" x14ac:dyDescent="0.3">
      <c r="A521" t="s">
        <v>1066</v>
      </c>
      <c r="B521" t="s">
        <v>1067</v>
      </c>
      <c r="C521" t="s">
        <v>945</v>
      </c>
      <c r="D521" t="str">
        <f t="shared" si="89"/>
        <v>Electronics</v>
      </c>
      <c r="E521" t="str">
        <f t="shared" si="90"/>
        <v>BasicCases</v>
      </c>
      <c r="F521" s="3">
        <v>199</v>
      </c>
      <c r="G521" s="3">
        <v>1899</v>
      </c>
      <c r="H521" s="3" t="str">
        <f t="shared" si="91"/>
        <v>&gt;500.00</v>
      </c>
      <c r="I521" s="1">
        <v>0.9</v>
      </c>
      <c r="J521" s="1" t="str">
        <f t="shared" si="92"/>
        <v>Yes</v>
      </c>
      <c r="K521" s="5">
        <v>4</v>
      </c>
      <c r="L521" s="5">
        <f t="shared" si="93"/>
        <v>4</v>
      </c>
      <c r="M521" s="6">
        <v>4740</v>
      </c>
      <c r="N521">
        <f t="shared" si="94"/>
        <v>4740</v>
      </c>
      <c r="O521" t="str">
        <f t="shared" si="95"/>
        <v>No</v>
      </c>
      <c r="P521" s="7">
        <f t="shared" si="96"/>
        <v>9001260</v>
      </c>
      <c r="Q521" s="5">
        <f t="shared" si="97"/>
        <v>0.8</v>
      </c>
      <c r="R521" s="5">
        <f t="shared" si="88"/>
        <v>1.1101404538460277E-2</v>
      </c>
      <c r="S521" s="5">
        <f t="shared" si="98"/>
        <v>0.40555070226923018</v>
      </c>
    </row>
    <row r="522" spans="1:19" x14ac:dyDescent="0.3">
      <c r="A522" t="s">
        <v>1068</v>
      </c>
      <c r="B522" t="s">
        <v>1069</v>
      </c>
      <c r="C522" t="s">
        <v>696</v>
      </c>
      <c r="D522" t="str">
        <f t="shared" si="89"/>
        <v>Electronics</v>
      </c>
      <c r="E522" t="str">
        <f t="shared" si="90"/>
        <v>Smartphones</v>
      </c>
      <c r="F522" s="3">
        <v>23999</v>
      </c>
      <c r="G522" s="3">
        <v>32999</v>
      </c>
      <c r="H522" s="3" t="str">
        <f t="shared" si="91"/>
        <v>&gt;500.00</v>
      </c>
      <c r="I522" s="1">
        <v>0.27</v>
      </c>
      <c r="J522" s="1" t="str">
        <f t="shared" si="92"/>
        <v>No</v>
      </c>
      <c r="K522" s="5">
        <v>3.9</v>
      </c>
      <c r="L522" s="5">
        <f t="shared" si="93"/>
        <v>3.9</v>
      </c>
      <c r="M522" s="6">
        <v>8866</v>
      </c>
      <c r="N522">
        <f t="shared" si="94"/>
        <v>8866</v>
      </c>
      <c r="O522" t="str">
        <f t="shared" si="95"/>
        <v>No</v>
      </c>
      <c r="P522" s="7">
        <f t="shared" si="96"/>
        <v>292569134</v>
      </c>
      <c r="Q522" s="5">
        <f t="shared" si="97"/>
        <v>0.78</v>
      </c>
      <c r="R522" s="5">
        <f t="shared" si="88"/>
        <v>2.0764779037550384E-2</v>
      </c>
      <c r="S522" s="5">
        <f t="shared" si="98"/>
        <v>0.40038238951877519</v>
      </c>
    </row>
    <row r="523" spans="1:19" x14ac:dyDescent="0.3">
      <c r="A523" t="s">
        <v>1070</v>
      </c>
      <c r="B523" t="s">
        <v>1071</v>
      </c>
      <c r="C523" t="s">
        <v>696</v>
      </c>
      <c r="D523" t="str">
        <f t="shared" si="89"/>
        <v>Electronics</v>
      </c>
      <c r="E523" t="str">
        <f t="shared" si="90"/>
        <v>Smartphones</v>
      </c>
      <c r="F523" s="3">
        <v>29990</v>
      </c>
      <c r="G523" s="3">
        <v>39990</v>
      </c>
      <c r="H523" s="3" t="str">
        <f t="shared" si="91"/>
        <v>&gt;500.00</v>
      </c>
      <c r="I523" s="1">
        <v>0.25</v>
      </c>
      <c r="J523" s="1" t="str">
        <f t="shared" si="92"/>
        <v>No</v>
      </c>
      <c r="K523" s="5">
        <v>4.3</v>
      </c>
      <c r="L523" s="5">
        <f t="shared" si="93"/>
        <v>4.3</v>
      </c>
      <c r="M523" s="6">
        <v>8399</v>
      </c>
      <c r="N523">
        <f t="shared" si="94"/>
        <v>8399</v>
      </c>
      <c r="O523" t="str">
        <f t="shared" si="95"/>
        <v>No</v>
      </c>
      <c r="P523" s="7">
        <f t="shared" si="96"/>
        <v>335876010</v>
      </c>
      <c r="Q523" s="5">
        <f t="shared" si="97"/>
        <v>0.86</v>
      </c>
      <c r="R523" s="5">
        <f t="shared" si="88"/>
        <v>1.9671033062980563E-2</v>
      </c>
      <c r="S523" s="5">
        <f t="shared" si="98"/>
        <v>0.43983551653149028</v>
      </c>
    </row>
    <row r="524" spans="1:19" x14ac:dyDescent="0.3">
      <c r="A524" t="s">
        <v>1072</v>
      </c>
      <c r="B524" t="s">
        <v>1073</v>
      </c>
      <c r="C524" t="s">
        <v>686</v>
      </c>
      <c r="D524" t="str">
        <f t="shared" si="89"/>
        <v>Electronics</v>
      </c>
      <c r="E524" t="str">
        <f t="shared" si="90"/>
        <v>SmartWatches</v>
      </c>
      <c r="F524" s="3">
        <v>281</v>
      </c>
      <c r="G524" s="3">
        <v>1999</v>
      </c>
      <c r="H524" s="3" t="str">
        <f t="shared" si="91"/>
        <v>&gt;500.00</v>
      </c>
      <c r="I524" s="1">
        <v>0.86</v>
      </c>
      <c r="J524" s="1" t="str">
        <f t="shared" si="92"/>
        <v>Yes</v>
      </c>
      <c r="K524" s="5">
        <v>2.8</v>
      </c>
      <c r="L524" s="5">
        <f t="shared" si="93"/>
        <v>2.8</v>
      </c>
      <c r="M524" s="6">
        <v>87</v>
      </c>
      <c r="N524">
        <f t="shared" si="94"/>
        <v>87</v>
      </c>
      <c r="O524" t="str">
        <f t="shared" si="95"/>
        <v>Yes</v>
      </c>
      <c r="P524" s="7">
        <f t="shared" si="96"/>
        <v>173913</v>
      </c>
      <c r="Q524" s="5">
        <f t="shared" si="97"/>
        <v>0.55999999999999994</v>
      </c>
      <c r="R524" s="5">
        <f t="shared" si="88"/>
        <v>2.0375995671857472E-4</v>
      </c>
      <c r="S524" s="5">
        <f t="shared" si="98"/>
        <v>0.28010187997835928</v>
      </c>
    </row>
    <row r="525" spans="1:19" x14ac:dyDescent="0.3">
      <c r="A525" t="s">
        <v>1074</v>
      </c>
      <c r="B525" t="s">
        <v>1075</v>
      </c>
      <c r="C525" t="s">
        <v>696</v>
      </c>
      <c r="D525" t="str">
        <f t="shared" si="89"/>
        <v>Electronics</v>
      </c>
      <c r="E525" t="str">
        <f t="shared" si="90"/>
        <v>Smartphones</v>
      </c>
      <c r="F525" s="3">
        <v>7998</v>
      </c>
      <c r="G525" s="3">
        <v>11999</v>
      </c>
      <c r="H525" s="3" t="str">
        <f t="shared" si="91"/>
        <v>&gt;500.00</v>
      </c>
      <c r="I525" s="1">
        <v>0.33</v>
      </c>
      <c r="J525" s="1" t="str">
        <f t="shared" si="92"/>
        <v>No</v>
      </c>
      <c r="K525" s="5">
        <v>3.8</v>
      </c>
      <c r="L525" s="5">
        <f t="shared" si="93"/>
        <v>3.8</v>
      </c>
      <c r="M525" s="6">
        <v>125</v>
      </c>
      <c r="N525">
        <f t="shared" si="94"/>
        <v>125</v>
      </c>
      <c r="O525" t="str">
        <f t="shared" si="95"/>
        <v>Yes</v>
      </c>
      <c r="P525" s="7">
        <f t="shared" si="96"/>
        <v>1499875</v>
      </c>
      <c r="Q525" s="5">
        <f t="shared" si="97"/>
        <v>0.76</v>
      </c>
      <c r="R525" s="5">
        <f t="shared" si="88"/>
        <v>2.9275855850369929E-4</v>
      </c>
      <c r="S525" s="5">
        <f t="shared" si="98"/>
        <v>0.38014637927925188</v>
      </c>
    </row>
    <row r="526" spans="1:19" x14ac:dyDescent="0.3">
      <c r="A526" t="s">
        <v>1076</v>
      </c>
      <c r="B526" t="s">
        <v>1077</v>
      </c>
      <c r="C526" t="s">
        <v>686</v>
      </c>
      <c r="D526" t="str">
        <f t="shared" si="89"/>
        <v>Electronics</v>
      </c>
      <c r="E526" t="str">
        <f t="shared" si="90"/>
        <v>SmartWatches</v>
      </c>
      <c r="F526" s="3">
        <v>249</v>
      </c>
      <c r="G526" s="3">
        <v>999</v>
      </c>
      <c r="H526" s="3" t="str">
        <f t="shared" si="91"/>
        <v>&gt;500.00</v>
      </c>
      <c r="I526" s="1">
        <v>0.75</v>
      </c>
      <c r="J526" s="1" t="str">
        <f t="shared" si="92"/>
        <v>Yes</v>
      </c>
      <c r="K526" s="5">
        <v>4.5</v>
      </c>
      <c r="L526" s="5">
        <f t="shared" si="93"/>
        <v>4.5</v>
      </c>
      <c r="M526" s="6">
        <v>38</v>
      </c>
      <c r="N526">
        <f t="shared" si="94"/>
        <v>38</v>
      </c>
      <c r="O526" t="str">
        <f t="shared" si="95"/>
        <v>Yes</v>
      </c>
      <c r="P526" s="7">
        <f t="shared" si="96"/>
        <v>37962</v>
      </c>
      <c r="Q526" s="5">
        <f t="shared" si="97"/>
        <v>0.9</v>
      </c>
      <c r="R526" s="5">
        <f t="shared" si="88"/>
        <v>8.8998601785124584E-5</v>
      </c>
      <c r="S526" s="5">
        <f t="shared" si="98"/>
        <v>0.45004449930089258</v>
      </c>
    </row>
    <row r="527" spans="1:19" x14ac:dyDescent="0.3">
      <c r="A527" t="s">
        <v>1078</v>
      </c>
      <c r="B527" t="s">
        <v>1079</v>
      </c>
      <c r="C527" t="s">
        <v>898</v>
      </c>
      <c r="D527" t="str">
        <f t="shared" si="89"/>
        <v>Electronics</v>
      </c>
      <c r="E527" t="str">
        <f t="shared" si="90"/>
        <v>ScreenProtectors</v>
      </c>
      <c r="F527" s="3">
        <v>299</v>
      </c>
      <c r="G527" s="3">
        <v>599</v>
      </c>
      <c r="H527" s="3" t="str">
        <f t="shared" si="91"/>
        <v>&gt;500.00</v>
      </c>
      <c r="I527" s="1">
        <v>0.5</v>
      </c>
      <c r="J527" s="1" t="str">
        <f t="shared" si="92"/>
        <v>Yes</v>
      </c>
      <c r="K527" s="5">
        <v>4.3</v>
      </c>
      <c r="L527" s="5">
        <f t="shared" si="93"/>
        <v>4.3</v>
      </c>
      <c r="M527" s="6">
        <v>4674</v>
      </c>
      <c r="N527">
        <f t="shared" si="94"/>
        <v>4674</v>
      </c>
      <c r="O527" t="str">
        <f t="shared" si="95"/>
        <v>No</v>
      </c>
      <c r="P527" s="7">
        <f t="shared" si="96"/>
        <v>2799726</v>
      </c>
      <c r="Q527" s="5">
        <f t="shared" si="97"/>
        <v>0.86</v>
      </c>
      <c r="R527" s="5">
        <f t="shared" si="88"/>
        <v>1.0946828019570323E-2</v>
      </c>
      <c r="S527" s="5">
        <f t="shared" si="98"/>
        <v>0.43547341400978518</v>
      </c>
    </row>
    <row r="528" spans="1:19" x14ac:dyDescent="0.3">
      <c r="A528" t="s">
        <v>1080</v>
      </c>
      <c r="B528" t="s">
        <v>1081</v>
      </c>
      <c r="C528" t="s">
        <v>686</v>
      </c>
      <c r="D528" t="str">
        <f t="shared" si="89"/>
        <v>Electronics</v>
      </c>
      <c r="E528" t="str">
        <f t="shared" si="90"/>
        <v>SmartWatches</v>
      </c>
      <c r="F528" s="3">
        <v>499</v>
      </c>
      <c r="G528" s="3">
        <v>1899</v>
      </c>
      <c r="H528" s="3" t="str">
        <f t="shared" si="91"/>
        <v>&gt;500.00</v>
      </c>
      <c r="I528" s="1">
        <v>0.74</v>
      </c>
      <c r="J528" s="1" t="str">
        <f t="shared" si="92"/>
        <v>Yes</v>
      </c>
      <c r="K528" s="5">
        <v>4.0999999999999996</v>
      </c>
      <c r="L528" s="5">
        <f t="shared" si="93"/>
        <v>4.0999999999999996</v>
      </c>
      <c r="M528" s="6">
        <v>412</v>
      </c>
      <c r="N528">
        <f t="shared" si="94"/>
        <v>412</v>
      </c>
      <c r="O528" t="str">
        <f t="shared" si="95"/>
        <v>Yes</v>
      </c>
      <c r="P528" s="7">
        <f t="shared" si="96"/>
        <v>782388</v>
      </c>
      <c r="Q528" s="5">
        <f t="shared" si="97"/>
        <v>0.82</v>
      </c>
      <c r="R528" s="5">
        <f t="shared" si="88"/>
        <v>9.6493220882819285E-4</v>
      </c>
      <c r="S528" s="5">
        <f t="shared" si="98"/>
        <v>0.41048246610441408</v>
      </c>
    </row>
    <row r="529" spans="1:19" x14ac:dyDescent="0.3">
      <c r="A529" t="s">
        <v>1082</v>
      </c>
      <c r="B529" t="s">
        <v>1083</v>
      </c>
      <c r="C529" t="s">
        <v>686</v>
      </c>
      <c r="D529" t="str">
        <f t="shared" si="89"/>
        <v>Electronics</v>
      </c>
      <c r="E529" t="str">
        <f t="shared" si="90"/>
        <v>SmartWatches</v>
      </c>
      <c r="F529" s="3">
        <v>899</v>
      </c>
      <c r="G529" s="3">
        <v>3499</v>
      </c>
      <c r="H529" s="3" t="str">
        <f t="shared" si="91"/>
        <v>&gt;500.00</v>
      </c>
      <c r="I529" s="1">
        <v>0.74</v>
      </c>
      <c r="J529" s="1" t="str">
        <f t="shared" si="92"/>
        <v>Yes</v>
      </c>
      <c r="K529" s="5">
        <v>3</v>
      </c>
      <c r="L529" s="5">
        <f t="shared" si="93"/>
        <v>3</v>
      </c>
      <c r="M529" s="6">
        <v>681</v>
      </c>
      <c r="N529">
        <f t="shared" si="94"/>
        <v>681</v>
      </c>
      <c r="O529" t="str">
        <f t="shared" si="95"/>
        <v>Yes</v>
      </c>
      <c r="P529" s="7">
        <f t="shared" si="96"/>
        <v>2382819</v>
      </c>
      <c r="Q529" s="5">
        <f t="shared" si="97"/>
        <v>0.6</v>
      </c>
      <c r="R529" s="5">
        <f t="shared" si="88"/>
        <v>1.5949486267281539E-3</v>
      </c>
      <c r="S529" s="5">
        <f t="shared" si="98"/>
        <v>0.30079747431336407</v>
      </c>
    </row>
    <row r="530" spans="1:19" x14ac:dyDescent="0.3">
      <c r="A530" t="s">
        <v>1084</v>
      </c>
      <c r="B530" t="s">
        <v>1085</v>
      </c>
      <c r="C530" t="s">
        <v>693</v>
      </c>
      <c r="D530" t="str">
        <f t="shared" si="89"/>
        <v>Electronics</v>
      </c>
      <c r="E530" t="str">
        <f t="shared" si="90"/>
        <v>PowerBanks</v>
      </c>
      <c r="F530" s="3">
        <v>1599</v>
      </c>
      <c r="G530" s="3">
        <v>3499</v>
      </c>
      <c r="H530" s="3" t="str">
        <f t="shared" si="91"/>
        <v>&gt;500.00</v>
      </c>
      <c r="I530" s="1">
        <v>0.54</v>
      </c>
      <c r="J530" s="1" t="str">
        <f t="shared" si="92"/>
        <v>Yes</v>
      </c>
      <c r="K530" s="5">
        <v>4</v>
      </c>
      <c r="L530" s="5">
        <f t="shared" si="93"/>
        <v>4</v>
      </c>
      <c r="M530" s="6">
        <v>36384</v>
      </c>
      <c r="N530">
        <f t="shared" si="94"/>
        <v>36384</v>
      </c>
      <c r="O530" t="str">
        <f t="shared" si="95"/>
        <v>No</v>
      </c>
      <c r="P530" s="7">
        <f t="shared" si="96"/>
        <v>127307616</v>
      </c>
      <c r="Q530" s="5">
        <f t="shared" si="97"/>
        <v>0.8</v>
      </c>
      <c r="R530" s="5">
        <f t="shared" si="88"/>
        <v>8.5213819140788766E-2</v>
      </c>
      <c r="S530" s="5">
        <f t="shared" si="98"/>
        <v>0.44260690957039439</v>
      </c>
    </row>
    <row r="531" spans="1:19" x14ac:dyDescent="0.3">
      <c r="A531" t="s">
        <v>1086</v>
      </c>
      <c r="B531" t="s">
        <v>1087</v>
      </c>
      <c r="C531" t="s">
        <v>1088</v>
      </c>
      <c r="D531" t="str">
        <f t="shared" si="89"/>
        <v>Electronics</v>
      </c>
      <c r="E531" t="str">
        <f t="shared" si="90"/>
        <v>Adapters</v>
      </c>
      <c r="F531" s="3">
        <v>120</v>
      </c>
      <c r="G531" s="3">
        <v>999</v>
      </c>
      <c r="H531" s="3" t="str">
        <f t="shared" si="91"/>
        <v>&gt;500.00</v>
      </c>
      <c r="I531" s="1">
        <v>0.88</v>
      </c>
      <c r="J531" s="1" t="str">
        <f t="shared" si="92"/>
        <v>Yes</v>
      </c>
      <c r="K531" s="5">
        <v>3.9</v>
      </c>
      <c r="L531" s="5">
        <f t="shared" si="93"/>
        <v>3.9</v>
      </c>
      <c r="M531" s="6">
        <v>6491</v>
      </c>
      <c r="N531">
        <f t="shared" si="94"/>
        <v>6491</v>
      </c>
      <c r="O531" t="str">
        <f t="shared" si="95"/>
        <v>No</v>
      </c>
      <c r="P531" s="7">
        <f t="shared" si="96"/>
        <v>6484509</v>
      </c>
      <c r="Q531" s="5">
        <f t="shared" si="97"/>
        <v>0.78</v>
      </c>
      <c r="R531" s="5">
        <f t="shared" si="88"/>
        <v>1.5202366425980097E-2</v>
      </c>
      <c r="S531" s="5">
        <f t="shared" si="98"/>
        <v>0.39760118321299004</v>
      </c>
    </row>
    <row r="532" spans="1:19" x14ac:dyDescent="0.3">
      <c r="A532" t="s">
        <v>1089</v>
      </c>
      <c r="B532" t="s">
        <v>1090</v>
      </c>
      <c r="C532" t="s">
        <v>686</v>
      </c>
      <c r="D532" t="str">
        <f t="shared" si="89"/>
        <v>Electronics</v>
      </c>
      <c r="E532" t="str">
        <f t="shared" si="90"/>
        <v>SmartWatches</v>
      </c>
      <c r="F532" s="3">
        <v>3999</v>
      </c>
      <c r="G532" s="3">
        <v>6999</v>
      </c>
      <c r="H532" s="3" t="str">
        <f t="shared" si="91"/>
        <v>&gt;500.00</v>
      </c>
      <c r="I532" s="1">
        <v>0.43</v>
      </c>
      <c r="J532" s="1" t="str">
        <f t="shared" si="92"/>
        <v>No</v>
      </c>
      <c r="K532" s="5">
        <v>4.0999999999999996</v>
      </c>
      <c r="L532" s="5">
        <f t="shared" si="93"/>
        <v>4.0999999999999996</v>
      </c>
      <c r="M532" s="6">
        <v>10229</v>
      </c>
      <c r="N532">
        <f t="shared" si="94"/>
        <v>10229</v>
      </c>
      <c r="O532" t="str">
        <f t="shared" si="95"/>
        <v>No</v>
      </c>
      <c r="P532" s="7">
        <f t="shared" si="96"/>
        <v>71592771</v>
      </c>
      <c r="Q532" s="5">
        <f t="shared" si="97"/>
        <v>0.82</v>
      </c>
      <c r="R532" s="5">
        <f t="shared" si="88"/>
        <v>2.3957018359474721E-2</v>
      </c>
      <c r="S532" s="5">
        <f t="shared" si="98"/>
        <v>0.42197850917973734</v>
      </c>
    </row>
    <row r="533" spans="1:19" x14ac:dyDescent="0.3">
      <c r="A533" t="s">
        <v>1091</v>
      </c>
      <c r="B533" t="s">
        <v>993</v>
      </c>
      <c r="C533" t="s">
        <v>696</v>
      </c>
      <c r="D533" t="str">
        <f t="shared" si="89"/>
        <v>Electronics</v>
      </c>
      <c r="E533" t="str">
        <f t="shared" si="90"/>
        <v>Smartphones</v>
      </c>
      <c r="F533" s="3">
        <v>12999</v>
      </c>
      <c r="G533" s="3">
        <v>18999</v>
      </c>
      <c r="H533" s="3" t="str">
        <f t="shared" si="91"/>
        <v>&gt;500.00</v>
      </c>
      <c r="I533" s="1">
        <v>0.32</v>
      </c>
      <c r="J533" s="1" t="str">
        <f t="shared" si="92"/>
        <v>No</v>
      </c>
      <c r="K533" s="5">
        <v>4.0999999999999996</v>
      </c>
      <c r="L533" s="5">
        <f t="shared" si="93"/>
        <v>4.0999999999999996</v>
      </c>
      <c r="M533" s="6">
        <v>50772</v>
      </c>
      <c r="N533">
        <f t="shared" si="94"/>
        <v>50772</v>
      </c>
      <c r="O533" t="str">
        <f t="shared" si="95"/>
        <v>No</v>
      </c>
      <c r="P533" s="7">
        <f t="shared" si="96"/>
        <v>964617228</v>
      </c>
      <c r="Q533" s="5">
        <f t="shared" si="97"/>
        <v>0.82</v>
      </c>
      <c r="R533" s="5">
        <f t="shared" si="88"/>
        <v>0.11891150025879857</v>
      </c>
      <c r="S533" s="5">
        <f t="shared" si="98"/>
        <v>0.46945575012939927</v>
      </c>
    </row>
    <row r="534" spans="1:19" x14ac:dyDescent="0.3">
      <c r="A534" t="s">
        <v>1092</v>
      </c>
      <c r="B534" t="s">
        <v>1093</v>
      </c>
      <c r="C534" t="s">
        <v>945</v>
      </c>
      <c r="D534" t="str">
        <f t="shared" si="89"/>
        <v>Electronics</v>
      </c>
      <c r="E534" t="str">
        <f t="shared" si="90"/>
        <v>BasicCases</v>
      </c>
      <c r="F534" s="3">
        <v>1599</v>
      </c>
      <c r="G534" s="3">
        <v>2599</v>
      </c>
      <c r="H534" s="3" t="str">
        <f t="shared" si="91"/>
        <v>&gt;500.00</v>
      </c>
      <c r="I534" s="1">
        <v>0.38</v>
      </c>
      <c r="J534" s="1" t="str">
        <f t="shared" si="92"/>
        <v>No</v>
      </c>
      <c r="K534" s="5">
        <v>4.3</v>
      </c>
      <c r="L534" s="5">
        <f t="shared" si="93"/>
        <v>4.3</v>
      </c>
      <c r="M534" s="6">
        <v>1801</v>
      </c>
      <c r="N534">
        <f t="shared" si="94"/>
        <v>1801</v>
      </c>
      <c r="O534" t="str">
        <f t="shared" si="95"/>
        <v>No</v>
      </c>
      <c r="P534" s="7">
        <f t="shared" si="96"/>
        <v>4680799</v>
      </c>
      <c r="Q534" s="5">
        <f t="shared" si="97"/>
        <v>0.86</v>
      </c>
      <c r="R534" s="5">
        <f t="shared" si="88"/>
        <v>4.2180653109212991E-3</v>
      </c>
      <c r="S534" s="5">
        <f t="shared" si="98"/>
        <v>0.43210903265546063</v>
      </c>
    </row>
    <row r="535" spans="1:19" x14ac:dyDescent="0.3">
      <c r="A535" t="s">
        <v>1094</v>
      </c>
      <c r="B535" t="s">
        <v>1095</v>
      </c>
      <c r="C535" t="s">
        <v>742</v>
      </c>
      <c r="D535" t="str">
        <f t="shared" si="89"/>
        <v>Electronics</v>
      </c>
      <c r="E535" t="str">
        <f t="shared" si="90"/>
        <v>WallChargers</v>
      </c>
      <c r="F535" s="3">
        <v>699</v>
      </c>
      <c r="G535" s="3">
        <v>1199</v>
      </c>
      <c r="H535" s="3" t="str">
        <f t="shared" si="91"/>
        <v>&gt;500.00</v>
      </c>
      <c r="I535" s="1">
        <v>0.42</v>
      </c>
      <c r="J535" s="1" t="str">
        <f t="shared" si="92"/>
        <v>No</v>
      </c>
      <c r="K535" s="5">
        <v>4</v>
      </c>
      <c r="L535" s="5">
        <f t="shared" si="93"/>
        <v>4</v>
      </c>
      <c r="M535" s="6">
        <v>14404</v>
      </c>
      <c r="N535">
        <f t="shared" si="94"/>
        <v>14404</v>
      </c>
      <c r="O535" t="str">
        <f t="shared" si="95"/>
        <v>No</v>
      </c>
      <c r="P535" s="7">
        <f t="shared" si="96"/>
        <v>17270396</v>
      </c>
      <c r="Q535" s="5">
        <f t="shared" si="97"/>
        <v>0.8</v>
      </c>
      <c r="R535" s="5">
        <f t="shared" si="88"/>
        <v>3.3735154213498278E-2</v>
      </c>
      <c r="S535" s="5">
        <f t="shared" si="98"/>
        <v>0.41686757710674915</v>
      </c>
    </row>
    <row r="536" spans="1:19" x14ac:dyDescent="0.3">
      <c r="A536" t="s">
        <v>1096</v>
      </c>
      <c r="B536" t="s">
        <v>1097</v>
      </c>
      <c r="C536" t="s">
        <v>1098</v>
      </c>
      <c r="D536" t="str">
        <f t="shared" si="89"/>
        <v>Electronics</v>
      </c>
      <c r="E536" t="str">
        <f t="shared" si="90"/>
        <v>PhoneCharms</v>
      </c>
      <c r="F536" s="3">
        <v>99</v>
      </c>
      <c r="G536" s="3">
        <v>999</v>
      </c>
      <c r="H536" s="3" t="str">
        <f t="shared" si="91"/>
        <v>&gt;500.00</v>
      </c>
      <c r="I536" s="1">
        <v>0.9</v>
      </c>
      <c r="J536" s="1" t="str">
        <f t="shared" si="92"/>
        <v>Yes</v>
      </c>
      <c r="K536" s="5">
        <v>4.4000000000000004</v>
      </c>
      <c r="L536" s="5">
        <f t="shared" si="93"/>
        <v>4.4000000000000004</v>
      </c>
      <c r="M536" s="6">
        <v>305</v>
      </c>
      <c r="N536">
        <f t="shared" si="94"/>
        <v>305</v>
      </c>
      <c r="O536" t="str">
        <f t="shared" si="95"/>
        <v>Yes</v>
      </c>
      <c r="P536" s="7">
        <f t="shared" si="96"/>
        <v>304695</v>
      </c>
      <c r="Q536" s="5">
        <f t="shared" si="97"/>
        <v>0.88000000000000012</v>
      </c>
      <c r="R536" s="5">
        <f t="shared" si="88"/>
        <v>7.1433088274902633E-4</v>
      </c>
      <c r="S536" s="5">
        <f t="shared" si="98"/>
        <v>0.4403571654413746</v>
      </c>
    </row>
    <row r="537" spans="1:19" x14ac:dyDescent="0.3">
      <c r="A537" t="s">
        <v>1099</v>
      </c>
      <c r="B537" t="s">
        <v>1100</v>
      </c>
      <c r="C537" t="s">
        <v>696</v>
      </c>
      <c r="D537" t="str">
        <f t="shared" si="89"/>
        <v>Electronics</v>
      </c>
      <c r="E537" t="str">
        <f t="shared" si="90"/>
        <v>Smartphones</v>
      </c>
      <c r="F537" s="3">
        <v>7915</v>
      </c>
      <c r="G537" s="3">
        <v>9999</v>
      </c>
      <c r="H537" s="3" t="str">
        <f t="shared" si="91"/>
        <v>&gt;500.00</v>
      </c>
      <c r="I537" s="1">
        <v>0.21</v>
      </c>
      <c r="J537" s="1" t="str">
        <f t="shared" si="92"/>
        <v>No</v>
      </c>
      <c r="K537" s="5">
        <v>4.3</v>
      </c>
      <c r="L537" s="5">
        <f t="shared" si="93"/>
        <v>4.3</v>
      </c>
      <c r="M537" s="6">
        <v>1376</v>
      </c>
      <c r="N537">
        <f t="shared" si="94"/>
        <v>1376</v>
      </c>
      <c r="O537" t="str">
        <f t="shared" si="95"/>
        <v>No</v>
      </c>
      <c r="P537" s="7">
        <f t="shared" si="96"/>
        <v>13758624</v>
      </c>
      <c r="Q537" s="5">
        <f t="shared" si="97"/>
        <v>0.86</v>
      </c>
      <c r="R537" s="5">
        <f t="shared" si="88"/>
        <v>3.222686212008722E-3</v>
      </c>
      <c r="S537" s="5">
        <f t="shared" si="98"/>
        <v>0.43161134310600435</v>
      </c>
    </row>
    <row r="538" spans="1:19" x14ac:dyDescent="0.3">
      <c r="A538" t="s">
        <v>1101</v>
      </c>
      <c r="B538" t="s">
        <v>1102</v>
      </c>
      <c r="C538" t="s">
        <v>686</v>
      </c>
      <c r="D538" t="str">
        <f t="shared" si="89"/>
        <v>Electronics</v>
      </c>
      <c r="E538" t="str">
        <f t="shared" si="90"/>
        <v>SmartWatches</v>
      </c>
      <c r="F538" s="3">
        <v>1499</v>
      </c>
      <c r="G538" s="3">
        <v>7999</v>
      </c>
      <c r="H538" s="3" t="str">
        <f t="shared" si="91"/>
        <v>&gt;500.00</v>
      </c>
      <c r="I538" s="1">
        <v>0.81</v>
      </c>
      <c r="J538" s="1" t="str">
        <f t="shared" si="92"/>
        <v>Yes</v>
      </c>
      <c r="K538" s="5">
        <v>4.2</v>
      </c>
      <c r="L538" s="5">
        <f t="shared" si="93"/>
        <v>4.2</v>
      </c>
      <c r="M538" s="6">
        <v>22638</v>
      </c>
      <c r="N538">
        <f t="shared" si="94"/>
        <v>22638</v>
      </c>
      <c r="O538" t="str">
        <f t="shared" si="95"/>
        <v>No</v>
      </c>
      <c r="P538" s="7">
        <f t="shared" si="96"/>
        <v>181081362</v>
      </c>
      <c r="Q538" s="5">
        <f t="shared" si="97"/>
        <v>0.84000000000000008</v>
      </c>
      <c r="R538" s="5">
        <f t="shared" si="88"/>
        <v>5.3019745979253956E-2</v>
      </c>
      <c r="S538" s="5">
        <f t="shared" si="98"/>
        <v>0.44650987298962702</v>
      </c>
    </row>
    <row r="539" spans="1:19" x14ac:dyDescent="0.3">
      <c r="A539" t="s">
        <v>1103</v>
      </c>
      <c r="B539" t="s">
        <v>1104</v>
      </c>
      <c r="C539" t="s">
        <v>712</v>
      </c>
      <c r="D539" t="str">
        <f t="shared" si="89"/>
        <v>Electronics</v>
      </c>
      <c r="E539" t="str">
        <f t="shared" si="90"/>
        <v>BasicMobiles</v>
      </c>
      <c r="F539" s="3">
        <v>1055</v>
      </c>
      <c r="G539" s="3">
        <v>1249</v>
      </c>
      <c r="H539" s="3" t="str">
        <f t="shared" si="91"/>
        <v>&gt;500.00</v>
      </c>
      <c r="I539" s="1">
        <v>0.16</v>
      </c>
      <c r="J539" s="1" t="str">
        <f t="shared" si="92"/>
        <v>No</v>
      </c>
      <c r="K539" s="5">
        <v>3.8</v>
      </c>
      <c r="L539" s="5">
        <f t="shared" si="93"/>
        <v>3.8</v>
      </c>
      <c r="M539" s="6">
        <v>2352</v>
      </c>
      <c r="N539">
        <f t="shared" si="94"/>
        <v>2352</v>
      </c>
      <c r="O539" t="str">
        <f t="shared" si="95"/>
        <v>No</v>
      </c>
      <c r="P539" s="7">
        <f t="shared" si="96"/>
        <v>2937648</v>
      </c>
      <c r="Q539" s="5">
        <f t="shared" si="97"/>
        <v>0.76</v>
      </c>
      <c r="R539" s="5">
        <f t="shared" si="88"/>
        <v>5.5085450368056055E-3</v>
      </c>
      <c r="S539" s="5">
        <f t="shared" si="98"/>
        <v>0.38275427251840283</v>
      </c>
    </row>
    <row r="540" spans="1:19" x14ac:dyDescent="0.3">
      <c r="A540" t="s">
        <v>1105</v>
      </c>
      <c r="B540" t="s">
        <v>1106</v>
      </c>
      <c r="C540" t="s">
        <v>898</v>
      </c>
      <c r="D540" t="str">
        <f t="shared" si="89"/>
        <v>Electronics</v>
      </c>
      <c r="E540" t="str">
        <f t="shared" si="90"/>
        <v>ScreenProtectors</v>
      </c>
      <c r="F540" s="3">
        <v>150</v>
      </c>
      <c r="G540" s="3">
        <v>599</v>
      </c>
      <c r="H540" s="3" t="str">
        <f t="shared" si="91"/>
        <v>&gt;500.00</v>
      </c>
      <c r="I540" s="1">
        <v>0.75</v>
      </c>
      <c r="J540" s="1" t="str">
        <f t="shared" si="92"/>
        <v>Yes</v>
      </c>
      <c r="K540" s="5">
        <v>4.3</v>
      </c>
      <c r="L540" s="5">
        <f t="shared" si="93"/>
        <v>4.3</v>
      </c>
      <c r="M540" s="6">
        <v>714</v>
      </c>
      <c r="N540">
        <f t="shared" si="94"/>
        <v>714</v>
      </c>
      <c r="O540" t="str">
        <f t="shared" si="95"/>
        <v>Yes</v>
      </c>
      <c r="P540" s="7">
        <f t="shared" si="96"/>
        <v>427686</v>
      </c>
      <c r="Q540" s="5">
        <f t="shared" si="97"/>
        <v>0.86</v>
      </c>
      <c r="R540" s="5">
        <f t="shared" si="88"/>
        <v>1.6722368861731304E-3</v>
      </c>
      <c r="S540" s="5">
        <f t="shared" si="98"/>
        <v>0.43083611844308656</v>
      </c>
    </row>
    <row r="541" spans="1:19" x14ac:dyDescent="0.3">
      <c r="A541" t="s">
        <v>1107</v>
      </c>
      <c r="B541" t="s">
        <v>1108</v>
      </c>
      <c r="C541" t="s">
        <v>945</v>
      </c>
      <c r="D541" t="str">
        <f t="shared" si="89"/>
        <v>Electronics</v>
      </c>
      <c r="E541" t="str">
        <f t="shared" si="90"/>
        <v>BasicCases</v>
      </c>
      <c r="F541" s="3">
        <v>474</v>
      </c>
      <c r="G541" s="3">
        <v>1799</v>
      </c>
      <c r="H541" s="3" t="str">
        <f t="shared" si="91"/>
        <v>&gt;500.00</v>
      </c>
      <c r="I541" s="1">
        <v>0.74</v>
      </c>
      <c r="J541" s="1" t="str">
        <f t="shared" si="92"/>
        <v>Yes</v>
      </c>
      <c r="K541" s="5">
        <v>4.3</v>
      </c>
      <c r="L541" s="5">
        <f t="shared" si="93"/>
        <v>4.3</v>
      </c>
      <c r="M541" s="6">
        <v>1454</v>
      </c>
      <c r="N541">
        <f t="shared" si="94"/>
        <v>1454</v>
      </c>
      <c r="O541" t="str">
        <f t="shared" si="95"/>
        <v>No</v>
      </c>
      <c r="P541" s="7">
        <f t="shared" si="96"/>
        <v>2615746</v>
      </c>
      <c r="Q541" s="5">
        <f t="shared" si="97"/>
        <v>0.86</v>
      </c>
      <c r="R541" s="5">
        <f t="shared" si="88"/>
        <v>3.4053675525150301E-3</v>
      </c>
      <c r="S541" s="5">
        <f t="shared" si="98"/>
        <v>0.43170268377625753</v>
      </c>
    </row>
    <row r="542" spans="1:19" x14ac:dyDescent="0.3">
      <c r="A542" t="s">
        <v>1109</v>
      </c>
      <c r="B542" t="s">
        <v>1110</v>
      </c>
      <c r="C542" t="s">
        <v>742</v>
      </c>
      <c r="D542" t="str">
        <f t="shared" si="89"/>
        <v>Electronics</v>
      </c>
      <c r="E542" t="str">
        <f t="shared" si="90"/>
        <v>WallChargers</v>
      </c>
      <c r="F542" s="3">
        <v>239</v>
      </c>
      <c r="G542" s="3">
        <v>599</v>
      </c>
      <c r="H542" s="3" t="str">
        <f t="shared" si="91"/>
        <v>&gt;500.00</v>
      </c>
      <c r="I542" s="1">
        <v>0.6</v>
      </c>
      <c r="J542" s="1" t="str">
        <f t="shared" si="92"/>
        <v>Yes</v>
      </c>
      <c r="K542" s="5">
        <v>3.9</v>
      </c>
      <c r="L542" s="5">
        <f t="shared" si="93"/>
        <v>3.9</v>
      </c>
      <c r="M542" s="6">
        <v>2147</v>
      </c>
      <c r="N542">
        <f t="shared" si="94"/>
        <v>2147</v>
      </c>
      <c r="O542" t="str">
        <f t="shared" si="95"/>
        <v>No</v>
      </c>
      <c r="P542" s="7">
        <f t="shared" si="96"/>
        <v>1286053</v>
      </c>
      <c r="Q542" s="5">
        <f t="shared" si="97"/>
        <v>0.78</v>
      </c>
      <c r="R542" s="5">
        <f t="shared" si="88"/>
        <v>5.0284210008595389E-3</v>
      </c>
      <c r="S542" s="5">
        <f t="shared" si="98"/>
        <v>0.39251421050042978</v>
      </c>
    </row>
    <row r="543" spans="1:19" x14ac:dyDescent="0.3">
      <c r="A543" t="s">
        <v>1111</v>
      </c>
      <c r="B543" t="s">
        <v>1112</v>
      </c>
      <c r="C543" t="s">
        <v>696</v>
      </c>
      <c r="D543" t="str">
        <f t="shared" si="89"/>
        <v>Electronics</v>
      </c>
      <c r="E543" t="str">
        <f t="shared" si="90"/>
        <v>Smartphones</v>
      </c>
      <c r="F543" s="3">
        <v>7499</v>
      </c>
      <c r="G543" s="3">
        <v>9499</v>
      </c>
      <c r="H543" s="3" t="str">
        <f t="shared" si="91"/>
        <v>&gt;500.00</v>
      </c>
      <c r="I543" s="1">
        <v>0.21</v>
      </c>
      <c r="J543" s="1" t="str">
        <f t="shared" si="92"/>
        <v>No</v>
      </c>
      <c r="K543" s="5">
        <v>4.0999999999999996</v>
      </c>
      <c r="L543" s="5">
        <f t="shared" si="93"/>
        <v>4.0999999999999996</v>
      </c>
      <c r="M543" s="6">
        <v>313832</v>
      </c>
      <c r="N543">
        <f t="shared" si="94"/>
        <v>313832</v>
      </c>
      <c r="O543" t="str">
        <f t="shared" si="95"/>
        <v>No</v>
      </c>
      <c r="P543" s="7">
        <f t="shared" si="96"/>
        <v>2981090168</v>
      </c>
      <c r="Q543" s="5">
        <f t="shared" si="97"/>
        <v>0.82</v>
      </c>
      <c r="R543" s="5">
        <f t="shared" si="88"/>
        <v>0.73501603145866368</v>
      </c>
      <c r="S543" s="5">
        <f t="shared" si="98"/>
        <v>0.77750801572933181</v>
      </c>
    </row>
    <row r="544" spans="1:19" x14ac:dyDescent="0.3">
      <c r="A544" t="s">
        <v>1113</v>
      </c>
      <c r="B544" t="s">
        <v>1114</v>
      </c>
      <c r="C544" t="s">
        <v>686</v>
      </c>
      <c r="D544" t="str">
        <f t="shared" si="89"/>
        <v>Electronics</v>
      </c>
      <c r="E544" t="str">
        <f t="shared" si="90"/>
        <v>SmartWatches</v>
      </c>
      <c r="F544" s="3">
        <v>265</v>
      </c>
      <c r="G544" s="3">
        <v>999</v>
      </c>
      <c r="H544" s="3" t="str">
        <f t="shared" si="91"/>
        <v>&gt;500.00</v>
      </c>
      <c r="I544" s="1">
        <v>0.73</v>
      </c>
      <c r="J544" s="1" t="str">
        <f t="shared" si="92"/>
        <v>Yes</v>
      </c>
      <c r="K544" s="5">
        <v>3.7</v>
      </c>
      <c r="L544" s="5">
        <f t="shared" si="93"/>
        <v>3.7</v>
      </c>
      <c r="M544" s="6">
        <v>465</v>
      </c>
      <c r="N544">
        <f t="shared" si="94"/>
        <v>465</v>
      </c>
      <c r="O544" t="str">
        <f t="shared" si="95"/>
        <v>Yes</v>
      </c>
      <c r="P544" s="7">
        <f t="shared" si="96"/>
        <v>464535</v>
      </c>
      <c r="Q544" s="5">
        <f t="shared" si="97"/>
        <v>0.74</v>
      </c>
      <c r="R544" s="5">
        <f t="shared" si="88"/>
        <v>1.0890618376337613E-3</v>
      </c>
      <c r="S544" s="5">
        <f t="shared" si="98"/>
        <v>0.37054453091881689</v>
      </c>
    </row>
    <row r="545" spans="1:19" x14ac:dyDescent="0.3">
      <c r="A545" t="s">
        <v>1115</v>
      </c>
      <c r="B545" t="s">
        <v>1116</v>
      </c>
      <c r="C545" t="s">
        <v>696</v>
      </c>
      <c r="D545" t="str">
        <f t="shared" si="89"/>
        <v>Electronics</v>
      </c>
      <c r="E545" t="str">
        <f t="shared" si="90"/>
        <v>Smartphones</v>
      </c>
      <c r="F545" s="3">
        <v>37990</v>
      </c>
      <c r="G545" s="3">
        <v>74999</v>
      </c>
      <c r="H545" s="3" t="str">
        <f t="shared" si="91"/>
        <v>&gt;500.00</v>
      </c>
      <c r="I545" s="1">
        <v>0.49</v>
      </c>
      <c r="J545" s="1" t="str">
        <f t="shared" si="92"/>
        <v>No</v>
      </c>
      <c r="K545" s="5">
        <v>4.2</v>
      </c>
      <c r="L545" s="5">
        <f t="shared" si="93"/>
        <v>4.2</v>
      </c>
      <c r="M545" s="6">
        <v>27790</v>
      </c>
      <c r="N545">
        <f t="shared" si="94"/>
        <v>27790</v>
      </c>
      <c r="O545" t="str">
        <f t="shared" si="95"/>
        <v>No</v>
      </c>
      <c r="P545" s="7">
        <f t="shared" si="96"/>
        <v>2084222210</v>
      </c>
      <c r="Q545" s="5">
        <f t="shared" si="97"/>
        <v>0.84000000000000008</v>
      </c>
      <c r="R545" s="5">
        <f t="shared" si="88"/>
        <v>6.5086082726542427E-2</v>
      </c>
      <c r="S545" s="5">
        <f t="shared" si="98"/>
        <v>0.45254304136327128</v>
      </c>
    </row>
    <row r="546" spans="1:19" x14ac:dyDescent="0.3">
      <c r="A546" t="s">
        <v>1117</v>
      </c>
      <c r="B546" t="s">
        <v>1118</v>
      </c>
      <c r="C546" t="s">
        <v>806</v>
      </c>
      <c r="D546" t="str">
        <f t="shared" si="89"/>
        <v>Electronics</v>
      </c>
      <c r="E546" t="str">
        <f t="shared" si="90"/>
        <v>SelfieSticks</v>
      </c>
      <c r="F546" s="3">
        <v>1799</v>
      </c>
      <c r="G546" s="3">
        <v>3999</v>
      </c>
      <c r="H546" s="3" t="str">
        <f t="shared" si="91"/>
        <v>&gt;500.00</v>
      </c>
      <c r="I546" s="1">
        <v>0.55000000000000004</v>
      </c>
      <c r="J546" s="1" t="str">
        <f t="shared" si="92"/>
        <v>Yes</v>
      </c>
      <c r="K546" s="5">
        <v>4.5999999999999996</v>
      </c>
      <c r="L546" s="5">
        <f t="shared" si="93"/>
        <v>4.5999999999999996</v>
      </c>
      <c r="M546" s="6">
        <v>245</v>
      </c>
      <c r="N546">
        <f t="shared" si="94"/>
        <v>245</v>
      </c>
      <c r="O546" t="str">
        <f t="shared" si="95"/>
        <v>Yes</v>
      </c>
      <c r="P546" s="7">
        <f t="shared" si="96"/>
        <v>979755</v>
      </c>
      <c r="Q546" s="5">
        <f t="shared" si="97"/>
        <v>0.91999999999999993</v>
      </c>
      <c r="R546" s="5">
        <f t="shared" si="88"/>
        <v>5.7380677466725065E-4</v>
      </c>
      <c r="S546" s="5">
        <f t="shared" si="98"/>
        <v>0.46028690338733358</v>
      </c>
    </row>
    <row r="547" spans="1:19" x14ac:dyDescent="0.3">
      <c r="A547" t="s">
        <v>1119</v>
      </c>
      <c r="B547" t="s">
        <v>1120</v>
      </c>
      <c r="C547" t="s">
        <v>696</v>
      </c>
      <c r="D547" t="str">
        <f t="shared" si="89"/>
        <v>Electronics</v>
      </c>
      <c r="E547" t="str">
        <f t="shared" si="90"/>
        <v>Smartphones</v>
      </c>
      <c r="F547" s="3">
        <v>8499</v>
      </c>
      <c r="G547" s="3">
        <v>11999</v>
      </c>
      <c r="H547" s="3" t="str">
        <f t="shared" si="91"/>
        <v>&gt;500.00</v>
      </c>
      <c r="I547" s="1">
        <v>0.28999999999999998</v>
      </c>
      <c r="J547" s="1" t="str">
        <f t="shared" si="92"/>
        <v>No</v>
      </c>
      <c r="K547" s="5">
        <v>3.9</v>
      </c>
      <c r="L547" s="5">
        <f t="shared" si="93"/>
        <v>3.9</v>
      </c>
      <c r="M547" s="6">
        <v>276</v>
      </c>
      <c r="N547">
        <f t="shared" si="94"/>
        <v>276</v>
      </c>
      <c r="O547" t="str">
        <f t="shared" si="95"/>
        <v>Yes</v>
      </c>
      <c r="P547" s="7">
        <f t="shared" si="96"/>
        <v>3311724</v>
      </c>
      <c r="Q547" s="5">
        <f t="shared" si="97"/>
        <v>0.78</v>
      </c>
      <c r="R547" s="5">
        <f t="shared" si="88"/>
        <v>6.4641089717616803E-4</v>
      </c>
      <c r="S547" s="5">
        <f t="shared" si="98"/>
        <v>0.39032320544858812</v>
      </c>
    </row>
    <row r="548" spans="1:19" x14ac:dyDescent="0.3">
      <c r="A548" t="s">
        <v>1121</v>
      </c>
      <c r="B548" t="s">
        <v>1122</v>
      </c>
      <c r="C548" t="s">
        <v>686</v>
      </c>
      <c r="D548" t="str">
        <f t="shared" si="89"/>
        <v>Electronics</v>
      </c>
      <c r="E548" t="str">
        <f t="shared" si="90"/>
        <v>SmartWatches</v>
      </c>
      <c r="F548" s="3">
        <v>1999</v>
      </c>
      <c r="G548" s="3">
        <v>3999</v>
      </c>
      <c r="H548" s="3" t="str">
        <f t="shared" si="91"/>
        <v>&gt;500.00</v>
      </c>
      <c r="I548" s="1">
        <v>0.5</v>
      </c>
      <c r="J548" s="1" t="str">
        <f t="shared" si="92"/>
        <v>Yes</v>
      </c>
      <c r="K548" s="5">
        <v>4</v>
      </c>
      <c r="L548" s="5">
        <f t="shared" si="93"/>
        <v>4</v>
      </c>
      <c r="M548" s="6">
        <v>30254</v>
      </c>
      <c r="N548">
        <f t="shared" si="94"/>
        <v>30254</v>
      </c>
      <c r="O548" t="str">
        <f t="shared" si="95"/>
        <v>No</v>
      </c>
      <c r="P548" s="7">
        <f t="shared" si="96"/>
        <v>120985746</v>
      </c>
      <c r="Q548" s="5">
        <f t="shared" si="97"/>
        <v>0.8</v>
      </c>
      <c r="R548" s="5">
        <f t="shared" si="88"/>
        <v>7.0856939431767352E-2</v>
      </c>
      <c r="S548" s="5">
        <f t="shared" si="98"/>
        <v>0.43542846971588367</v>
      </c>
    </row>
    <row r="549" spans="1:19" x14ac:dyDescent="0.3">
      <c r="A549" t="s">
        <v>1123</v>
      </c>
      <c r="B549" t="s">
        <v>772</v>
      </c>
      <c r="C549" t="s">
        <v>686</v>
      </c>
      <c r="D549" t="str">
        <f t="shared" si="89"/>
        <v>Electronics</v>
      </c>
      <c r="E549" t="str">
        <f t="shared" si="90"/>
        <v>SmartWatches</v>
      </c>
      <c r="F549" s="3">
        <v>3999</v>
      </c>
      <c r="G549" s="3">
        <v>17999</v>
      </c>
      <c r="H549" s="3" t="str">
        <f t="shared" si="91"/>
        <v>&gt;500.00</v>
      </c>
      <c r="I549" s="1">
        <v>0.78</v>
      </c>
      <c r="J549" s="1" t="str">
        <f t="shared" si="92"/>
        <v>Yes</v>
      </c>
      <c r="K549" s="5">
        <v>4.3</v>
      </c>
      <c r="L549" s="5">
        <f t="shared" si="93"/>
        <v>4.3</v>
      </c>
      <c r="M549" s="6">
        <v>17161</v>
      </c>
      <c r="N549">
        <f t="shared" si="94"/>
        <v>17161</v>
      </c>
      <c r="O549" t="str">
        <f t="shared" si="95"/>
        <v>No</v>
      </c>
      <c r="P549" s="7">
        <f t="shared" si="96"/>
        <v>308880839</v>
      </c>
      <c r="Q549" s="5">
        <f t="shared" si="97"/>
        <v>0.86</v>
      </c>
      <c r="R549" s="5">
        <f t="shared" si="88"/>
        <v>4.0192236979855869E-2</v>
      </c>
      <c r="S549" s="5">
        <f t="shared" si="98"/>
        <v>0.45009611848992792</v>
      </c>
    </row>
    <row r="550" spans="1:19" x14ac:dyDescent="0.3">
      <c r="A550" t="s">
        <v>1124</v>
      </c>
      <c r="B550" t="s">
        <v>1125</v>
      </c>
      <c r="C550" t="s">
        <v>742</v>
      </c>
      <c r="D550" t="str">
        <f t="shared" si="89"/>
        <v>Electronics</v>
      </c>
      <c r="E550" t="str">
        <f t="shared" si="90"/>
        <v>WallChargers</v>
      </c>
      <c r="F550" s="3">
        <v>219</v>
      </c>
      <c r="G550" s="3">
        <v>499</v>
      </c>
      <c r="H550" s="3" t="str">
        <f t="shared" si="91"/>
        <v>200.00–500.00</v>
      </c>
      <c r="I550" s="1">
        <v>0.56000000000000005</v>
      </c>
      <c r="J550" s="1" t="str">
        <f t="shared" si="92"/>
        <v>Yes</v>
      </c>
      <c r="K550" s="5">
        <v>4.4000000000000004</v>
      </c>
      <c r="L550" s="5">
        <f t="shared" si="93"/>
        <v>4.4000000000000004</v>
      </c>
      <c r="M550" s="6">
        <v>14</v>
      </c>
      <c r="N550">
        <f t="shared" si="94"/>
        <v>14</v>
      </c>
      <c r="O550" t="str">
        <f t="shared" si="95"/>
        <v>Yes</v>
      </c>
      <c r="P550" s="7">
        <f t="shared" si="96"/>
        <v>6986</v>
      </c>
      <c r="Q550" s="5">
        <f t="shared" si="97"/>
        <v>0.88000000000000012</v>
      </c>
      <c r="R550" s="5">
        <f t="shared" si="88"/>
        <v>3.2788958552414321E-5</v>
      </c>
      <c r="S550" s="5">
        <f t="shared" si="98"/>
        <v>0.44001639447927626</v>
      </c>
    </row>
    <row r="551" spans="1:19" x14ac:dyDescent="0.3">
      <c r="A551" t="s">
        <v>1126</v>
      </c>
      <c r="B551" t="s">
        <v>1127</v>
      </c>
      <c r="C551" t="s">
        <v>806</v>
      </c>
      <c r="D551" t="str">
        <f t="shared" si="89"/>
        <v>Electronics</v>
      </c>
      <c r="E551" t="str">
        <f t="shared" si="90"/>
        <v>SelfieSticks</v>
      </c>
      <c r="F551" s="3">
        <v>599</v>
      </c>
      <c r="G551" s="3">
        <v>1399</v>
      </c>
      <c r="H551" s="3" t="str">
        <f t="shared" si="91"/>
        <v>&gt;500.00</v>
      </c>
      <c r="I551" s="1">
        <v>0.56999999999999995</v>
      </c>
      <c r="J551" s="1" t="str">
        <f t="shared" si="92"/>
        <v>Yes</v>
      </c>
      <c r="K551" s="5">
        <v>4.0999999999999996</v>
      </c>
      <c r="L551" s="5">
        <f t="shared" si="93"/>
        <v>4.0999999999999996</v>
      </c>
      <c r="M551" s="6">
        <v>14560</v>
      </c>
      <c r="N551">
        <f t="shared" si="94"/>
        <v>14560</v>
      </c>
      <c r="O551" t="str">
        <f t="shared" si="95"/>
        <v>No</v>
      </c>
      <c r="P551" s="7">
        <f t="shared" si="96"/>
        <v>20369440</v>
      </c>
      <c r="Q551" s="5">
        <f t="shared" si="97"/>
        <v>0.82</v>
      </c>
      <c r="R551" s="5">
        <f t="shared" si="88"/>
        <v>3.4100516894510893E-2</v>
      </c>
      <c r="S551" s="5">
        <f t="shared" si="98"/>
        <v>0.42705025844725542</v>
      </c>
    </row>
    <row r="552" spans="1:19" x14ac:dyDescent="0.3">
      <c r="A552" t="s">
        <v>1128</v>
      </c>
      <c r="B552" t="s">
        <v>1129</v>
      </c>
      <c r="C552" t="s">
        <v>693</v>
      </c>
      <c r="D552" t="str">
        <f t="shared" si="89"/>
        <v>Electronics</v>
      </c>
      <c r="E552" t="str">
        <f t="shared" si="90"/>
        <v>PowerBanks</v>
      </c>
      <c r="F552" s="3">
        <v>2499</v>
      </c>
      <c r="G552" s="3">
        <v>2999</v>
      </c>
      <c r="H552" s="3" t="str">
        <f t="shared" si="91"/>
        <v>&gt;500.00</v>
      </c>
      <c r="I552" s="1">
        <v>0.17</v>
      </c>
      <c r="J552" s="1" t="str">
        <f t="shared" si="92"/>
        <v>No</v>
      </c>
      <c r="K552" s="5">
        <v>4.0999999999999996</v>
      </c>
      <c r="L552" s="5">
        <f t="shared" si="93"/>
        <v>4.0999999999999996</v>
      </c>
      <c r="M552" s="6">
        <v>3156</v>
      </c>
      <c r="N552">
        <f t="shared" si="94"/>
        <v>3156</v>
      </c>
      <c r="O552" t="str">
        <f t="shared" si="95"/>
        <v>No</v>
      </c>
      <c r="P552" s="7">
        <f t="shared" si="96"/>
        <v>9464844</v>
      </c>
      <c r="Q552" s="5">
        <f t="shared" si="97"/>
        <v>0.82</v>
      </c>
      <c r="R552" s="5">
        <f t="shared" si="88"/>
        <v>7.3915680851014002E-3</v>
      </c>
      <c r="S552" s="5">
        <f t="shared" si="98"/>
        <v>0.4136957840425507</v>
      </c>
    </row>
    <row r="553" spans="1:19" x14ac:dyDescent="0.3">
      <c r="A553" t="s">
        <v>1130</v>
      </c>
      <c r="B553" t="s">
        <v>1131</v>
      </c>
      <c r="C553" t="s">
        <v>1132</v>
      </c>
      <c r="D553" t="str">
        <f t="shared" si="89"/>
        <v>Electronics</v>
      </c>
      <c r="E553" t="str">
        <f t="shared" si="90"/>
        <v>Shower&amp;WallMounts</v>
      </c>
      <c r="F553" s="3">
        <v>89</v>
      </c>
      <c r="G553" s="3">
        <v>499</v>
      </c>
      <c r="H553" s="3" t="str">
        <f t="shared" si="91"/>
        <v>200.00–500.00</v>
      </c>
      <c r="I553" s="1">
        <v>0.82</v>
      </c>
      <c r="J553" s="1" t="str">
        <f t="shared" si="92"/>
        <v>Yes</v>
      </c>
      <c r="K553" s="5">
        <v>4.0999999999999996</v>
      </c>
      <c r="L553" s="5">
        <f t="shared" si="93"/>
        <v>4.0999999999999996</v>
      </c>
      <c r="M553" s="6">
        <v>9340</v>
      </c>
      <c r="N553">
        <f t="shared" si="94"/>
        <v>9340</v>
      </c>
      <c r="O553" t="str">
        <f t="shared" si="95"/>
        <v>No</v>
      </c>
      <c r="P553" s="7">
        <f t="shared" si="96"/>
        <v>4660660</v>
      </c>
      <c r="Q553" s="5">
        <f t="shared" si="97"/>
        <v>0.82</v>
      </c>
      <c r="R553" s="5">
        <f t="shared" si="88"/>
        <v>2.1874919491396413E-2</v>
      </c>
      <c r="S553" s="5">
        <f t="shared" si="98"/>
        <v>0.42093745974569818</v>
      </c>
    </row>
    <row r="554" spans="1:19" x14ac:dyDescent="0.3">
      <c r="A554" t="s">
        <v>1133</v>
      </c>
      <c r="B554" t="s">
        <v>1134</v>
      </c>
      <c r="C554" t="s">
        <v>686</v>
      </c>
      <c r="D554" t="str">
        <f t="shared" si="89"/>
        <v>Electronics</v>
      </c>
      <c r="E554" t="str">
        <f t="shared" si="90"/>
        <v>SmartWatches</v>
      </c>
      <c r="F554" s="3">
        <v>2999</v>
      </c>
      <c r="G554" s="3">
        <v>11999</v>
      </c>
      <c r="H554" s="3" t="str">
        <f t="shared" si="91"/>
        <v>&gt;500.00</v>
      </c>
      <c r="I554" s="1">
        <v>0.75</v>
      </c>
      <c r="J554" s="1" t="str">
        <f t="shared" si="92"/>
        <v>Yes</v>
      </c>
      <c r="K554" s="5">
        <v>4.4000000000000004</v>
      </c>
      <c r="L554" s="5">
        <f t="shared" si="93"/>
        <v>4.4000000000000004</v>
      </c>
      <c r="M554" s="6">
        <v>768</v>
      </c>
      <c r="N554">
        <f t="shared" si="94"/>
        <v>768</v>
      </c>
      <c r="O554" t="str">
        <f t="shared" si="95"/>
        <v>Yes</v>
      </c>
      <c r="P554" s="7">
        <f t="shared" si="96"/>
        <v>9215232</v>
      </c>
      <c r="Q554" s="5">
        <f t="shared" si="97"/>
        <v>0.88000000000000012</v>
      </c>
      <c r="R554" s="5">
        <f t="shared" si="88"/>
        <v>1.7987085834467284E-3</v>
      </c>
      <c r="S554" s="5">
        <f t="shared" si="98"/>
        <v>0.44089935429172344</v>
      </c>
    </row>
    <row r="555" spans="1:19" x14ac:dyDescent="0.3">
      <c r="A555" t="s">
        <v>1135</v>
      </c>
      <c r="B555" t="s">
        <v>1136</v>
      </c>
      <c r="C555" t="s">
        <v>821</v>
      </c>
      <c r="D555" t="str">
        <f t="shared" si="89"/>
        <v>Electronics</v>
      </c>
      <c r="E555" t="str">
        <f t="shared" si="90"/>
        <v>Stands</v>
      </c>
      <c r="F555" s="3">
        <v>314</v>
      </c>
      <c r="G555" s="3">
        <v>1499</v>
      </c>
      <c r="H555" s="3" t="str">
        <f t="shared" si="91"/>
        <v>&gt;500.00</v>
      </c>
      <c r="I555" s="1">
        <v>0.79</v>
      </c>
      <c r="J555" s="1" t="str">
        <f t="shared" si="92"/>
        <v>Yes</v>
      </c>
      <c r="K555" s="5">
        <v>4.5</v>
      </c>
      <c r="L555" s="5">
        <f t="shared" si="93"/>
        <v>4.5</v>
      </c>
      <c r="M555" s="6">
        <v>28978</v>
      </c>
      <c r="N555">
        <f t="shared" si="94"/>
        <v>28978</v>
      </c>
      <c r="O555" t="str">
        <f t="shared" si="95"/>
        <v>No</v>
      </c>
      <c r="P555" s="7">
        <f t="shared" si="96"/>
        <v>43438022</v>
      </c>
      <c r="Q555" s="5">
        <f t="shared" si="97"/>
        <v>0.9</v>
      </c>
      <c r="R555" s="5">
        <f t="shared" si="88"/>
        <v>6.7868460066561581E-2</v>
      </c>
      <c r="S555" s="5">
        <f t="shared" si="98"/>
        <v>0.48393423003328079</v>
      </c>
    </row>
    <row r="556" spans="1:19" x14ac:dyDescent="0.3">
      <c r="A556" t="s">
        <v>1137</v>
      </c>
      <c r="B556" t="s">
        <v>1138</v>
      </c>
      <c r="C556" t="s">
        <v>696</v>
      </c>
      <c r="D556" t="str">
        <f t="shared" si="89"/>
        <v>Electronics</v>
      </c>
      <c r="E556" t="str">
        <f t="shared" si="90"/>
        <v>Smartphones</v>
      </c>
      <c r="F556" s="3">
        <v>13999</v>
      </c>
      <c r="G556" s="3">
        <v>19499</v>
      </c>
      <c r="H556" s="3" t="str">
        <f t="shared" si="91"/>
        <v>&gt;500.00</v>
      </c>
      <c r="I556" s="1">
        <v>0.28000000000000003</v>
      </c>
      <c r="J556" s="1" t="str">
        <f t="shared" si="92"/>
        <v>No</v>
      </c>
      <c r="K556" s="5">
        <v>4.0999999999999996</v>
      </c>
      <c r="L556" s="5">
        <f t="shared" si="93"/>
        <v>4.0999999999999996</v>
      </c>
      <c r="M556" s="6">
        <v>18998</v>
      </c>
      <c r="N556">
        <f t="shared" si="94"/>
        <v>18998</v>
      </c>
      <c r="O556" t="str">
        <f t="shared" si="95"/>
        <v>No</v>
      </c>
      <c r="P556" s="7">
        <f t="shared" si="96"/>
        <v>370442002</v>
      </c>
      <c r="Q556" s="5">
        <f t="shared" si="97"/>
        <v>0.82</v>
      </c>
      <c r="R556" s="5">
        <f t="shared" si="88"/>
        <v>4.4494616755626236E-2</v>
      </c>
      <c r="S556" s="5">
        <f t="shared" si="98"/>
        <v>0.43224730837781311</v>
      </c>
    </row>
    <row r="557" spans="1:19" x14ac:dyDescent="0.3">
      <c r="A557" t="s">
        <v>1139</v>
      </c>
      <c r="B557" t="s">
        <v>1140</v>
      </c>
      <c r="C557" t="s">
        <v>770</v>
      </c>
      <c r="D557" t="str">
        <f t="shared" si="89"/>
        <v>Electronics</v>
      </c>
      <c r="E557" t="str">
        <f t="shared" si="90"/>
        <v>OTGAdapters</v>
      </c>
      <c r="F557" s="3">
        <v>139</v>
      </c>
      <c r="G557" s="3">
        <v>499</v>
      </c>
      <c r="H557" s="3" t="str">
        <f t="shared" si="91"/>
        <v>200.00–500.00</v>
      </c>
      <c r="I557" s="1">
        <v>0.72</v>
      </c>
      <c r="J557" s="1" t="str">
        <f t="shared" si="92"/>
        <v>Yes</v>
      </c>
      <c r="K557" s="5">
        <v>4.2</v>
      </c>
      <c r="L557" s="5">
        <f t="shared" si="93"/>
        <v>4.2</v>
      </c>
      <c r="M557" s="6">
        <v>4971</v>
      </c>
      <c r="N557">
        <f t="shared" si="94"/>
        <v>4971</v>
      </c>
      <c r="O557" t="str">
        <f t="shared" si="95"/>
        <v>No</v>
      </c>
      <c r="P557" s="7">
        <f t="shared" si="96"/>
        <v>2480529</v>
      </c>
      <c r="Q557" s="5">
        <f t="shared" si="97"/>
        <v>0.84000000000000008</v>
      </c>
      <c r="R557" s="5">
        <f t="shared" si="88"/>
        <v>1.1642422354575114E-2</v>
      </c>
      <c r="S557" s="5">
        <f t="shared" si="98"/>
        <v>0.42582121117728761</v>
      </c>
    </row>
    <row r="558" spans="1:19" x14ac:dyDescent="0.3">
      <c r="A558" t="s">
        <v>1141</v>
      </c>
      <c r="B558" t="s">
        <v>1142</v>
      </c>
      <c r="C558" t="s">
        <v>921</v>
      </c>
      <c r="D558" t="str">
        <f t="shared" si="89"/>
        <v>Electronics</v>
      </c>
      <c r="E558" t="str">
        <f t="shared" si="90"/>
        <v>StylusPens</v>
      </c>
      <c r="F558" s="3">
        <v>2599</v>
      </c>
      <c r="G558" s="3">
        <v>6999</v>
      </c>
      <c r="H558" s="3" t="str">
        <f t="shared" si="91"/>
        <v>&gt;500.00</v>
      </c>
      <c r="I558" s="1">
        <v>0.63</v>
      </c>
      <c r="J558" s="1" t="str">
        <f t="shared" si="92"/>
        <v>Yes</v>
      </c>
      <c r="K558" s="5">
        <v>4.5</v>
      </c>
      <c r="L558" s="5">
        <f t="shared" si="93"/>
        <v>4.5</v>
      </c>
      <c r="M558" s="6">
        <v>1526</v>
      </c>
      <c r="N558">
        <f t="shared" si="94"/>
        <v>1526</v>
      </c>
      <c r="O558" t="str">
        <f t="shared" si="95"/>
        <v>No</v>
      </c>
      <c r="P558" s="7">
        <f t="shared" si="96"/>
        <v>10680474</v>
      </c>
      <c r="Q558" s="5">
        <f t="shared" si="97"/>
        <v>0.9</v>
      </c>
      <c r="R558" s="5">
        <f t="shared" si="88"/>
        <v>3.5739964822131612E-3</v>
      </c>
      <c r="S558" s="5">
        <f t="shared" si="98"/>
        <v>0.45178699824110657</v>
      </c>
    </row>
    <row r="559" spans="1:19" x14ac:dyDescent="0.3">
      <c r="A559" t="s">
        <v>1143</v>
      </c>
      <c r="B559" t="s">
        <v>1144</v>
      </c>
      <c r="C559" t="s">
        <v>717</v>
      </c>
      <c r="D559" t="str">
        <f t="shared" si="89"/>
        <v>Electronics</v>
      </c>
      <c r="E559" t="str">
        <f t="shared" si="90"/>
        <v>In-Ear</v>
      </c>
      <c r="F559" s="3">
        <v>365</v>
      </c>
      <c r="G559" s="3">
        <v>999</v>
      </c>
      <c r="H559" s="3" t="str">
        <f t="shared" si="91"/>
        <v>&gt;500.00</v>
      </c>
      <c r="I559" s="1">
        <v>0.63</v>
      </c>
      <c r="J559" s="1" t="str">
        <f t="shared" si="92"/>
        <v>Yes</v>
      </c>
      <c r="K559" s="5">
        <v>4.0999999999999996</v>
      </c>
      <c r="L559" s="5">
        <f t="shared" si="93"/>
        <v>4.0999999999999996</v>
      </c>
      <c r="M559" s="6">
        <v>363711</v>
      </c>
      <c r="N559">
        <f t="shared" si="94"/>
        <v>363711</v>
      </c>
      <c r="O559" t="str">
        <f t="shared" si="95"/>
        <v>No</v>
      </c>
      <c r="P559" s="7">
        <f t="shared" si="96"/>
        <v>363347289</v>
      </c>
      <c r="Q559" s="5">
        <f t="shared" si="97"/>
        <v>0.82</v>
      </c>
      <c r="R559" s="5">
        <f t="shared" si="88"/>
        <v>0.85183606457551175</v>
      </c>
      <c r="S559" s="5">
        <f t="shared" si="98"/>
        <v>0.83591803228775585</v>
      </c>
    </row>
    <row r="560" spans="1:19" x14ac:dyDescent="0.3">
      <c r="A560" t="s">
        <v>1145</v>
      </c>
      <c r="B560" t="s">
        <v>1146</v>
      </c>
      <c r="C560" t="s">
        <v>717</v>
      </c>
      <c r="D560" t="str">
        <f t="shared" si="89"/>
        <v>Electronics</v>
      </c>
      <c r="E560" t="str">
        <f t="shared" si="90"/>
        <v>In-Ear</v>
      </c>
      <c r="F560" s="3">
        <v>1499</v>
      </c>
      <c r="G560" s="3">
        <v>4490</v>
      </c>
      <c r="H560" s="3" t="str">
        <f t="shared" si="91"/>
        <v>&gt;500.00</v>
      </c>
      <c r="I560" s="1">
        <v>0.67</v>
      </c>
      <c r="J560" s="1" t="str">
        <f t="shared" si="92"/>
        <v>Yes</v>
      </c>
      <c r="K560" s="5">
        <v>3.9</v>
      </c>
      <c r="L560" s="5">
        <f t="shared" si="93"/>
        <v>3.9</v>
      </c>
      <c r="M560" s="6">
        <v>136954</v>
      </c>
      <c r="N560">
        <f t="shared" si="94"/>
        <v>136954</v>
      </c>
      <c r="O560" t="str">
        <f t="shared" si="95"/>
        <v>No</v>
      </c>
      <c r="P560" s="7">
        <f t="shared" si="96"/>
        <v>614923460</v>
      </c>
      <c r="Q560" s="5">
        <f t="shared" si="97"/>
        <v>0.78</v>
      </c>
      <c r="R560" s="5">
        <f t="shared" si="88"/>
        <v>0.32075564497052506</v>
      </c>
      <c r="S560" s="5">
        <f t="shared" si="98"/>
        <v>0.55037782248526257</v>
      </c>
    </row>
    <row r="561" spans="1:19" x14ac:dyDescent="0.3">
      <c r="A561" t="s">
        <v>1147</v>
      </c>
      <c r="B561" t="s">
        <v>1148</v>
      </c>
      <c r="C561" t="s">
        <v>1149</v>
      </c>
      <c r="D561" t="str">
        <f t="shared" si="89"/>
        <v>Computers&amp;Accessories</v>
      </c>
      <c r="E561" t="str">
        <f t="shared" si="90"/>
        <v>PenDrives</v>
      </c>
      <c r="F561" s="3">
        <v>289</v>
      </c>
      <c r="G561" s="3">
        <v>650</v>
      </c>
      <c r="H561" s="3" t="str">
        <f t="shared" si="91"/>
        <v>&gt;500.00</v>
      </c>
      <c r="I561" s="1">
        <v>0.56000000000000005</v>
      </c>
      <c r="J561" s="1" t="str">
        <f t="shared" si="92"/>
        <v>Yes</v>
      </c>
      <c r="K561" s="5">
        <v>4.3</v>
      </c>
      <c r="L561" s="5">
        <f t="shared" si="93"/>
        <v>4.3</v>
      </c>
      <c r="M561" s="6">
        <v>253105</v>
      </c>
      <c r="N561">
        <f t="shared" si="94"/>
        <v>253105</v>
      </c>
      <c r="O561" t="str">
        <f t="shared" si="95"/>
        <v>No</v>
      </c>
      <c r="P561" s="7">
        <f t="shared" si="96"/>
        <v>164518250</v>
      </c>
      <c r="Q561" s="5">
        <f t="shared" si="97"/>
        <v>0.86</v>
      </c>
      <c r="R561" s="5">
        <f t="shared" si="88"/>
        <v>0.59278923960063046</v>
      </c>
      <c r="S561" s="5">
        <f t="shared" si="98"/>
        <v>0.72639461980031528</v>
      </c>
    </row>
    <row r="562" spans="1:19" x14ac:dyDescent="0.3">
      <c r="A562" t="s">
        <v>1150</v>
      </c>
      <c r="B562" t="s">
        <v>1151</v>
      </c>
      <c r="C562" t="s">
        <v>1152</v>
      </c>
      <c r="D562" t="str">
        <f t="shared" si="89"/>
        <v>Computers&amp;Accessories</v>
      </c>
      <c r="E562" t="str">
        <f t="shared" si="90"/>
        <v>Mice</v>
      </c>
      <c r="F562" s="3">
        <v>599</v>
      </c>
      <c r="G562" s="3">
        <v>895</v>
      </c>
      <c r="H562" s="3" t="str">
        <f t="shared" si="91"/>
        <v>&gt;500.00</v>
      </c>
      <c r="I562" s="1">
        <v>0.33</v>
      </c>
      <c r="J562" s="1" t="str">
        <f t="shared" si="92"/>
        <v>No</v>
      </c>
      <c r="K562" s="5">
        <v>4.4000000000000004</v>
      </c>
      <c r="L562" s="5">
        <f t="shared" si="93"/>
        <v>4.4000000000000004</v>
      </c>
      <c r="M562" s="6">
        <v>61314</v>
      </c>
      <c r="N562">
        <f t="shared" si="94"/>
        <v>61314</v>
      </c>
      <c r="O562" t="str">
        <f t="shared" si="95"/>
        <v>No</v>
      </c>
      <c r="P562" s="7">
        <f t="shared" si="96"/>
        <v>54876030</v>
      </c>
      <c r="Q562" s="5">
        <f t="shared" si="97"/>
        <v>0.88000000000000012</v>
      </c>
      <c r="R562" s="5">
        <f t="shared" si="88"/>
        <v>0.14360158604876655</v>
      </c>
      <c r="S562" s="5">
        <f t="shared" si="98"/>
        <v>0.5118007930243833</v>
      </c>
    </row>
    <row r="563" spans="1:19" x14ac:dyDescent="0.3">
      <c r="A563" t="s">
        <v>1153</v>
      </c>
      <c r="B563" t="s">
        <v>1154</v>
      </c>
      <c r="C563" t="s">
        <v>1155</v>
      </c>
      <c r="D563" t="str">
        <f t="shared" si="89"/>
        <v>Computers&amp;Accessories</v>
      </c>
      <c r="E563" t="str">
        <f t="shared" si="90"/>
        <v>GraphicTablets</v>
      </c>
      <c r="F563" s="3">
        <v>217</v>
      </c>
      <c r="G563" s="3">
        <v>237</v>
      </c>
      <c r="H563" s="3" t="str">
        <f t="shared" si="91"/>
        <v>200.00–500.00</v>
      </c>
      <c r="I563" s="1">
        <v>0.08</v>
      </c>
      <c r="J563" s="1" t="str">
        <f t="shared" si="92"/>
        <v>No</v>
      </c>
      <c r="K563" s="5">
        <v>3.8</v>
      </c>
      <c r="L563" s="5">
        <f t="shared" si="93"/>
        <v>3.8</v>
      </c>
      <c r="M563" s="6">
        <v>7354</v>
      </c>
      <c r="N563">
        <f t="shared" si="94"/>
        <v>7354</v>
      </c>
      <c r="O563" t="str">
        <f t="shared" si="95"/>
        <v>No</v>
      </c>
      <c r="P563" s="7">
        <f t="shared" si="96"/>
        <v>1742898</v>
      </c>
      <c r="Q563" s="5">
        <f t="shared" si="97"/>
        <v>0.76</v>
      </c>
      <c r="R563" s="5">
        <f t="shared" si="88"/>
        <v>1.7223571513889636E-2</v>
      </c>
      <c r="S563" s="5">
        <f t="shared" si="98"/>
        <v>0.38861178575694483</v>
      </c>
    </row>
    <row r="564" spans="1:19" x14ac:dyDescent="0.3">
      <c r="A564" t="s">
        <v>1156</v>
      </c>
      <c r="B564" t="s">
        <v>1157</v>
      </c>
      <c r="C564" t="s">
        <v>717</v>
      </c>
      <c r="D564" t="str">
        <f t="shared" si="89"/>
        <v>Electronics</v>
      </c>
      <c r="E564" t="str">
        <f t="shared" si="90"/>
        <v>In-Ear</v>
      </c>
      <c r="F564" s="3">
        <v>1299</v>
      </c>
      <c r="G564" s="3">
        <v>2990</v>
      </c>
      <c r="H564" s="3" t="str">
        <f t="shared" si="91"/>
        <v>&gt;500.00</v>
      </c>
      <c r="I564" s="1">
        <v>0.56999999999999995</v>
      </c>
      <c r="J564" s="1" t="str">
        <f t="shared" si="92"/>
        <v>Yes</v>
      </c>
      <c r="K564" s="5">
        <v>3.8</v>
      </c>
      <c r="L564" s="5">
        <f t="shared" si="93"/>
        <v>3.8</v>
      </c>
      <c r="M564" s="6">
        <v>180998</v>
      </c>
      <c r="N564">
        <f t="shared" si="94"/>
        <v>180998</v>
      </c>
      <c r="O564" t="str">
        <f t="shared" si="95"/>
        <v>No</v>
      </c>
      <c r="P564" s="7">
        <f t="shared" si="96"/>
        <v>541184020</v>
      </c>
      <c r="Q564" s="5">
        <f t="shared" si="97"/>
        <v>0.76</v>
      </c>
      <c r="R564" s="5">
        <f t="shared" si="88"/>
        <v>0.42390970857642052</v>
      </c>
      <c r="S564" s="5">
        <f t="shared" si="98"/>
        <v>0.59195485428821026</v>
      </c>
    </row>
    <row r="565" spans="1:19" x14ac:dyDescent="0.3">
      <c r="A565" t="s">
        <v>1158</v>
      </c>
      <c r="B565" t="s">
        <v>1159</v>
      </c>
      <c r="C565" t="s">
        <v>1160</v>
      </c>
      <c r="D565" t="str">
        <f t="shared" si="89"/>
        <v>Computers&amp;Accessories</v>
      </c>
      <c r="E565" t="str">
        <f t="shared" si="90"/>
        <v>Lapdesks</v>
      </c>
      <c r="F565" s="3">
        <v>263</v>
      </c>
      <c r="G565" s="3">
        <v>699</v>
      </c>
      <c r="H565" s="3" t="str">
        <f t="shared" si="91"/>
        <v>&gt;500.00</v>
      </c>
      <c r="I565" s="1">
        <v>0.62</v>
      </c>
      <c r="J565" s="1" t="str">
        <f t="shared" si="92"/>
        <v>Yes</v>
      </c>
      <c r="K565" s="5">
        <v>3.5</v>
      </c>
      <c r="L565" s="5">
        <f t="shared" si="93"/>
        <v>3.5</v>
      </c>
      <c r="M565" s="6">
        <v>690</v>
      </c>
      <c r="N565">
        <f t="shared" si="94"/>
        <v>690</v>
      </c>
      <c r="O565" t="str">
        <f t="shared" si="95"/>
        <v>Yes</v>
      </c>
      <c r="P565" s="7">
        <f t="shared" si="96"/>
        <v>482310</v>
      </c>
      <c r="Q565" s="5">
        <f t="shared" si="97"/>
        <v>0.7</v>
      </c>
      <c r="R565" s="5">
        <f t="shared" si="88"/>
        <v>1.6160272429404201E-3</v>
      </c>
      <c r="S565" s="5">
        <f t="shared" si="98"/>
        <v>0.35080801362147018</v>
      </c>
    </row>
    <row r="566" spans="1:19" x14ac:dyDescent="0.3">
      <c r="A566" t="s">
        <v>1161</v>
      </c>
      <c r="B566" t="s">
        <v>1162</v>
      </c>
      <c r="C566" t="s">
        <v>717</v>
      </c>
      <c r="D566" t="str">
        <f t="shared" si="89"/>
        <v>Electronics</v>
      </c>
      <c r="E566" t="str">
        <f t="shared" si="90"/>
        <v>In-Ear</v>
      </c>
      <c r="F566" s="3">
        <v>1399</v>
      </c>
      <c r="G566" s="3">
        <v>3990</v>
      </c>
      <c r="H566" s="3" t="str">
        <f t="shared" si="91"/>
        <v>&gt;500.00</v>
      </c>
      <c r="I566" s="1">
        <v>0.65</v>
      </c>
      <c r="J566" s="1" t="str">
        <f t="shared" si="92"/>
        <v>Yes</v>
      </c>
      <c r="K566" s="5">
        <v>4.0999999999999996</v>
      </c>
      <c r="L566" s="5">
        <f t="shared" si="93"/>
        <v>4.0999999999999996</v>
      </c>
      <c r="M566" s="6">
        <v>141841</v>
      </c>
      <c r="N566">
        <f t="shared" si="94"/>
        <v>141841</v>
      </c>
      <c r="O566" t="str">
        <f t="shared" si="95"/>
        <v>No</v>
      </c>
      <c r="P566" s="7">
        <f t="shared" si="96"/>
        <v>565945590</v>
      </c>
      <c r="Q566" s="5">
        <f t="shared" si="97"/>
        <v>0.82</v>
      </c>
      <c r="R566" s="5">
        <f t="shared" si="88"/>
        <v>0.33220133357378567</v>
      </c>
      <c r="S566" s="5">
        <f t="shared" si="98"/>
        <v>0.57610066678689287</v>
      </c>
    </row>
    <row r="567" spans="1:19" x14ac:dyDescent="0.3">
      <c r="A567" t="s">
        <v>1163</v>
      </c>
      <c r="B567" t="s">
        <v>1164</v>
      </c>
      <c r="C567" t="s">
        <v>1165</v>
      </c>
      <c r="D567" t="str">
        <f t="shared" si="89"/>
        <v>Computers&amp;Accessories</v>
      </c>
      <c r="E567" t="str">
        <f t="shared" si="90"/>
        <v>NotebookComputerStands</v>
      </c>
      <c r="F567" s="3">
        <v>349</v>
      </c>
      <c r="G567" s="3">
        <v>1499</v>
      </c>
      <c r="H567" s="3" t="str">
        <f t="shared" si="91"/>
        <v>&gt;500.00</v>
      </c>
      <c r="I567" s="1">
        <v>0.77</v>
      </c>
      <c r="J567" s="1" t="str">
        <f t="shared" si="92"/>
        <v>Yes</v>
      </c>
      <c r="K567" s="5">
        <v>4.3</v>
      </c>
      <c r="L567" s="5">
        <f t="shared" si="93"/>
        <v>4.3</v>
      </c>
      <c r="M567" s="6">
        <v>24791</v>
      </c>
      <c r="N567">
        <f t="shared" si="94"/>
        <v>24791</v>
      </c>
      <c r="O567" t="str">
        <f t="shared" si="95"/>
        <v>No</v>
      </c>
      <c r="P567" s="7">
        <f t="shared" si="96"/>
        <v>37161709</v>
      </c>
      <c r="Q567" s="5">
        <f t="shared" si="97"/>
        <v>0.86</v>
      </c>
      <c r="R567" s="5">
        <f t="shared" si="88"/>
        <v>5.8062219390921675E-2</v>
      </c>
      <c r="S567" s="5">
        <f t="shared" si="98"/>
        <v>0.45903110969546085</v>
      </c>
    </row>
    <row r="568" spans="1:19" x14ac:dyDescent="0.3">
      <c r="A568" t="s">
        <v>1166</v>
      </c>
      <c r="B568" t="s">
        <v>1167</v>
      </c>
      <c r="C568" t="s">
        <v>717</v>
      </c>
      <c r="D568" t="str">
        <f t="shared" si="89"/>
        <v>Electronics</v>
      </c>
      <c r="E568" t="str">
        <f t="shared" si="90"/>
        <v>In-Ear</v>
      </c>
      <c r="F568" s="3">
        <v>149</v>
      </c>
      <c r="G568" s="3">
        <v>399</v>
      </c>
      <c r="H568" s="3" t="str">
        <f t="shared" si="91"/>
        <v>200.00–500.00</v>
      </c>
      <c r="I568" s="1">
        <v>0.63</v>
      </c>
      <c r="J568" s="1" t="str">
        <f t="shared" si="92"/>
        <v>Yes</v>
      </c>
      <c r="K568" s="5">
        <v>3.5</v>
      </c>
      <c r="L568" s="5">
        <f t="shared" si="93"/>
        <v>3.5</v>
      </c>
      <c r="M568" s="6">
        <v>21764</v>
      </c>
      <c r="N568">
        <f t="shared" si="94"/>
        <v>21764</v>
      </c>
      <c r="O568" t="str">
        <f t="shared" si="95"/>
        <v>No</v>
      </c>
      <c r="P568" s="7">
        <f t="shared" si="96"/>
        <v>8683836</v>
      </c>
      <c r="Q568" s="5">
        <f t="shared" si="97"/>
        <v>0.7</v>
      </c>
      <c r="R568" s="5">
        <f t="shared" si="88"/>
        <v>5.097277813819609E-2</v>
      </c>
      <c r="S568" s="5">
        <f t="shared" si="98"/>
        <v>0.37548638906909804</v>
      </c>
    </row>
    <row r="569" spans="1:19" x14ac:dyDescent="0.3">
      <c r="A569" t="s">
        <v>1168</v>
      </c>
      <c r="B569" t="s">
        <v>1169</v>
      </c>
      <c r="C569" t="s">
        <v>1056</v>
      </c>
      <c r="D569" t="str">
        <f t="shared" si="89"/>
        <v>Electronics</v>
      </c>
      <c r="E569" t="str">
        <f t="shared" si="90"/>
        <v>On-Ear</v>
      </c>
      <c r="F569" s="3">
        <v>1220</v>
      </c>
      <c r="G569" s="3">
        <v>3990</v>
      </c>
      <c r="H569" s="3" t="str">
        <f t="shared" si="91"/>
        <v>&gt;500.00</v>
      </c>
      <c r="I569" s="1">
        <v>0.69</v>
      </c>
      <c r="J569" s="1" t="str">
        <f t="shared" si="92"/>
        <v>Yes</v>
      </c>
      <c r="K569" s="5">
        <v>4.0999999999999996</v>
      </c>
      <c r="L569" s="5">
        <f t="shared" si="93"/>
        <v>4.0999999999999996</v>
      </c>
      <c r="M569" s="6">
        <v>107151</v>
      </c>
      <c r="N569">
        <f t="shared" si="94"/>
        <v>107151</v>
      </c>
      <c r="O569" t="str">
        <f t="shared" si="95"/>
        <v>No</v>
      </c>
      <c r="P569" s="7">
        <f t="shared" si="96"/>
        <v>427532490</v>
      </c>
      <c r="Q569" s="5">
        <f t="shared" si="97"/>
        <v>0.82</v>
      </c>
      <c r="R569" s="5">
        <f t="shared" si="88"/>
        <v>0.25095497841783909</v>
      </c>
      <c r="S569" s="5">
        <f t="shared" si="98"/>
        <v>0.53547748920891958</v>
      </c>
    </row>
    <row r="570" spans="1:19" x14ac:dyDescent="0.3">
      <c r="A570" t="s">
        <v>1170</v>
      </c>
      <c r="B570" t="s">
        <v>1171</v>
      </c>
      <c r="C570" t="s">
        <v>717</v>
      </c>
      <c r="D570" t="str">
        <f t="shared" si="89"/>
        <v>Electronics</v>
      </c>
      <c r="E570" t="str">
        <f t="shared" si="90"/>
        <v>In-Ear</v>
      </c>
      <c r="F570" s="3">
        <v>499</v>
      </c>
      <c r="G570" s="3">
        <v>999</v>
      </c>
      <c r="H570" s="3" t="str">
        <f t="shared" si="91"/>
        <v>&gt;500.00</v>
      </c>
      <c r="I570" s="1">
        <v>0.5</v>
      </c>
      <c r="J570" s="1" t="str">
        <f t="shared" si="92"/>
        <v>Yes</v>
      </c>
      <c r="K570" s="5">
        <v>3.9</v>
      </c>
      <c r="L570" s="5">
        <f t="shared" si="93"/>
        <v>3.9</v>
      </c>
      <c r="M570" s="6">
        <v>92995</v>
      </c>
      <c r="N570">
        <f t="shared" si="94"/>
        <v>92995</v>
      </c>
      <c r="O570" t="str">
        <f t="shared" si="95"/>
        <v>No</v>
      </c>
      <c r="P570" s="7">
        <f t="shared" si="96"/>
        <v>92902005</v>
      </c>
      <c r="Q570" s="5">
        <f t="shared" si="97"/>
        <v>0.78</v>
      </c>
      <c r="R570" s="5">
        <f t="shared" si="88"/>
        <v>0.21780065718441213</v>
      </c>
      <c r="S570" s="5">
        <f t="shared" si="98"/>
        <v>0.49890032859220607</v>
      </c>
    </row>
    <row r="571" spans="1:19" x14ac:dyDescent="0.3">
      <c r="A571" t="s">
        <v>1172</v>
      </c>
      <c r="B571" t="s">
        <v>1173</v>
      </c>
      <c r="C571" t="s">
        <v>828</v>
      </c>
      <c r="D571" t="str">
        <f t="shared" si="89"/>
        <v>Computers&amp;Accessories</v>
      </c>
      <c r="E571" t="str">
        <f t="shared" si="90"/>
        <v>CableConnectionProtectors</v>
      </c>
      <c r="F571" s="3">
        <v>99</v>
      </c>
      <c r="G571" s="3">
        <v>999</v>
      </c>
      <c r="H571" s="3" t="str">
        <f t="shared" si="91"/>
        <v>&gt;500.00</v>
      </c>
      <c r="I571" s="1">
        <v>0.9</v>
      </c>
      <c r="J571" s="1" t="str">
        <f t="shared" si="92"/>
        <v>Yes</v>
      </c>
      <c r="K571" s="5">
        <v>4.0999999999999996</v>
      </c>
      <c r="L571" s="5">
        <f t="shared" si="93"/>
        <v>4.0999999999999996</v>
      </c>
      <c r="M571" s="6">
        <v>8751</v>
      </c>
      <c r="N571">
        <f t="shared" si="94"/>
        <v>8751</v>
      </c>
      <c r="O571" t="str">
        <f t="shared" si="95"/>
        <v>No</v>
      </c>
      <c r="P571" s="7">
        <f t="shared" si="96"/>
        <v>8742249</v>
      </c>
      <c r="Q571" s="5">
        <f t="shared" si="97"/>
        <v>0.82</v>
      </c>
      <c r="R571" s="5">
        <f t="shared" si="88"/>
        <v>2.049544116372698E-2</v>
      </c>
      <c r="S571" s="5">
        <f t="shared" si="98"/>
        <v>0.42024772058186344</v>
      </c>
    </row>
    <row r="572" spans="1:19" x14ac:dyDescent="0.3">
      <c r="A572" t="s">
        <v>1174</v>
      </c>
      <c r="B572" t="s">
        <v>1175</v>
      </c>
      <c r="C572" t="s">
        <v>1149</v>
      </c>
      <c r="D572" t="str">
        <f t="shared" si="89"/>
        <v>Computers&amp;Accessories</v>
      </c>
      <c r="E572" t="str">
        <f t="shared" si="90"/>
        <v>PenDrives</v>
      </c>
      <c r="F572" s="3">
        <v>475</v>
      </c>
      <c r="G572" s="3">
        <v>1500</v>
      </c>
      <c r="H572" s="3" t="str">
        <f t="shared" si="91"/>
        <v>&gt;500.00</v>
      </c>
      <c r="I572" s="1">
        <v>0.68</v>
      </c>
      <c r="J572" s="1" t="str">
        <f t="shared" si="92"/>
        <v>Yes</v>
      </c>
      <c r="K572" s="5">
        <v>4.2</v>
      </c>
      <c r="L572" s="5">
        <f t="shared" si="93"/>
        <v>4.2</v>
      </c>
      <c r="M572" s="6">
        <v>64273</v>
      </c>
      <c r="N572">
        <f t="shared" si="94"/>
        <v>64273</v>
      </c>
      <c r="O572" t="str">
        <f t="shared" si="95"/>
        <v>No</v>
      </c>
      <c r="P572" s="7">
        <f t="shared" si="96"/>
        <v>96409500</v>
      </c>
      <c r="Q572" s="5">
        <f t="shared" si="97"/>
        <v>0.84000000000000008</v>
      </c>
      <c r="R572" s="5">
        <f t="shared" si="88"/>
        <v>0.15053176664566612</v>
      </c>
      <c r="S572" s="5">
        <f t="shared" si="98"/>
        <v>0.49526588332283311</v>
      </c>
    </row>
    <row r="573" spans="1:19" x14ac:dyDescent="0.3">
      <c r="A573" t="s">
        <v>1176</v>
      </c>
      <c r="B573" t="s">
        <v>1177</v>
      </c>
      <c r="C573" t="s">
        <v>1152</v>
      </c>
      <c r="D573" t="str">
        <f t="shared" si="89"/>
        <v>Computers&amp;Accessories</v>
      </c>
      <c r="E573" t="str">
        <f t="shared" si="90"/>
        <v>Mice</v>
      </c>
      <c r="F573" s="3">
        <v>269</v>
      </c>
      <c r="G573" s="3">
        <v>649</v>
      </c>
      <c r="H573" s="3" t="str">
        <f t="shared" si="91"/>
        <v>&gt;500.00</v>
      </c>
      <c r="I573" s="1">
        <v>0.59</v>
      </c>
      <c r="J573" s="1" t="str">
        <f t="shared" si="92"/>
        <v>Yes</v>
      </c>
      <c r="K573" s="5">
        <v>4.3</v>
      </c>
      <c r="L573" s="5">
        <f t="shared" si="93"/>
        <v>4.3</v>
      </c>
      <c r="M573" s="6">
        <v>54315</v>
      </c>
      <c r="N573">
        <f t="shared" si="94"/>
        <v>54315</v>
      </c>
      <c r="O573" t="str">
        <f t="shared" si="95"/>
        <v>No</v>
      </c>
      <c r="P573" s="7">
        <f t="shared" si="96"/>
        <v>35250435</v>
      </c>
      <c r="Q573" s="5">
        <f t="shared" si="97"/>
        <v>0.86</v>
      </c>
      <c r="R573" s="5">
        <f t="shared" si="88"/>
        <v>0.12720944884102742</v>
      </c>
      <c r="S573" s="5">
        <f t="shared" si="98"/>
        <v>0.49360472442051373</v>
      </c>
    </row>
    <row r="574" spans="1:19" x14ac:dyDescent="0.3">
      <c r="A574" t="s">
        <v>1178</v>
      </c>
      <c r="B574" t="s">
        <v>1179</v>
      </c>
      <c r="C574" t="s">
        <v>1152</v>
      </c>
      <c r="D574" t="str">
        <f t="shared" si="89"/>
        <v>Computers&amp;Accessories</v>
      </c>
      <c r="E574" t="str">
        <f t="shared" si="90"/>
        <v>Mice</v>
      </c>
      <c r="F574" s="3">
        <v>299</v>
      </c>
      <c r="G574" s="3">
        <v>599</v>
      </c>
      <c r="H574" s="3" t="str">
        <f t="shared" si="91"/>
        <v>&gt;500.00</v>
      </c>
      <c r="I574" s="1">
        <v>0.5</v>
      </c>
      <c r="J574" s="1" t="str">
        <f t="shared" si="92"/>
        <v>Yes</v>
      </c>
      <c r="K574" s="5">
        <v>4.0999999999999996</v>
      </c>
      <c r="L574" s="5">
        <f t="shared" si="93"/>
        <v>4.0999999999999996</v>
      </c>
      <c r="M574" s="6">
        <v>1597</v>
      </c>
      <c r="N574">
        <f t="shared" si="94"/>
        <v>1597</v>
      </c>
      <c r="O574" t="str">
        <f t="shared" si="95"/>
        <v>No</v>
      </c>
      <c r="P574" s="7">
        <f t="shared" si="96"/>
        <v>956603</v>
      </c>
      <c r="Q574" s="5">
        <f t="shared" si="97"/>
        <v>0.82</v>
      </c>
      <c r="R574" s="5">
        <f t="shared" si="88"/>
        <v>3.7402833434432622E-3</v>
      </c>
      <c r="S574" s="5">
        <f t="shared" si="98"/>
        <v>0.41187014167172159</v>
      </c>
    </row>
    <row r="575" spans="1:19" x14ac:dyDescent="0.3">
      <c r="A575" t="s">
        <v>1180</v>
      </c>
      <c r="B575" t="s">
        <v>1181</v>
      </c>
      <c r="C575" t="s">
        <v>717</v>
      </c>
      <c r="D575" t="str">
        <f t="shared" si="89"/>
        <v>Electronics</v>
      </c>
      <c r="E575" t="str">
        <f t="shared" si="90"/>
        <v>In-Ear</v>
      </c>
      <c r="F575" s="3">
        <v>329</v>
      </c>
      <c r="G575" s="3">
        <v>999</v>
      </c>
      <c r="H575" s="3" t="str">
        <f t="shared" si="91"/>
        <v>&gt;500.00</v>
      </c>
      <c r="I575" s="1">
        <v>0.67</v>
      </c>
      <c r="J575" s="1" t="str">
        <f t="shared" si="92"/>
        <v>Yes</v>
      </c>
      <c r="K575" s="5">
        <v>3.9</v>
      </c>
      <c r="L575" s="5">
        <f t="shared" si="93"/>
        <v>3.9</v>
      </c>
      <c r="M575" s="6">
        <v>77027</v>
      </c>
      <c r="N575">
        <f t="shared" si="94"/>
        <v>77027</v>
      </c>
      <c r="O575" t="str">
        <f t="shared" si="95"/>
        <v>No</v>
      </c>
      <c r="P575" s="7">
        <f t="shared" si="96"/>
        <v>76949973</v>
      </c>
      <c r="Q575" s="5">
        <f t="shared" si="97"/>
        <v>0.78</v>
      </c>
      <c r="R575" s="5">
        <f t="shared" si="88"/>
        <v>0.18040250788691556</v>
      </c>
      <c r="S575" s="5">
        <f t="shared" si="98"/>
        <v>0.48020125394345781</v>
      </c>
    </row>
    <row r="576" spans="1:19" x14ac:dyDescent="0.3">
      <c r="A576" t="s">
        <v>1182</v>
      </c>
      <c r="B576" t="s">
        <v>1183</v>
      </c>
      <c r="C576" t="s">
        <v>1184</v>
      </c>
      <c r="D576" t="str">
        <f t="shared" si="89"/>
        <v>Computers&amp;Accessories</v>
      </c>
      <c r="E576" t="str">
        <f t="shared" si="90"/>
        <v>Keyboards</v>
      </c>
      <c r="F576" s="3">
        <v>549</v>
      </c>
      <c r="G576" s="3">
        <v>1799</v>
      </c>
      <c r="H576" s="3" t="str">
        <f t="shared" si="91"/>
        <v>&gt;500.00</v>
      </c>
      <c r="I576" s="1">
        <v>0.69</v>
      </c>
      <c r="J576" s="1" t="str">
        <f t="shared" si="92"/>
        <v>Yes</v>
      </c>
      <c r="K576" s="5">
        <v>4.3</v>
      </c>
      <c r="L576" s="5">
        <f t="shared" si="93"/>
        <v>4.3</v>
      </c>
      <c r="M576" s="6">
        <v>28829</v>
      </c>
      <c r="N576">
        <f t="shared" si="94"/>
        <v>28829</v>
      </c>
      <c r="O576" t="str">
        <f t="shared" si="95"/>
        <v>No</v>
      </c>
      <c r="P576" s="7">
        <f t="shared" si="96"/>
        <v>51863371</v>
      </c>
      <c r="Q576" s="5">
        <f t="shared" si="97"/>
        <v>0.86</v>
      </c>
      <c r="R576" s="5">
        <f t="shared" si="88"/>
        <v>6.7519491864825171E-2</v>
      </c>
      <c r="S576" s="5">
        <f t="shared" si="98"/>
        <v>0.46375974593241259</v>
      </c>
    </row>
    <row r="577" spans="1:19" x14ac:dyDescent="0.3">
      <c r="A577" t="s">
        <v>1185</v>
      </c>
      <c r="B577" t="s">
        <v>1186</v>
      </c>
      <c r="C577" t="s">
        <v>1152</v>
      </c>
      <c r="D577" t="str">
        <f t="shared" si="89"/>
        <v>Computers&amp;Accessories</v>
      </c>
      <c r="E577" t="str">
        <f t="shared" si="90"/>
        <v>Mice</v>
      </c>
      <c r="F577" s="3">
        <v>299</v>
      </c>
      <c r="G577" s="3">
        <v>650</v>
      </c>
      <c r="H577" s="3" t="str">
        <f t="shared" si="91"/>
        <v>&gt;500.00</v>
      </c>
      <c r="I577" s="1">
        <v>0.54</v>
      </c>
      <c r="J577" s="1" t="str">
        <f t="shared" si="92"/>
        <v>Yes</v>
      </c>
      <c r="K577" s="5">
        <v>4.5</v>
      </c>
      <c r="L577" s="5">
        <f t="shared" si="93"/>
        <v>4.5</v>
      </c>
      <c r="M577" s="6">
        <v>33176</v>
      </c>
      <c r="N577">
        <f t="shared" si="94"/>
        <v>33176</v>
      </c>
      <c r="O577" t="str">
        <f t="shared" si="95"/>
        <v>No</v>
      </c>
      <c r="P577" s="7">
        <f t="shared" si="96"/>
        <v>21564400</v>
      </c>
      <c r="Q577" s="5">
        <f t="shared" si="97"/>
        <v>0.9</v>
      </c>
      <c r="R577" s="5">
        <f t="shared" si="88"/>
        <v>7.7700463495349828E-2</v>
      </c>
      <c r="S577" s="5">
        <f t="shared" si="98"/>
        <v>0.48885023174767495</v>
      </c>
    </row>
    <row r="578" spans="1:19" x14ac:dyDescent="0.3">
      <c r="A578" t="s">
        <v>1187</v>
      </c>
      <c r="B578" t="s">
        <v>1188</v>
      </c>
      <c r="C578" t="s">
        <v>1189</v>
      </c>
      <c r="D578" t="str">
        <f t="shared" si="89"/>
        <v>MusicalInstruments</v>
      </c>
      <c r="E578" t="str">
        <f t="shared" si="90"/>
        <v>Condenser</v>
      </c>
      <c r="F578" s="3">
        <v>798</v>
      </c>
      <c r="G578" s="3">
        <v>1995</v>
      </c>
      <c r="H578" s="3" t="str">
        <f t="shared" si="91"/>
        <v>&gt;500.00</v>
      </c>
      <c r="I578" s="1">
        <v>0.6</v>
      </c>
      <c r="J578" s="1" t="str">
        <f t="shared" si="92"/>
        <v>Yes</v>
      </c>
      <c r="K578" s="5">
        <v>4</v>
      </c>
      <c r="L578" s="5">
        <f t="shared" si="93"/>
        <v>4</v>
      </c>
      <c r="M578" s="6">
        <v>68664</v>
      </c>
      <c r="N578">
        <f t="shared" si="94"/>
        <v>68664</v>
      </c>
      <c r="O578" t="str">
        <f t="shared" si="95"/>
        <v>No</v>
      </c>
      <c r="P578" s="7">
        <f t="shared" si="96"/>
        <v>136984680</v>
      </c>
      <c r="Q578" s="5">
        <f t="shared" si="97"/>
        <v>0.8</v>
      </c>
      <c r="R578" s="5">
        <f t="shared" ref="R578:R641" si="99">N578 /$W$8</f>
        <v>0.16081578928878407</v>
      </c>
      <c r="S578" s="5">
        <f t="shared" si="98"/>
        <v>0.48040789464439204</v>
      </c>
    </row>
    <row r="579" spans="1:19" x14ac:dyDescent="0.3">
      <c r="A579" t="s">
        <v>1190</v>
      </c>
      <c r="B579" t="s">
        <v>1191</v>
      </c>
      <c r="C579" t="s">
        <v>1192</v>
      </c>
      <c r="D579" t="str">
        <f t="shared" ref="D579:D642" si="100">LEFT(C579, FIND("|",C579&amp; "|") - 1)</f>
        <v>Electronics</v>
      </c>
      <c r="E579" t="str">
        <f t="shared" ref="E579:E642" si="101">TRIM(RIGHT(SUBSTITUTE(C579, "|", REPT(" ", 100)), 100))</f>
        <v>DisposableBatteries</v>
      </c>
      <c r="F579" s="3">
        <v>266</v>
      </c>
      <c r="G579" s="3">
        <v>315</v>
      </c>
      <c r="H579" s="3" t="str">
        <f t="shared" ref="H579:H642" si="102">IF(G579&lt;200,"&lt;200.00",IF(G579&lt;=500,"200.00–500.00","&gt;500.00"))</f>
        <v>200.00–500.00</v>
      </c>
      <c r="I579" s="1">
        <v>0.16</v>
      </c>
      <c r="J579" s="1" t="str">
        <f t="shared" ref="J579:J642" si="103">IF(I579&gt;=50%,"Yes","No")</f>
        <v>No</v>
      </c>
      <c r="K579" s="5">
        <v>4.5</v>
      </c>
      <c r="L579" s="5">
        <f t="shared" ref="L579:L642" si="104">IF(ISNUMBER(K579),K579,0)</f>
        <v>4.5</v>
      </c>
      <c r="M579" s="6">
        <v>28030</v>
      </c>
      <c r="N579">
        <f t="shared" ref="N579:N642" si="105">IF(ISNUMBER(M579),M579,0)</f>
        <v>28030</v>
      </c>
      <c r="O579" t="str">
        <f t="shared" ref="O579:O642" si="106">IF(N579&lt;1000,"Yes","No")</f>
        <v>No</v>
      </c>
      <c r="P579" s="7">
        <f t="shared" ref="P579:P642" si="107">G579*N579</f>
        <v>8829450</v>
      </c>
      <c r="Q579" s="5">
        <f t="shared" ref="Q579:Q642" si="108">L579/5</f>
        <v>0.9</v>
      </c>
      <c r="R579" s="5">
        <f t="shared" si="99"/>
        <v>6.564817915886953E-2</v>
      </c>
      <c r="S579" s="5">
        <f t="shared" ref="S579:S642" si="109" xml:space="preserve"> (Q579+R579)/2</f>
        <v>0.48282408957943479</v>
      </c>
    </row>
    <row r="580" spans="1:19" x14ac:dyDescent="0.3">
      <c r="A580" t="s">
        <v>1193</v>
      </c>
      <c r="B580" t="s">
        <v>1194</v>
      </c>
      <c r="C580" t="s">
        <v>1195</v>
      </c>
      <c r="D580" t="str">
        <f t="shared" si="100"/>
        <v>OfficeProducts</v>
      </c>
      <c r="E580" t="str">
        <f t="shared" si="101"/>
        <v>GelInkRollerballPens</v>
      </c>
      <c r="F580" s="3">
        <v>50</v>
      </c>
      <c r="G580" s="3">
        <v>50</v>
      </c>
      <c r="H580" s="3" t="str">
        <f t="shared" si="102"/>
        <v>&lt;200.00</v>
      </c>
      <c r="I580" s="1">
        <v>0</v>
      </c>
      <c r="J580" s="1" t="str">
        <f t="shared" si="103"/>
        <v>No</v>
      </c>
      <c r="K580" s="5">
        <v>4.3</v>
      </c>
      <c r="L580" s="5">
        <f t="shared" si="104"/>
        <v>4.3</v>
      </c>
      <c r="M580" s="6">
        <v>5792</v>
      </c>
      <c r="N580">
        <f t="shared" si="105"/>
        <v>5792</v>
      </c>
      <c r="O580" t="str">
        <f t="shared" si="106"/>
        <v>No</v>
      </c>
      <c r="P580" s="7">
        <f t="shared" si="107"/>
        <v>289600</v>
      </c>
      <c r="Q580" s="5">
        <f t="shared" si="108"/>
        <v>0.86</v>
      </c>
      <c r="R580" s="5">
        <f t="shared" si="99"/>
        <v>1.3565260566827411E-2</v>
      </c>
      <c r="S580" s="5">
        <f t="shared" si="109"/>
        <v>0.43678263028341369</v>
      </c>
    </row>
    <row r="581" spans="1:19" x14ac:dyDescent="0.3">
      <c r="A581" t="s">
        <v>1196</v>
      </c>
      <c r="B581" t="s">
        <v>1197</v>
      </c>
      <c r="C581" t="s">
        <v>1198</v>
      </c>
      <c r="D581" t="str">
        <f t="shared" si="100"/>
        <v>Home&amp;Kitchen</v>
      </c>
      <c r="E581" t="str">
        <f t="shared" si="101"/>
        <v>Tape</v>
      </c>
      <c r="F581" s="3">
        <v>130</v>
      </c>
      <c r="G581" s="3">
        <v>165</v>
      </c>
      <c r="H581" s="3" t="str">
        <f t="shared" si="102"/>
        <v>&lt;200.00</v>
      </c>
      <c r="I581" s="1">
        <v>0.21</v>
      </c>
      <c r="J581" s="1" t="str">
        <f t="shared" si="103"/>
        <v>No</v>
      </c>
      <c r="K581" s="5">
        <v>3.9</v>
      </c>
      <c r="L581" s="5">
        <f t="shared" si="104"/>
        <v>3.9</v>
      </c>
      <c r="M581" s="6">
        <v>14778</v>
      </c>
      <c r="N581">
        <f t="shared" si="105"/>
        <v>14778</v>
      </c>
      <c r="O581" t="str">
        <f t="shared" si="106"/>
        <v>No</v>
      </c>
      <c r="P581" s="7">
        <f t="shared" si="107"/>
        <v>2438370</v>
      </c>
      <c r="Q581" s="5">
        <f t="shared" si="108"/>
        <v>0.78</v>
      </c>
      <c r="R581" s="5">
        <f t="shared" si="99"/>
        <v>3.4611087820541349E-2</v>
      </c>
      <c r="S581" s="5">
        <f t="shared" si="109"/>
        <v>0.40730554391027068</v>
      </c>
    </row>
    <row r="582" spans="1:19" x14ac:dyDescent="0.3">
      <c r="A582" t="s">
        <v>1199</v>
      </c>
      <c r="B582" t="s">
        <v>1200</v>
      </c>
      <c r="C582" t="s">
        <v>717</v>
      </c>
      <c r="D582" t="str">
        <f t="shared" si="100"/>
        <v>Electronics</v>
      </c>
      <c r="E582" t="str">
        <f t="shared" si="101"/>
        <v>In-Ear</v>
      </c>
      <c r="F582" s="3">
        <v>449</v>
      </c>
      <c r="G582" s="3">
        <v>1290</v>
      </c>
      <c r="H582" s="3" t="str">
        <f t="shared" si="102"/>
        <v>&gt;500.00</v>
      </c>
      <c r="I582" s="1">
        <v>0.65</v>
      </c>
      <c r="J582" s="1" t="str">
        <f t="shared" si="103"/>
        <v>Yes</v>
      </c>
      <c r="K582" s="5">
        <v>4.0999999999999996</v>
      </c>
      <c r="L582" s="5">
        <f t="shared" si="104"/>
        <v>4.0999999999999996</v>
      </c>
      <c r="M582" s="6">
        <v>91770</v>
      </c>
      <c r="N582">
        <f t="shared" si="105"/>
        <v>91770</v>
      </c>
      <c r="O582" t="str">
        <f t="shared" si="106"/>
        <v>No</v>
      </c>
      <c r="P582" s="7">
        <f t="shared" si="107"/>
        <v>118383300</v>
      </c>
      <c r="Q582" s="5">
        <f t="shared" si="108"/>
        <v>0.82</v>
      </c>
      <c r="R582" s="5">
        <f t="shared" si="99"/>
        <v>0.21493162331107588</v>
      </c>
      <c r="S582" s="5">
        <f t="shared" si="109"/>
        <v>0.51746581165553796</v>
      </c>
    </row>
    <row r="583" spans="1:19" x14ac:dyDescent="0.3">
      <c r="A583" t="s">
        <v>1201</v>
      </c>
      <c r="B583" t="s">
        <v>1202</v>
      </c>
      <c r="C583" t="s">
        <v>717</v>
      </c>
      <c r="D583" t="str">
        <f t="shared" si="100"/>
        <v>Electronics</v>
      </c>
      <c r="E583" t="str">
        <f t="shared" si="101"/>
        <v>In-Ear</v>
      </c>
      <c r="F583" s="3">
        <v>399</v>
      </c>
      <c r="G583" s="3">
        <v>1290</v>
      </c>
      <c r="H583" s="3" t="str">
        <f t="shared" si="102"/>
        <v>&gt;500.00</v>
      </c>
      <c r="I583" s="1">
        <v>0.69</v>
      </c>
      <c r="J583" s="1" t="str">
        <f t="shared" si="103"/>
        <v>Yes</v>
      </c>
      <c r="K583" s="5">
        <v>4.2</v>
      </c>
      <c r="L583" s="5">
        <f t="shared" si="104"/>
        <v>4.2</v>
      </c>
      <c r="M583" s="6">
        <v>206</v>
      </c>
      <c r="N583">
        <f t="shared" si="105"/>
        <v>206</v>
      </c>
      <c r="O583" t="str">
        <f t="shared" si="106"/>
        <v>Yes</v>
      </c>
      <c r="P583" s="7">
        <f t="shared" si="107"/>
        <v>265740</v>
      </c>
      <c r="Q583" s="5">
        <f t="shared" si="108"/>
        <v>0.84000000000000008</v>
      </c>
      <c r="R583" s="5">
        <f t="shared" si="99"/>
        <v>4.8246610441409643E-4</v>
      </c>
      <c r="S583" s="5">
        <f t="shared" si="109"/>
        <v>0.42024123305220706</v>
      </c>
    </row>
    <row r="584" spans="1:19" x14ac:dyDescent="0.3">
      <c r="A584" t="s">
        <v>1203</v>
      </c>
      <c r="B584" t="s">
        <v>1204</v>
      </c>
      <c r="C584" t="s">
        <v>1205</v>
      </c>
      <c r="D584" t="str">
        <f t="shared" si="100"/>
        <v>Computers&amp;Accessories</v>
      </c>
      <c r="E584" t="str">
        <f t="shared" si="101"/>
        <v>Keyboard&amp;MouseSets</v>
      </c>
      <c r="F584" s="3">
        <v>1399</v>
      </c>
      <c r="G584" s="3">
        <v>2498</v>
      </c>
      <c r="H584" s="3" t="str">
        <f t="shared" si="102"/>
        <v>&gt;500.00</v>
      </c>
      <c r="I584" s="1">
        <v>0.44</v>
      </c>
      <c r="J584" s="1" t="str">
        <f t="shared" si="103"/>
        <v>No</v>
      </c>
      <c r="K584" s="5">
        <v>4.2</v>
      </c>
      <c r="L584" s="5">
        <f t="shared" si="104"/>
        <v>4.2</v>
      </c>
      <c r="M584" s="6">
        <v>33717</v>
      </c>
      <c r="N584">
        <f t="shared" si="105"/>
        <v>33717</v>
      </c>
      <c r="O584" t="str">
        <f t="shared" si="106"/>
        <v>No</v>
      </c>
      <c r="P584" s="7">
        <f t="shared" si="107"/>
        <v>84225066</v>
      </c>
      <c r="Q584" s="5">
        <f t="shared" si="108"/>
        <v>0.84000000000000008</v>
      </c>
      <c r="R584" s="5">
        <f t="shared" si="99"/>
        <v>7.8967522536553827E-2</v>
      </c>
      <c r="S584" s="5">
        <f t="shared" si="109"/>
        <v>0.45948376126827695</v>
      </c>
    </row>
    <row r="585" spans="1:19" x14ac:dyDescent="0.3">
      <c r="A585" t="s">
        <v>1206</v>
      </c>
      <c r="B585" t="s">
        <v>1207</v>
      </c>
      <c r="C585" t="s">
        <v>1208</v>
      </c>
      <c r="D585" t="str">
        <f t="shared" si="100"/>
        <v>Computers&amp;Accessories</v>
      </c>
      <c r="E585" t="str">
        <f t="shared" si="101"/>
        <v>ExternalHardDisks</v>
      </c>
      <c r="F585" s="3">
        <v>4098</v>
      </c>
      <c r="G585" s="3">
        <v>4999</v>
      </c>
      <c r="H585" s="3" t="str">
        <f t="shared" si="102"/>
        <v>&gt;500.00</v>
      </c>
      <c r="I585" s="1">
        <v>0.18</v>
      </c>
      <c r="J585" s="1" t="str">
        <f t="shared" si="103"/>
        <v>No</v>
      </c>
      <c r="K585" s="5">
        <v>4.5</v>
      </c>
      <c r="L585" s="5">
        <f t="shared" si="104"/>
        <v>4.5</v>
      </c>
      <c r="M585" s="6">
        <v>50810</v>
      </c>
      <c r="N585">
        <f t="shared" si="105"/>
        <v>50810</v>
      </c>
      <c r="O585" t="str">
        <f t="shared" si="106"/>
        <v>No</v>
      </c>
      <c r="P585" s="7">
        <f t="shared" si="107"/>
        <v>253999190</v>
      </c>
      <c r="Q585" s="5">
        <f t="shared" si="108"/>
        <v>0.9</v>
      </c>
      <c r="R585" s="5">
        <f t="shared" si="99"/>
        <v>0.11900049886058368</v>
      </c>
      <c r="S585" s="5">
        <f t="shared" si="109"/>
        <v>0.50950024943029182</v>
      </c>
    </row>
    <row r="586" spans="1:19" x14ac:dyDescent="0.3">
      <c r="A586" t="s">
        <v>1209</v>
      </c>
      <c r="B586" t="s">
        <v>1210</v>
      </c>
      <c r="C586" t="s">
        <v>1211</v>
      </c>
      <c r="D586" t="str">
        <f t="shared" si="100"/>
        <v>Electronics</v>
      </c>
      <c r="E586" t="str">
        <f t="shared" si="101"/>
        <v>VideoCameras</v>
      </c>
      <c r="F586" s="3">
        <v>499</v>
      </c>
      <c r="G586" s="3">
        <v>1999</v>
      </c>
      <c r="H586" s="3" t="str">
        <f t="shared" si="102"/>
        <v>&gt;500.00</v>
      </c>
      <c r="I586" s="1">
        <v>0.75</v>
      </c>
      <c r="J586" s="1" t="str">
        <f t="shared" si="103"/>
        <v>Yes</v>
      </c>
      <c r="K586" s="5">
        <v>3.7</v>
      </c>
      <c r="L586" s="5">
        <f t="shared" si="104"/>
        <v>3.7</v>
      </c>
      <c r="M586" s="6">
        <v>3369</v>
      </c>
      <c r="N586">
        <f t="shared" si="105"/>
        <v>3369</v>
      </c>
      <c r="O586" t="str">
        <f t="shared" si="106"/>
        <v>No</v>
      </c>
      <c r="P586" s="7">
        <f t="shared" si="107"/>
        <v>6734631</v>
      </c>
      <c r="Q586" s="5">
        <f t="shared" si="108"/>
        <v>0.74</v>
      </c>
      <c r="R586" s="5">
        <f t="shared" si="99"/>
        <v>7.890428668791704E-3</v>
      </c>
      <c r="S586" s="5">
        <f t="shared" si="109"/>
        <v>0.37394521433439587</v>
      </c>
    </row>
    <row r="587" spans="1:19" x14ac:dyDescent="0.3">
      <c r="A587" t="s">
        <v>1212</v>
      </c>
      <c r="B587" t="s">
        <v>1213</v>
      </c>
      <c r="C587" t="s">
        <v>1152</v>
      </c>
      <c r="D587" t="str">
        <f t="shared" si="100"/>
        <v>Computers&amp;Accessories</v>
      </c>
      <c r="E587" t="str">
        <f t="shared" si="101"/>
        <v>Mice</v>
      </c>
      <c r="F587" s="3">
        <v>299</v>
      </c>
      <c r="G587" s="3">
        <v>449</v>
      </c>
      <c r="H587" s="3" t="str">
        <f t="shared" si="102"/>
        <v>200.00–500.00</v>
      </c>
      <c r="I587" s="1">
        <v>0.33</v>
      </c>
      <c r="J587" s="1" t="str">
        <f t="shared" si="103"/>
        <v>No</v>
      </c>
      <c r="K587" s="5">
        <v>3.5</v>
      </c>
      <c r="L587" s="5">
        <f t="shared" si="104"/>
        <v>3.5</v>
      </c>
      <c r="M587" s="6">
        <v>11827</v>
      </c>
      <c r="N587">
        <f t="shared" si="105"/>
        <v>11827</v>
      </c>
      <c r="O587" t="str">
        <f t="shared" si="106"/>
        <v>No</v>
      </c>
      <c r="P587" s="7">
        <f t="shared" si="107"/>
        <v>5310323</v>
      </c>
      <c r="Q587" s="5">
        <f t="shared" si="108"/>
        <v>0.7</v>
      </c>
      <c r="R587" s="5">
        <f t="shared" si="99"/>
        <v>2.7699643771386014E-2</v>
      </c>
      <c r="S587" s="5">
        <f t="shared" si="109"/>
        <v>0.36384982188569298</v>
      </c>
    </row>
    <row r="588" spans="1:19" x14ac:dyDescent="0.3">
      <c r="A588" t="s">
        <v>1214</v>
      </c>
      <c r="B588" t="s">
        <v>1215</v>
      </c>
      <c r="C588" t="s">
        <v>1205</v>
      </c>
      <c r="D588" t="str">
        <f t="shared" si="100"/>
        <v>Computers&amp;Accessories</v>
      </c>
      <c r="E588" t="str">
        <f t="shared" si="101"/>
        <v>Keyboard&amp;MouseSets</v>
      </c>
      <c r="F588" s="3">
        <v>699</v>
      </c>
      <c r="G588" s="3">
        <v>999</v>
      </c>
      <c r="H588" s="3" t="str">
        <f t="shared" si="102"/>
        <v>&gt;500.00</v>
      </c>
      <c r="I588" s="1">
        <v>0.3</v>
      </c>
      <c r="J588" s="1" t="str">
        <f t="shared" si="103"/>
        <v>No</v>
      </c>
      <c r="K588" s="5">
        <v>3.5</v>
      </c>
      <c r="L588" s="5">
        <f t="shared" si="104"/>
        <v>3.5</v>
      </c>
      <c r="M588" s="6">
        <v>15295</v>
      </c>
      <c r="N588">
        <f t="shared" si="105"/>
        <v>15295</v>
      </c>
      <c r="O588" t="str">
        <f t="shared" si="106"/>
        <v>No</v>
      </c>
      <c r="P588" s="7">
        <f t="shared" si="107"/>
        <v>15279705</v>
      </c>
      <c r="Q588" s="5">
        <f t="shared" si="108"/>
        <v>0.7</v>
      </c>
      <c r="R588" s="5">
        <f t="shared" si="99"/>
        <v>3.5821937218512644E-2</v>
      </c>
      <c r="S588" s="5">
        <f t="shared" si="109"/>
        <v>0.36791096860925632</v>
      </c>
    </row>
    <row r="589" spans="1:19" x14ac:dyDescent="0.3">
      <c r="A589" t="s">
        <v>1216</v>
      </c>
      <c r="B589" t="s">
        <v>1217</v>
      </c>
      <c r="C589" t="s">
        <v>1218</v>
      </c>
      <c r="D589" t="str">
        <f t="shared" si="100"/>
        <v>Electronics</v>
      </c>
      <c r="E589" t="str">
        <f t="shared" si="101"/>
        <v>Tabletop&amp;TravelTripods</v>
      </c>
      <c r="F589" s="3">
        <v>799</v>
      </c>
      <c r="G589" s="3">
        <v>3990</v>
      </c>
      <c r="H589" s="3" t="str">
        <f t="shared" si="102"/>
        <v>&gt;500.00</v>
      </c>
      <c r="I589" s="1">
        <v>0.8</v>
      </c>
      <c r="J589" s="1" t="str">
        <f t="shared" si="103"/>
        <v>Yes</v>
      </c>
      <c r="K589" s="5">
        <v>4.3</v>
      </c>
      <c r="L589" s="5">
        <f t="shared" si="104"/>
        <v>4.3</v>
      </c>
      <c r="M589" s="6">
        <v>27139</v>
      </c>
      <c r="N589">
        <f t="shared" si="105"/>
        <v>27139</v>
      </c>
      <c r="O589" t="str">
        <f t="shared" si="106"/>
        <v>No</v>
      </c>
      <c r="P589" s="7">
        <f t="shared" si="107"/>
        <v>108284610</v>
      </c>
      <c r="Q589" s="5">
        <f t="shared" si="108"/>
        <v>0.86</v>
      </c>
      <c r="R589" s="5">
        <f t="shared" si="99"/>
        <v>6.3561396153855157E-2</v>
      </c>
      <c r="S589" s="5">
        <f t="shared" si="109"/>
        <v>0.46178069807692756</v>
      </c>
    </row>
    <row r="590" spans="1:19" x14ac:dyDescent="0.3">
      <c r="A590" t="s">
        <v>1219</v>
      </c>
      <c r="B590" t="s">
        <v>1220</v>
      </c>
      <c r="C590" t="s">
        <v>717</v>
      </c>
      <c r="D590" t="str">
        <f t="shared" si="100"/>
        <v>Electronics</v>
      </c>
      <c r="E590" t="str">
        <f t="shared" si="101"/>
        <v>In-Ear</v>
      </c>
      <c r="F590" s="3">
        <v>1399</v>
      </c>
      <c r="G590" s="3">
        <v>5499</v>
      </c>
      <c r="H590" s="3" t="str">
        <f t="shared" si="102"/>
        <v>&gt;500.00</v>
      </c>
      <c r="I590" s="1">
        <v>0.75</v>
      </c>
      <c r="J590" s="1" t="str">
        <f t="shared" si="103"/>
        <v>Yes</v>
      </c>
      <c r="K590" s="5">
        <v>3.9</v>
      </c>
      <c r="L590" s="5">
        <f t="shared" si="104"/>
        <v>3.9</v>
      </c>
      <c r="M590" s="6">
        <v>9504</v>
      </c>
      <c r="N590">
        <f t="shared" si="105"/>
        <v>9504</v>
      </c>
      <c r="O590" t="str">
        <f t="shared" si="106"/>
        <v>No</v>
      </c>
      <c r="P590" s="7">
        <f t="shared" si="107"/>
        <v>52262496</v>
      </c>
      <c r="Q590" s="5">
        <f t="shared" si="108"/>
        <v>0.78</v>
      </c>
      <c r="R590" s="5">
        <f t="shared" si="99"/>
        <v>2.2259018720153265E-2</v>
      </c>
      <c r="S590" s="5">
        <f t="shared" si="109"/>
        <v>0.40112950936007663</v>
      </c>
    </row>
    <row r="591" spans="1:19" x14ac:dyDescent="0.3">
      <c r="A591" t="s">
        <v>1221</v>
      </c>
      <c r="B591" t="s">
        <v>1222</v>
      </c>
      <c r="C591" t="s">
        <v>1149</v>
      </c>
      <c r="D591" t="str">
        <f t="shared" si="100"/>
        <v>Computers&amp;Accessories</v>
      </c>
      <c r="E591" t="str">
        <f t="shared" si="101"/>
        <v>PenDrives</v>
      </c>
      <c r="F591" s="3">
        <v>519</v>
      </c>
      <c r="G591" s="3">
        <v>1350</v>
      </c>
      <c r="H591" s="3" t="str">
        <f t="shared" si="102"/>
        <v>&gt;500.00</v>
      </c>
      <c r="I591" s="1">
        <v>0.62</v>
      </c>
      <c r="J591" s="1" t="str">
        <f t="shared" si="103"/>
        <v>Yes</v>
      </c>
      <c r="K591" s="5">
        <v>4.3</v>
      </c>
      <c r="L591" s="5">
        <f t="shared" si="104"/>
        <v>4.3</v>
      </c>
      <c r="M591" s="6">
        <v>30058</v>
      </c>
      <c r="N591">
        <f t="shared" si="105"/>
        <v>30058</v>
      </c>
      <c r="O591" t="str">
        <f t="shared" si="106"/>
        <v>No</v>
      </c>
      <c r="P591" s="7">
        <f t="shared" si="107"/>
        <v>40578300</v>
      </c>
      <c r="Q591" s="5">
        <f t="shared" si="108"/>
        <v>0.86</v>
      </c>
      <c r="R591" s="5">
        <f t="shared" si="99"/>
        <v>7.0397894012033543E-2</v>
      </c>
      <c r="S591" s="5">
        <f t="shared" si="109"/>
        <v>0.46519894700601677</v>
      </c>
    </row>
    <row r="592" spans="1:19" x14ac:dyDescent="0.3">
      <c r="A592" t="s">
        <v>1223</v>
      </c>
      <c r="B592" t="s">
        <v>1224</v>
      </c>
      <c r="C592" t="s">
        <v>717</v>
      </c>
      <c r="D592" t="str">
        <f t="shared" si="100"/>
        <v>Electronics</v>
      </c>
      <c r="E592" t="str">
        <f t="shared" si="101"/>
        <v>In-Ear</v>
      </c>
      <c r="F592" s="3">
        <v>1499</v>
      </c>
      <c r="G592" s="3">
        <v>3990</v>
      </c>
      <c r="H592" s="3" t="str">
        <f t="shared" si="102"/>
        <v>&gt;500.00</v>
      </c>
      <c r="I592" s="1">
        <v>0.62</v>
      </c>
      <c r="J592" s="1" t="str">
        <f t="shared" si="103"/>
        <v>Yes</v>
      </c>
      <c r="K592" s="5">
        <v>4.0999999999999996</v>
      </c>
      <c r="L592" s="5">
        <f t="shared" si="104"/>
        <v>4.0999999999999996</v>
      </c>
      <c r="M592" s="6">
        <v>109864</v>
      </c>
      <c r="N592">
        <f t="shared" si="105"/>
        <v>109864</v>
      </c>
      <c r="O592" t="str">
        <f t="shared" si="106"/>
        <v>No</v>
      </c>
      <c r="P592" s="7">
        <f t="shared" si="107"/>
        <v>438357360</v>
      </c>
      <c r="Q592" s="5">
        <f t="shared" si="108"/>
        <v>0.82</v>
      </c>
      <c r="R592" s="5">
        <f t="shared" si="99"/>
        <v>0.25730901017160335</v>
      </c>
      <c r="S592" s="5">
        <f t="shared" si="109"/>
        <v>0.53865450508580159</v>
      </c>
    </row>
    <row r="593" spans="1:19" x14ac:dyDescent="0.3">
      <c r="A593" t="s">
        <v>1225</v>
      </c>
      <c r="B593" t="s">
        <v>1226</v>
      </c>
      <c r="C593" t="s">
        <v>1227</v>
      </c>
      <c r="D593" t="str">
        <f t="shared" si="100"/>
        <v>OfficeProducts</v>
      </c>
      <c r="E593" t="str">
        <f t="shared" si="101"/>
        <v>Scientific</v>
      </c>
      <c r="F593" s="3">
        <v>1295</v>
      </c>
      <c r="G593" s="3">
        <v>1295</v>
      </c>
      <c r="H593" s="3" t="str">
        <f t="shared" si="102"/>
        <v>&gt;500.00</v>
      </c>
      <c r="I593" s="1">
        <v>0</v>
      </c>
      <c r="J593" s="1" t="str">
        <f t="shared" si="103"/>
        <v>No</v>
      </c>
      <c r="K593" s="5">
        <v>4.5</v>
      </c>
      <c r="L593" s="5">
        <f t="shared" si="104"/>
        <v>4.5</v>
      </c>
      <c r="M593" s="6">
        <v>5760</v>
      </c>
      <c r="N593">
        <f t="shared" si="105"/>
        <v>5760</v>
      </c>
      <c r="O593" t="str">
        <f t="shared" si="106"/>
        <v>No</v>
      </c>
      <c r="P593" s="7">
        <f t="shared" si="107"/>
        <v>7459200</v>
      </c>
      <c r="Q593" s="5">
        <f t="shared" si="108"/>
        <v>0.9</v>
      </c>
      <c r="R593" s="5">
        <f t="shared" si="99"/>
        <v>1.3490314375850463E-2</v>
      </c>
      <c r="S593" s="5">
        <f t="shared" si="109"/>
        <v>0.45674515718792524</v>
      </c>
    </row>
    <row r="594" spans="1:19" x14ac:dyDescent="0.3">
      <c r="A594" t="s">
        <v>1228</v>
      </c>
      <c r="B594" t="s">
        <v>1229</v>
      </c>
      <c r="C594" t="s">
        <v>1230</v>
      </c>
      <c r="D594" t="str">
        <f t="shared" si="100"/>
        <v>Computers&amp;Accessories</v>
      </c>
      <c r="E594" t="str">
        <f t="shared" si="101"/>
        <v>Repeaters&amp;Extenders</v>
      </c>
      <c r="F594" s="3">
        <v>1889</v>
      </c>
      <c r="G594" s="3">
        <v>5499</v>
      </c>
      <c r="H594" s="3" t="str">
        <f t="shared" si="102"/>
        <v>&gt;500.00</v>
      </c>
      <c r="I594" s="1">
        <v>0.66</v>
      </c>
      <c r="J594" s="1" t="str">
        <f t="shared" si="103"/>
        <v>Yes</v>
      </c>
      <c r="K594" s="5">
        <v>4.2</v>
      </c>
      <c r="L594" s="5">
        <f t="shared" si="104"/>
        <v>4.2</v>
      </c>
      <c r="M594" s="6">
        <v>49551</v>
      </c>
      <c r="N594">
        <f t="shared" si="105"/>
        <v>49551</v>
      </c>
      <c r="O594" t="str">
        <f t="shared" si="106"/>
        <v>No</v>
      </c>
      <c r="P594" s="7">
        <f t="shared" si="107"/>
        <v>272480949</v>
      </c>
      <c r="Q594" s="5">
        <f t="shared" si="108"/>
        <v>0.84000000000000008</v>
      </c>
      <c r="R594" s="5">
        <f t="shared" si="99"/>
        <v>0.11605183465933443</v>
      </c>
      <c r="S594" s="5">
        <f t="shared" si="109"/>
        <v>0.47802591732966726</v>
      </c>
    </row>
    <row r="595" spans="1:19" x14ac:dyDescent="0.3">
      <c r="A595" t="s">
        <v>1231</v>
      </c>
      <c r="B595" t="s">
        <v>1232</v>
      </c>
      <c r="C595" t="s">
        <v>717</v>
      </c>
      <c r="D595" t="str">
        <f t="shared" si="100"/>
        <v>Electronics</v>
      </c>
      <c r="E595" t="str">
        <f t="shared" si="101"/>
        <v>In-Ear</v>
      </c>
      <c r="F595" s="3">
        <v>455</v>
      </c>
      <c r="G595" s="3">
        <v>1490</v>
      </c>
      <c r="H595" s="3" t="str">
        <f t="shared" si="102"/>
        <v>&gt;500.00</v>
      </c>
      <c r="I595" s="1">
        <v>0.69</v>
      </c>
      <c r="J595" s="1" t="str">
        <f t="shared" si="103"/>
        <v>Yes</v>
      </c>
      <c r="K595" s="5">
        <v>4.0999999999999996</v>
      </c>
      <c r="L595" s="5">
        <f t="shared" si="104"/>
        <v>4.0999999999999996</v>
      </c>
      <c r="M595" s="6">
        <v>161677</v>
      </c>
      <c r="N595">
        <f t="shared" si="105"/>
        <v>161677</v>
      </c>
      <c r="O595" t="str">
        <f t="shared" si="106"/>
        <v>No</v>
      </c>
      <c r="P595" s="7">
        <f t="shared" si="107"/>
        <v>240898730</v>
      </c>
      <c r="Q595" s="5">
        <f t="shared" si="108"/>
        <v>0.82</v>
      </c>
      <c r="R595" s="5">
        <f t="shared" si="99"/>
        <v>0.37865860370562071</v>
      </c>
      <c r="S595" s="5">
        <f t="shared" si="109"/>
        <v>0.5993293018528103</v>
      </c>
    </row>
    <row r="596" spans="1:19" x14ac:dyDescent="0.3">
      <c r="A596" t="s">
        <v>1233</v>
      </c>
      <c r="B596" t="s">
        <v>1234</v>
      </c>
      <c r="C596" t="s">
        <v>1235</v>
      </c>
      <c r="D596" t="str">
        <f t="shared" si="100"/>
        <v>Electronics</v>
      </c>
      <c r="E596" t="str">
        <f t="shared" si="101"/>
        <v>TripodLegs</v>
      </c>
      <c r="F596" s="3">
        <v>399</v>
      </c>
      <c r="G596" s="3">
        <v>995</v>
      </c>
      <c r="H596" s="3" t="str">
        <f t="shared" si="102"/>
        <v>&gt;500.00</v>
      </c>
      <c r="I596" s="1">
        <v>0.6</v>
      </c>
      <c r="J596" s="1" t="str">
        <f t="shared" si="103"/>
        <v>Yes</v>
      </c>
      <c r="K596" s="5">
        <v>3.9</v>
      </c>
      <c r="L596" s="5">
        <f t="shared" si="104"/>
        <v>3.9</v>
      </c>
      <c r="M596" s="6">
        <v>21372</v>
      </c>
      <c r="N596">
        <f t="shared" si="105"/>
        <v>21372</v>
      </c>
      <c r="O596" t="str">
        <f t="shared" si="106"/>
        <v>No</v>
      </c>
      <c r="P596" s="7">
        <f t="shared" si="107"/>
        <v>21265140</v>
      </c>
      <c r="Q596" s="5">
        <f t="shared" si="108"/>
        <v>0.78</v>
      </c>
      <c r="R596" s="5">
        <f t="shared" si="99"/>
        <v>5.0054687298728494E-2</v>
      </c>
      <c r="S596" s="5">
        <f t="shared" si="109"/>
        <v>0.41502734364936428</v>
      </c>
    </row>
    <row r="597" spans="1:19" x14ac:dyDescent="0.3">
      <c r="A597" t="s">
        <v>1236</v>
      </c>
      <c r="B597" t="s">
        <v>1237</v>
      </c>
      <c r="C597" t="s">
        <v>1238</v>
      </c>
      <c r="D597" t="str">
        <f t="shared" si="100"/>
        <v>Computers&amp;Accessories</v>
      </c>
      <c r="E597" t="str">
        <f t="shared" si="101"/>
        <v>InkjetInkCartridges</v>
      </c>
      <c r="F597" s="3">
        <v>717</v>
      </c>
      <c r="G597" s="3">
        <v>761</v>
      </c>
      <c r="H597" s="3" t="str">
        <f t="shared" si="102"/>
        <v>&gt;500.00</v>
      </c>
      <c r="I597" s="1">
        <v>0.06</v>
      </c>
      <c r="J597" s="1" t="str">
        <f t="shared" si="103"/>
        <v>No</v>
      </c>
      <c r="K597" s="5">
        <v>4</v>
      </c>
      <c r="L597" s="5">
        <f t="shared" si="104"/>
        <v>4</v>
      </c>
      <c r="M597" s="6">
        <v>7199</v>
      </c>
      <c r="N597">
        <f t="shared" si="105"/>
        <v>7199</v>
      </c>
      <c r="O597" t="str">
        <f t="shared" si="106"/>
        <v>No</v>
      </c>
      <c r="P597" s="7">
        <f t="shared" si="107"/>
        <v>5478439</v>
      </c>
      <c r="Q597" s="5">
        <f t="shared" si="108"/>
        <v>0.8</v>
      </c>
      <c r="R597" s="5">
        <f t="shared" si="99"/>
        <v>1.6860550901345049E-2</v>
      </c>
      <c r="S597" s="5">
        <f t="shared" si="109"/>
        <v>0.40843027545067256</v>
      </c>
    </row>
    <row r="598" spans="1:19" x14ac:dyDescent="0.3">
      <c r="A598" t="s">
        <v>1239</v>
      </c>
      <c r="B598" t="s">
        <v>1240</v>
      </c>
      <c r="C598" t="s">
        <v>1241</v>
      </c>
      <c r="D598" t="str">
        <f t="shared" si="100"/>
        <v>Computers&amp;Accessories</v>
      </c>
      <c r="E598" t="str">
        <f t="shared" si="101"/>
        <v>DustCovers</v>
      </c>
      <c r="F598" s="3">
        <v>39</v>
      </c>
      <c r="G598" s="3">
        <v>299</v>
      </c>
      <c r="H598" s="3" t="str">
        <f t="shared" si="102"/>
        <v>200.00–500.00</v>
      </c>
      <c r="I598" s="1">
        <v>0.87</v>
      </c>
      <c r="J598" s="1" t="str">
        <f t="shared" si="103"/>
        <v>Yes</v>
      </c>
      <c r="K598" s="5">
        <v>3.5</v>
      </c>
      <c r="L598" s="5">
        <f t="shared" si="104"/>
        <v>3.5</v>
      </c>
      <c r="M598" s="6">
        <v>15233</v>
      </c>
      <c r="N598">
        <f t="shared" si="105"/>
        <v>15233</v>
      </c>
      <c r="O598" t="str">
        <f t="shared" si="106"/>
        <v>No</v>
      </c>
      <c r="P598" s="7">
        <f t="shared" si="107"/>
        <v>4554667</v>
      </c>
      <c r="Q598" s="5">
        <f t="shared" si="108"/>
        <v>0.7</v>
      </c>
      <c r="R598" s="5">
        <f t="shared" si="99"/>
        <v>3.567672897349481E-2</v>
      </c>
      <c r="S598" s="5">
        <f t="shared" si="109"/>
        <v>0.36783836448674739</v>
      </c>
    </row>
    <row r="599" spans="1:19" x14ac:dyDescent="0.3">
      <c r="A599" t="s">
        <v>1242</v>
      </c>
      <c r="B599" t="s">
        <v>1243</v>
      </c>
      <c r="C599" t="s">
        <v>1149</v>
      </c>
      <c r="D599" t="str">
        <f t="shared" si="100"/>
        <v>Computers&amp;Accessories</v>
      </c>
      <c r="E599" t="str">
        <f t="shared" si="101"/>
        <v>PenDrives</v>
      </c>
      <c r="F599" s="3">
        <v>889</v>
      </c>
      <c r="G599" s="3">
        <v>2500</v>
      </c>
      <c r="H599" s="3" t="str">
        <f t="shared" si="102"/>
        <v>&gt;500.00</v>
      </c>
      <c r="I599" s="1">
        <v>0.64</v>
      </c>
      <c r="J599" s="1" t="str">
        <f t="shared" si="103"/>
        <v>Yes</v>
      </c>
      <c r="K599" s="5">
        <v>4.3</v>
      </c>
      <c r="L599" s="5">
        <f t="shared" si="104"/>
        <v>4.3</v>
      </c>
      <c r="M599" s="6">
        <v>55747</v>
      </c>
      <c r="N599">
        <f t="shared" si="105"/>
        <v>55747</v>
      </c>
      <c r="O599" t="str">
        <f t="shared" si="106"/>
        <v>No</v>
      </c>
      <c r="P599" s="7">
        <f t="shared" si="107"/>
        <v>139367500</v>
      </c>
      <c r="Q599" s="5">
        <f t="shared" si="108"/>
        <v>0.86</v>
      </c>
      <c r="R599" s="5">
        <f t="shared" si="99"/>
        <v>0.1305632908872458</v>
      </c>
      <c r="S599" s="5">
        <f t="shared" si="109"/>
        <v>0.49528164544362291</v>
      </c>
    </row>
    <row r="600" spans="1:19" x14ac:dyDescent="0.3">
      <c r="A600" t="s">
        <v>1244</v>
      </c>
      <c r="B600" t="s">
        <v>1245</v>
      </c>
      <c r="C600" t="s">
        <v>717</v>
      </c>
      <c r="D600" t="str">
        <f t="shared" si="100"/>
        <v>Electronics</v>
      </c>
      <c r="E600" t="str">
        <f t="shared" si="101"/>
        <v>In-Ear</v>
      </c>
      <c r="F600" s="3">
        <v>1199</v>
      </c>
      <c r="G600" s="3">
        <v>4999</v>
      </c>
      <c r="H600" s="3" t="str">
        <f t="shared" si="102"/>
        <v>&gt;500.00</v>
      </c>
      <c r="I600" s="1">
        <v>0.76</v>
      </c>
      <c r="J600" s="1" t="str">
        <f t="shared" si="103"/>
        <v>Yes</v>
      </c>
      <c r="K600" s="5">
        <v>3.8</v>
      </c>
      <c r="L600" s="5">
        <f t="shared" si="104"/>
        <v>3.8</v>
      </c>
      <c r="M600" s="6">
        <v>14961</v>
      </c>
      <c r="N600">
        <f t="shared" si="105"/>
        <v>14961</v>
      </c>
      <c r="O600" t="str">
        <f t="shared" si="106"/>
        <v>No</v>
      </c>
      <c r="P600" s="7">
        <f t="shared" si="107"/>
        <v>74790039</v>
      </c>
      <c r="Q600" s="5">
        <f t="shared" si="108"/>
        <v>0.76</v>
      </c>
      <c r="R600" s="5">
        <f t="shared" si="99"/>
        <v>3.5039686350190759E-2</v>
      </c>
      <c r="S600" s="5">
        <f t="shared" si="109"/>
        <v>0.39751984317509537</v>
      </c>
    </row>
    <row r="601" spans="1:19" x14ac:dyDescent="0.3">
      <c r="A601" t="s">
        <v>1246</v>
      </c>
      <c r="B601" t="s">
        <v>1247</v>
      </c>
      <c r="C601" t="s">
        <v>1152</v>
      </c>
      <c r="D601" t="str">
        <f t="shared" si="100"/>
        <v>Computers&amp;Accessories</v>
      </c>
      <c r="E601" t="str">
        <f t="shared" si="101"/>
        <v>Mice</v>
      </c>
      <c r="F601" s="3">
        <v>569</v>
      </c>
      <c r="G601" s="3">
        <v>1299</v>
      </c>
      <c r="H601" s="3" t="str">
        <f t="shared" si="102"/>
        <v>&gt;500.00</v>
      </c>
      <c r="I601" s="1">
        <v>0.56000000000000005</v>
      </c>
      <c r="J601" s="1" t="str">
        <f t="shared" si="103"/>
        <v>Yes</v>
      </c>
      <c r="K601" s="5">
        <v>4.4000000000000004</v>
      </c>
      <c r="L601" s="5">
        <f t="shared" si="104"/>
        <v>4.4000000000000004</v>
      </c>
      <c r="M601" s="6">
        <v>9275</v>
      </c>
      <c r="N601">
        <f t="shared" si="105"/>
        <v>9275</v>
      </c>
      <c r="O601" t="str">
        <f t="shared" si="106"/>
        <v>No</v>
      </c>
      <c r="P601" s="7">
        <f t="shared" si="107"/>
        <v>12048225</v>
      </c>
      <c r="Q601" s="5">
        <f t="shared" si="108"/>
        <v>0.88000000000000012</v>
      </c>
      <c r="R601" s="5">
        <f t="shared" si="99"/>
        <v>2.1722685040974486E-2</v>
      </c>
      <c r="S601" s="5">
        <f t="shared" si="109"/>
        <v>0.45086134252048732</v>
      </c>
    </row>
    <row r="602" spans="1:19" x14ac:dyDescent="0.3">
      <c r="A602" t="s">
        <v>1248</v>
      </c>
      <c r="B602" t="s">
        <v>1249</v>
      </c>
      <c r="C602" t="s">
        <v>717</v>
      </c>
      <c r="D602" t="str">
        <f t="shared" si="100"/>
        <v>Electronics</v>
      </c>
      <c r="E602" t="str">
        <f t="shared" si="101"/>
        <v>In-Ear</v>
      </c>
      <c r="F602" s="3">
        <v>1499</v>
      </c>
      <c r="G602" s="3">
        <v>8999</v>
      </c>
      <c r="H602" s="3" t="str">
        <f t="shared" si="102"/>
        <v>&gt;500.00</v>
      </c>
      <c r="I602" s="1">
        <v>0.83</v>
      </c>
      <c r="J602" s="1" t="str">
        <f t="shared" si="103"/>
        <v>Yes</v>
      </c>
      <c r="K602" s="5">
        <v>3.7</v>
      </c>
      <c r="L602" s="5">
        <f t="shared" si="104"/>
        <v>3.7</v>
      </c>
      <c r="M602" s="6">
        <v>28324</v>
      </c>
      <c r="N602">
        <f t="shared" si="105"/>
        <v>28324</v>
      </c>
      <c r="O602" t="str">
        <f t="shared" si="106"/>
        <v>No</v>
      </c>
      <c r="P602" s="7">
        <f t="shared" si="107"/>
        <v>254887676</v>
      </c>
      <c r="Q602" s="5">
        <f t="shared" si="108"/>
        <v>0.74</v>
      </c>
      <c r="R602" s="5">
        <f t="shared" si="99"/>
        <v>6.6336747288470235E-2</v>
      </c>
      <c r="S602" s="5">
        <f t="shared" si="109"/>
        <v>0.40316837364423513</v>
      </c>
    </row>
    <row r="603" spans="1:19" x14ac:dyDescent="0.3">
      <c r="A603" t="s">
        <v>1250</v>
      </c>
      <c r="B603" t="s">
        <v>1251</v>
      </c>
      <c r="C603" t="s">
        <v>1192</v>
      </c>
      <c r="D603" t="str">
        <f t="shared" si="100"/>
        <v>Electronics</v>
      </c>
      <c r="E603" t="str">
        <f t="shared" si="101"/>
        <v>DisposableBatteries</v>
      </c>
      <c r="F603" s="3">
        <v>149</v>
      </c>
      <c r="G603" s="3">
        <v>180</v>
      </c>
      <c r="H603" s="3" t="str">
        <f t="shared" si="102"/>
        <v>&lt;200.00</v>
      </c>
      <c r="I603" s="1">
        <v>0.17</v>
      </c>
      <c r="J603" s="1" t="str">
        <f t="shared" si="103"/>
        <v>No</v>
      </c>
      <c r="K603" s="5">
        <v>4.4000000000000004</v>
      </c>
      <c r="L603" s="5">
        <f t="shared" si="104"/>
        <v>4.4000000000000004</v>
      </c>
      <c r="M603" s="6">
        <v>644</v>
      </c>
      <c r="N603">
        <f t="shared" si="105"/>
        <v>644</v>
      </c>
      <c r="O603" t="str">
        <f t="shared" si="106"/>
        <v>Yes</v>
      </c>
      <c r="P603" s="7">
        <f t="shared" si="107"/>
        <v>115920</v>
      </c>
      <c r="Q603" s="5">
        <f t="shared" si="108"/>
        <v>0.88000000000000012</v>
      </c>
      <c r="R603" s="5">
        <f t="shared" si="99"/>
        <v>1.5082920934110587E-3</v>
      </c>
      <c r="S603" s="5">
        <f t="shared" si="109"/>
        <v>0.4407541460467056</v>
      </c>
    </row>
    <row r="604" spans="1:19" x14ac:dyDescent="0.3">
      <c r="A604" t="s">
        <v>1252</v>
      </c>
      <c r="B604" t="s">
        <v>1253</v>
      </c>
      <c r="C604" t="s">
        <v>1254</v>
      </c>
      <c r="D604" t="str">
        <f t="shared" si="100"/>
        <v>Computers&amp;Accessories</v>
      </c>
      <c r="E604" t="str">
        <f t="shared" si="101"/>
        <v>GamingMice</v>
      </c>
      <c r="F604" s="3">
        <v>399</v>
      </c>
      <c r="G604" s="3">
        <v>549</v>
      </c>
      <c r="H604" s="3" t="str">
        <f t="shared" si="102"/>
        <v>&gt;500.00</v>
      </c>
      <c r="I604" s="1">
        <v>0.27</v>
      </c>
      <c r="J604" s="1" t="str">
        <f t="shared" si="103"/>
        <v>No</v>
      </c>
      <c r="K604" s="5">
        <v>4.4000000000000004</v>
      </c>
      <c r="L604" s="5">
        <f t="shared" si="104"/>
        <v>4.4000000000000004</v>
      </c>
      <c r="M604" s="6">
        <v>18139</v>
      </c>
      <c r="N604">
        <f t="shared" si="105"/>
        <v>18139</v>
      </c>
      <c r="O604" t="str">
        <f t="shared" si="106"/>
        <v>No</v>
      </c>
      <c r="P604" s="7">
        <f t="shared" si="107"/>
        <v>9958311</v>
      </c>
      <c r="Q604" s="5">
        <f t="shared" si="108"/>
        <v>0.88000000000000012</v>
      </c>
      <c r="R604" s="5">
        <f t="shared" si="99"/>
        <v>4.2482779941588812E-2</v>
      </c>
      <c r="S604" s="5">
        <f t="shared" si="109"/>
        <v>0.46124138997079445</v>
      </c>
    </row>
    <row r="605" spans="1:19" x14ac:dyDescent="0.3">
      <c r="A605" t="s">
        <v>1255</v>
      </c>
      <c r="B605" t="s">
        <v>1256</v>
      </c>
      <c r="C605" t="s">
        <v>1257</v>
      </c>
      <c r="D605" t="str">
        <f t="shared" si="100"/>
        <v>Home&amp;Kitchen</v>
      </c>
      <c r="E605" t="str">
        <f t="shared" si="101"/>
        <v>Paints</v>
      </c>
      <c r="F605" s="3">
        <v>191</v>
      </c>
      <c r="G605" s="3">
        <v>225</v>
      </c>
      <c r="H605" s="3" t="str">
        <f t="shared" si="102"/>
        <v>200.00–500.00</v>
      </c>
      <c r="I605" s="1">
        <v>0.15</v>
      </c>
      <c r="J605" s="1" t="str">
        <f t="shared" si="103"/>
        <v>No</v>
      </c>
      <c r="K605" s="5">
        <v>4.4000000000000004</v>
      </c>
      <c r="L605" s="5">
        <f t="shared" si="104"/>
        <v>4.4000000000000004</v>
      </c>
      <c r="M605" s="6">
        <v>7203</v>
      </c>
      <c r="N605">
        <f t="shared" si="105"/>
        <v>7203</v>
      </c>
      <c r="O605" t="str">
        <f t="shared" si="106"/>
        <v>No</v>
      </c>
      <c r="P605" s="7">
        <f t="shared" si="107"/>
        <v>1620675</v>
      </c>
      <c r="Q605" s="5">
        <f t="shared" si="108"/>
        <v>0.88000000000000012</v>
      </c>
      <c r="R605" s="5">
        <f t="shared" si="99"/>
        <v>1.6869919175217168E-2</v>
      </c>
      <c r="S605" s="5">
        <f t="shared" si="109"/>
        <v>0.44843495958760865</v>
      </c>
    </row>
    <row r="606" spans="1:19" x14ac:dyDescent="0.3">
      <c r="A606" t="s">
        <v>1258</v>
      </c>
      <c r="B606" t="s">
        <v>1259</v>
      </c>
      <c r="C606" t="s">
        <v>1260</v>
      </c>
      <c r="D606" t="str">
        <f t="shared" si="100"/>
        <v>Computers&amp;Accessories</v>
      </c>
      <c r="E606" t="str">
        <f t="shared" si="101"/>
        <v>MousePads</v>
      </c>
      <c r="F606" s="3">
        <v>129</v>
      </c>
      <c r="G606" s="3">
        <v>999</v>
      </c>
      <c r="H606" s="3" t="str">
        <f t="shared" si="102"/>
        <v>&gt;500.00</v>
      </c>
      <c r="I606" s="1">
        <v>0.87</v>
      </c>
      <c r="J606" s="1" t="str">
        <f t="shared" si="103"/>
        <v>Yes</v>
      </c>
      <c r="K606" s="5">
        <v>4.2</v>
      </c>
      <c r="L606" s="5">
        <f t="shared" si="104"/>
        <v>4.2</v>
      </c>
      <c r="M606" s="6">
        <v>491</v>
      </c>
      <c r="N606">
        <f t="shared" si="105"/>
        <v>491</v>
      </c>
      <c r="O606" t="str">
        <f t="shared" si="106"/>
        <v>Yes</v>
      </c>
      <c r="P606" s="7">
        <f t="shared" si="107"/>
        <v>490509</v>
      </c>
      <c r="Q606" s="5">
        <f t="shared" si="108"/>
        <v>0.84000000000000008</v>
      </c>
      <c r="R606" s="5">
        <f t="shared" si="99"/>
        <v>1.1499556178025307E-3</v>
      </c>
      <c r="S606" s="5">
        <f t="shared" si="109"/>
        <v>0.4205749778089013</v>
      </c>
    </row>
    <row r="607" spans="1:19" x14ac:dyDescent="0.3">
      <c r="A607" t="s">
        <v>1261</v>
      </c>
      <c r="B607" t="s">
        <v>1262</v>
      </c>
      <c r="C607" t="s">
        <v>1263</v>
      </c>
      <c r="D607" t="str">
        <f t="shared" si="100"/>
        <v>Computers&amp;Accessories</v>
      </c>
      <c r="E607" t="str">
        <f t="shared" si="101"/>
        <v>HardDiskBags</v>
      </c>
      <c r="F607" s="3">
        <v>199</v>
      </c>
      <c r="G607" s="3">
        <v>599</v>
      </c>
      <c r="H607" s="3" t="str">
        <f t="shared" si="102"/>
        <v>&gt;500.00</v>
      </c>
      <c r="I607" s="1">
        <v>0.67</v>
      </c>
      <c r="J607" s="1" t="str">
        <f t="shared" si="103"/>
        <v>Yes</v>
      </c>
      <c r="K607" s="5">
        <v>4.5</v>
      </c>
      <c r="L607" s="5">
        <f t="shared" si="104"/>
        <v>4.5</v>
      </c>
      <c r="M607" s="6">
        <v>13568</v>
      </c>
      <c r="N607">
        <f t="shared" si="105"/>
        <v>13568</v>
      </c>
      <c r="O607" t="str">
        <f t="shared" si="106"/>
        <v>No</v>
      </c>
      <c r="P607" s="7">
        <f t="shared" si="107"/>
        <v>8127232</v>
      </c>
      <c r="Q607" s="5">
        <f t="shared" si="108"/>
        <v>0.9</v>
      </c>
      <c r="R607" s="5">
        <f t="shared" si="99"/>
        <v>3.1777184974225534E-2</v>
      </c>
      <c r="S607" s="5">
        <f t="shared" si="109"/>
        <v>0.46588859248711278</v>
      </c>
    </row>
    <row r="608" spans="1:19" x14ac:dyDescent="0.3">
      <c r="A608" t="s">
        <v>1264</v>
      </c>
      <c r="B608" t="s">
        <v>1265</v>
      </c>
      <c r="C608" t="s">
        <v>717</v>
      </c>
      <c r="D608" t="str">
        <f t="shared" si="100"/>
        <v>Electronics</v>
      </c>
      <c r="E608" t="str">
        <f t="shared" si="101"/>
        <v>In-Ear</v>
      </c>
      <c r="F608" s="3">
        <v>999</v>
      </c>
      <c r="G608" s="3">
        <v>4499</v>
      </c>
      <c r="H608" s="3" t="str">
        <f t="shared" si="102"/>
        <v>&gt;500.00</v>
      </c>
      <c r="I608" s="1">
        <v>0.78</v>
      </c>
      <c r="J608" s="1" t="str">
        <f t="shared" si="103"/>
        <v>Yes</v>
      </c>
      <c r="K608" s="5">
        <v>3.8</v>
      </c>
      <c r="L608" s="5">
        <f t="shared" si="104"/>
        <v>3.8</v>
      </c>
      <c r="M608" s="6">
        <v>3390</v>
      </c>
      <c r="N608">
        <f t="shared" si="105"/>
        <v>3390</v>
      </c>
      <c r="O608" t="str">
        <f t="shared" si="106"/>
        <v>No</v>
      </c>
      <c r="P608" s="7">
        <f t="shared" si="107"/>
        <v>15251610</v>
      </c>
      <c r="Q608" s="5">
        <f t="shared" si="108"/>
        <v>0.76</v>
      </c>
      <c r="R608" s="5">
        <f t="shared" si="99"/>
        <v>7.9396121066203241E-3</v>
      </c>
      <c r="S608" s="5">
        <f t="shared" si="109"/>
        <v>0.38396980605331016</v>
      </c>
    </row>
    <row r="609" spans="1:19" x14ac:dyDescent="0.3">
      <c r="A609" t="s">
        <v>1266</v>
      </c>
      <c r="B609" t="s">
        <v>1267</v>
      </c>
      <c r="C609" t="s">
        <v>717</v>
      </c>
      <c r="D609" t="str">
        <f t="shared" si="100"/>
        <v>Electronics</v>
      </c>
      <c r="E609" t="str">
        <f t="shared" si="101"/>
        <v>In-Ear</v>
      </c>
      <c r="F609" s="3">
        <v>899</v>
      </c>
      <c r="G609" s="3">
        <v>4499</v>
      </c>
      <c r="H609" s="3" t="str">
        <f t="shared" si="102"/>
        <v>&gt;500.00</v>
      </c>
      <c r="I609" s="1">
        <v>0.8</v>
      </c>
      <c r="J609" s="1" t="str">
        <f t="shared" si="103"/>
        <v>Yes</v>
      </c>
      <c r="K609" s="5">
        <v>3.8</v>
      </c>
      <c r="L609" s="5">
        <f t="shared" si="104"/>
        <v>3.8</v>
      </c>
      <c r="M609" s="6">
        <v>103052</v>
      </c>
      <c r="N609">
        <f t="shared" si="105"/>
        <v>103052</v>
      </c>
      <c r="O609" t="str">
        <f t="shared" si="106"/>
        <v>No</v>
      </c>
      <c r="P609" s="7">
        <f t="shared" si="107"/>
        <v>463630948</v>
      </c>
      <c r="Q609" s="5">
        <f t="shared" si="108"/>
        <v>0.76</v>
      </c>
      <c r="R609" s="5">
        <f t="shared" si="99"/>
        <v>0.24135483976738575</v>
      </c>
      <c r="S609" s="5">
        <f t="shared" si="109"/>
        <v>0.50067741988369285</v>
      </c>
    </row>
    <row r="610" spans="1:19" x14ac:dyDescent="0.3">
      <c r="A610" t="s">
        <v>1268</v>
      </c>
      <c r="B610" t="s">
        <v>1269</v>
      </c>
      <c r="C610" t="s">
        <v>1227</v>
      </c>
      <c r="D610" t="str">
        <f t="shared" si="100"/>
        <v>OfficeProducts</v>
      </c>
      <c r="E610" t="str">
        <f t="shared" si="101"/>
        <v>Scientific</v>
      </c>
      <c r="F610" s="3">
        <v>522</v>
      </c>
      <c r="G610" s="3">
        <v>550</v>
      </c>
      <c r="H610" s="3" t="str">
        <f t="shared" si="102"/>
        <v>&gt;500.00</v>
      </c>
      <c r="I610" s="1">
        <v>0.05</v>
      </c>
      <c r="J610" s="1" t="str">
        <f t="shared" si="103"/>
        <v>No</v>
      </c>
      <c r="K610" s="5">
        <v>4.4000000000000004</v>
      </c>
      <c r="L610" s="5">
        <f t="shared" si="104"/>
        <v>4.4000000000000004</v>
      </c>
      <c r="M610" s="6">
        <v>12179</v>
      </c>
      <c r="N610">
        <f t="shared" si="105"/>
        <v>12179</v>
      </c>
      <c r="O610" t="str">
        <f t="shared" si="106"/>
        <v>No</v>
      </c>
      <c r="P610" s="7">
        <f t="shared" si="107"/>
        <v>6698450</v>
      </c>
      <c r="Q610" s="5">
        <f t="shared" si="108"/>
        <v>0.88000000000000012</v>
      </c>
      <c r="R610" s="5">
        <f t="shared" si="99"/>
        <v>2.852405187213243E-2</v>
      </c>
      <c r="S610" s="5">
        <f t="shared" si="109"/>
        <v>0.45426202593606629</v>
      </c>
    </row>
    <row r="611" spans="1:19" x14ac:dyDescent="0.3">
      <c r="A611" t="s">
        <v>1270</v>
      </c>
      <c r="B611" t="s">
        <v>1271</v>
      </c>
      <c r="C611" t="s">
        <v>1272</v>
      </c>
      <c r="D611" t="str">
        <f t="shared" si="100"/>
        <v>Electronics</v>
      </c>
      <c r="E611" t="str">
        <f t="shared" si="101"/>
        <v>Macro&amp;RinglightFlashes</v>
      </c>
      <c r="F611" s="3">
        <v>799</v>
      </c>
      <c r="G611" s="3">
        <v>1999</v>
      </c>
      <c r="H611" s="3" t="str">
        <f t="shared" si="102"/>
        <v>&gt;500.00</v>
      </c>
      <c r="I611" s="1">
        <v>0.6</v>
      </c>
      <c r="J611" s="1" t="str">
        <f t="shared" si="103"/>
        <v>Yes</v>
      </c>
      <c r="K611" s="5">
        <v>3.8</v>
      </c>
      <c r="L611" s="5">
        <f t="shared" si="104"/>
        <v>3.8</v>
      </c>
      <c r="M611" s="6">
        <v>12958</v>
      </c>
      <c r="N611">
        <f t="shared" si="105"/>
        <v>12958</v>
      </c>
      <c r="O611" t="str">
        <f t="shared" si="106"/>
        <v>No</v>
      </c>
      <c r="P611" s="7">
        <f t="shared" si="107"/>
        <v>25903042</v>
      </c>
      <c r="Q611" s="5">
        <f t="shared" si="108"/>
        <v>0.76</v>
      </c>
      <c r="R611" s="5">
        <f t="shared" si="99"/>
        <v>3.0348523208727485E-2</v>
      </c>
      <c r="S611" s="5">
        <f t="shared" si="109"/>
        <v>0.39517426160436375</v>
      </c>
    </row>
    <row r="612" spans="1:19" x14ac:dyDescent="0.3">
      <c r="A612" t="s">
        <v>1273</v>
      </c>
      <c r="B612" t="s">
        <v>1274</v>
      </c>
      <c r="C612" t="s">
        <v>1152</v>
      </c>
      <c r="D612" t="str">
        <f t="shared" si="100"/>
        <v>Computers&amp;Accessories</v>
      </c>
      <c r="E612" t="str">
        <f t="shared" si="101"/>
        <v>Mice</v>
      </c>
      <c r="F612" s="3">
        <v>681</v>
      </c>
      <c r="G612" s="3">
        <v>1199</v>
      </c>
      <c r="H612" s="3" t="str">
        <f t="shared" si="102"/>
        <v>&gt;500.00</v>
      </c>
      <c r="I612" s="1">
        <v>0.43</v>
      </c>
      <c r="J612" s="1" t="str">
        <f t="shared" si="103"/>
        <v>No</v>
      </c>
      <c r="K612" s="5">
        <v>4.2</v>
      </c>
      <c r="L612" s="5">
        <f t="shared" si="104"/>
        <v>4.2</v>
      </c>
      <c r="M612" s="6">
        <v>8258</v>
      </c>
      <c r="N612">
        <f t="shared" si="105"/>
        <v>8258</v>
      </c>
      <c r="O612" t="str">
        <f t="shared" si="106"/>
        <v>No</v>
      </c>
      <c r="P612" s="7">
        <f t="shared" si="107"/>
        <v>9901342</v>
      </c>
      <c r="Q612" s="5">
        <f t="shared" si="108"/>
        <v>0.84000000000000008</v>
      </c>
      <c r="R612" s="5">
        <f t="shared" si="99"/>
        <v>1.934080140898839E-2</v>
      </c>
      <c r="S612" s="5">
        <f t="shared" si="109"/>
        <v>0.42967040070449425</v>
      </c>
    </row>
    <row r="613" spans="1:19" x14ac:dyDescent="0.3">
      <c r="A613" t="s">
        <v>1275</v>
      </c>
      <c r="B613" t="s">
        <v>1276</v>
      </c>
      <c r="C613" t="s">
        <v>1277</v>
      </c>
      <c r="D613" t="str">
        <f t="shared" si="100"/>
        <v>Computers&amp;Accessories</v>
      </c>
      <c r="E613" t="str">
        <f t="shared" si="101"/>
        <v>NetworkingDevices</v>
      </c>
      <c r="F613" s="3">
        <v>1199</v>
      </c>
      <c r="G613" s="3">
        <v>3490</v>
      </c>
      <c r="H613" s="3" t="str">
        <f t="shared" si="102"/>
        <v>&gt;500.00</v>
      </c>
      <c r="I613" s="1">
        <v>0.66</v>
      </c>
      <c r="J613" s="1" t="str">
        <f t="shared" si="103"/>
        <v>Yes</v>
      </c>
      <c r="K613" s="5">
        <v>4.0999999999999996</v>
      </c>
      <c r="L613" s="5">
        <f t="shared" si="104"/>
        <v>4.0999999999999996</v>
      </c>
      <c r="M613" s="6">
        <v>11716</v>
      </c>
      <c r="N613">
        <f t="shared" si="105"/>
        <v>11716</v>
      </c>
      <c r="O613" t="str">
        <f t="shared" si="106"/>
        <v>No</v>
      </c>
      <c r="P613" s="7">
        <f t="shared" si="107"/>
        <v>40888840</v>
      </c>
      <c r="Q613" s="5">
        <f t="shared" si="108"/>
        <v>0.82</v>
      </c>
      <c r="R613" s="5">
        <f t="shared" si="99"/>
        <v>2.7439674171434728E-2</v>
      </c>
      <c r="S613" s="5">
        <f t="shared" si="109"/>
        <v>0.42371983708571737</v>
      </c>
    </row>
    <row r="614" spans="1:19" x14ac:dyDescent="0.3">
      <c r="A614" t="s">
        <v>1278</v>
      </c>
      <c r="B614" t="s">
        <v>1279</v>
      </c>
      <c r="C614" t="s">
        <v>1280</v>
      </c>
      <c r="D614" t="str">
        <f t="shared" si="100"/>
        <v>Computers&amp;Accessories</v>
      </c>
      <c r="E614" t="str">
        <f t="shared" si="101"/>
        <v>Routers</v>
      </c>
      <c r="F614" s="3">
        <v>2499</v>
      </c>
      <c r="G614" s="3">
        <v>4999</v>
      </c>
      <c r="H614" s="3" t="str">
        <f t="shared" si="102"/>
        <v>&gt;500.00</v>
      </c>
      <c r="I614" s="1">
        <v>0.5</v>
      </c>
      <c r="J614" s="1" t="str">
        <f t="shared" si="103"/>
        <v>Yes</v>
      </c>
      <c r="K614" s="5">
        <v>4.4000000000000004</v>
      </c>
      <c r="L614" s="5">
        <f t="shared" si="104"/>
        <v>4.4000000000000004</v>
      </c>
      <c r="M614" s="6">
        <v>35024</v>
      </c>
      <c r="N614">
        <f t="shared" si="105"/>
        <v>35024</v>
      </c>
      <c r="O614" t="str">
        <f t="shared" si="106"/>
        <v>No</v>
      </c>
      <c r="P614" s="7">
        <f t="shared" si="107"/>
        <v>175084976</v>
      </c>
      <c r="Q614" s="5">
        <f t="shared" si="108"/>
        <v>0.88000000000000012</v>
      </c>
      <c r="R614" s="5">
        <f t="shared" si="99"/>
        <v>8.2028606024268508E-2</v>
      </c>
      <c r="S614" s="5">
        <f t="shared" si="109"/>
        <v>0.48101430301213433</v>
      </c>
    </row>
    <row r="615" spans="1:19" x14ac:dyDescent="0.3">
      <c r="A615" t="s">
        <v>1281</v>
      </c>
      <c r="B615" t="s">
        <v>1282</v>
      </c>
      <c r="C615" t="s">
        <v>1283</v>
      </c>
      <c r="D615" t="str">
        <f t="shared" si="100"/>
        <v>Electronics</v>
      </c>
      <c r="E615" t="str">
        <f t="shared" si="101"/>
        <v>Over-Ear</v>
      </c>
      <c r="F615" s="3">
        <v>1799</v>
      </c>
      <c r="G615" s="3">
        <v>4999</v>
      </c>
      <c r="H615" s="3" t="str">
        <f t="shared" si="102"/>
        <v>&gt;500.00</v>
      </c>
      <c r="I615" s="1">
        <v>0.64</v>
      </c>
      <c r="J615" s="1" t="str">
        <f t="shared" si="103"/>
        <v>Yes</v>
      </c>
      <c r="K615" s="5">
        <v>4.0999999999999996</v>
      </c>
      <c r="L615" s="5">
        <f t="shared" si="104"/>
        <v>4.0999999999999996</v>
      </c>
      <c r="M615" s="6">
        <v>55192</v>
      </c>
      <c r="N615">
        <f t="shared" si="105"/>
        <v>55192</v>
      </c>
      <c r="O615" t="str">
        <f t="shared" si="106"/>
        <v>No</v>
      </c>
      <c r="P615" s="7">
        <f t="shared" si="107"/>
        <v>275904808</v>
      </c>
      <c r="Q615" s="5">
        <f t="shared" si="108"/>
        <v>0.82</v>
      </c>
      <c r="R615" s="5">
        <f t="shared" si="99"/>
        <v>0.12926344288748937</v>
      </c>
      <c r="S615" s="5">
        <f t="shared" si="109"/>
        <v>0.47463172144374466</v>
      </c>
    </row>
    <row r="616" spans="1:19" x14ac:dyDescent="0.3">
      <c r="A616" t="s">
        <v>1284</v>
      </c>
      <c r="B616" t="s">
        <v>1285</v>
      </c>
      <c r="C616" t="s">
        <v>717</v>
      </c>
      <c r="D616" t="str">
        <f t="shared" si="100"/>
        <v>Electronics</v>
      </c>
      <c r="E616" t="str">
        <f t="shared" si="101"/>
        <v>In-Ear</v>
      </c>
      <c r="F616" s="3">
        <v>429</v>
      </c>
      <c r="G616" s="3">
        <v>599</v>
      </c>
      <c r="H616" s="3" t="str">
        <f t="shared" si="102"/>
        <v>&gt;500.00</v>
      </c>
      <c r="I616" s="1">
        <v>0.28000000000000003</v>
      </c>
      <c r="J616" s="1" t="str">
        <f t="shared" si="103"/>
        <v>No</v>
      </c>
      <c r="K616" s="5">
        <v>4.0999999999999996</v>
      </c>
      <c r="L616" s="5">
        <f t="shared" si="104"/>
        <v>4.0999999999999996</v>
      </c>
      <c r="M616" s="6">
        <v>119466</v>
      </c>
      <c r="N616">
        <f t="shared" si="105"/>
        <v>119466</v>
      </c>
      <c r="O616" t="str">
        <f t="shared" si="106"/>
        <v>No</v>
      </c>
      <c r="P616" s="7">
        <f t="shared" si="107"/>
        <v>71560134</v>
      </c>
      <c r="Q616" s="5">
        <f t="shared" si="108"/>
        <v>0.82</v>
      </c>
      <c r="R616" s="5">
        <f t="shared" si="99"/>
        <v>0.27979755160162351</v>
      </c>
      <c r="S616" s="5">
        <f t="shared" si="109"/>
        <v>0.5498987758008117</v>
      </c>
    </row>
    <row r="617" spans="1:19" x14ac:dyDescent="0.3">
      <c r="A617" t="s">
        <v>1286</v>
      </c>
      <c r="B617" t="s">
        <v>1287</v>
      </c>
      <c r="C617" t="s">
        <v>1155</v>
      </c>
      <c r="D617" t="str">
        <f t="shared" si="100"/>
        <v>Computers&amp;Accessories</v>
      </c>
      <c r="E617" t="str">
        <f t="shared" si="101"/>
        <v>GraphicTablets</v>
      </c>
      <c r="F617" s="3">
        <v>100</v>
      </c>
      <c r="G617" s="3">
        <v>499</v>
      </c>
      <c r="H617" s="3" t="str">
        <f t="shared" si="102"/>
        <v>200.00–500.00</v>
      </c>
      <c r="I617" s="1">
        <v>0.8</v>
      </c>
      <c r="J617" s="1" t="str">
        <f t="shared" si="103"/>
        <v>Yes</v>
      </c>
      <c r="K617" s="5">
        <v>3.5</v>
      </c>
      <c r="L617" s="5">
        <f t="shared" si="104"/>
        <v>3.5</v>
      </c>
      <c r="M617" s="6">
        <v>9638</v>
      </c>
      <c r="N617">
        <f t="shared" si="105"/>
        <v>9638</v>
      </c>
      <c r="O617" t="str">
        <f t="shared" si="106"/>
        <v>No</v>
      </c>
      <c r="P617" s="7">
        <f t="shared" si="107"/>
        <v>4809362</v>
      </c>
      <c r="Q617" s="5">
        <f t="shared" si="108"/>
        <v>0.7</v>
      </c>
      <c r="R617" s="5">
        <f t="shared" si="99"/>
        <v>2.257285589486923E-2</v>
      </c>
      <c r="S617" s="5">
        <f t="shared" si="109"/>
        <v>0.3612864279474346</v>
      </c>
    </row>
    <row r="618" spans="1:19" x14ac:dyDescent="0.3">
      <c r="A618" t="s">
        <v>1288</v>
      </c>
      <c r="B618" t="s">
        <v>1289</v>
      </c>
      <c r="C618" t="s">
        <v>1184</v>
      </c>
      <c r="D618" t="str">
        <f t="shared" si="100"/>
        <v>Computers&amp;Accessories</v>
      </c>
      <c r="E618" t="str">
        <f t="shared" si="101"/>
        <v>Keyboards</v>
      </c>
      <c r="F618" s="3">
        <v>329</v>
      </c>
      <c r="G618" s="3">
        <v>399</v>
      </c>
      <c r="H618" s="3" t="str">
        <f t="shared" si="102"/>
        <v>200.00–500.00</v>
      </c>
      <c r="I618" s="1">
        <v>0.18</v>
      </c>
      <c r="J618" s="1" t="str">
        <f t="shared" si="103"/>
        <v>No</v>
      </c>
      <c r="K618" s="5">
        <v>3.6</v>
      </c>
      <c r="L618" s="5">
        <f t="shared" si="104"/>
        <v>3.6</v>
      </c>
      <c r="M618" s="6">
        <v>33735</v>
      </c>
      <c r="N618">
        <f t="shared" si="105"/>
        <v>33735</v>
      </c>
      <c r="O618" t="str">
        <f t="shared" si="106"/>
        <v>No</v>
      </c>
      <c r="P618" s="7">
        <f t="shared" si="107"/>
        <v>13460265</v>
      </c>
      <c r="Q618" s="5">
        <f t="shared" si="108"/>
        <v>0.72</v>
      </c>
      <c r="R618" s="5">
        <f t="shared" si="99"/>
        <v>7.9009679768978366E-2</v>
      </c>
      <c r="S618" s="5">
        <f t="shared" si="109"/>
        <v>0.39950483988448915</v>
      </c>
    </row>
    <row r="619" spans="1:19" x14ac:dyDescent="0.3">
      <c r="A619" t="s">
        <v>1290</v>
      </c>
      <c r="B619" t="s">
        <v>1291</v>
      </c>
      <c r="C619" t="s">
        <v>1152</v>
      </c>
      <c r="D619" t="str">
        <f t="shared" si="100"/>
        <v>Computers&amp;Accessories</v>
      </c>
      <c r="E619" t="str">
        <f t="shared" si="101"/>
        <v>Mice</v>
      </c>
      <c r="F619" s="3">
        <v>139</v>
      </c>
      <c r="G619" s="3">
        <v>299</v>
      </c>
      <c r="H619" s="3" t="str">
        <f t="shared" si="102"/>
        <v>200.00–500.00</v>
      </c>
      <c r="I619" s="1">
        <v>0.54</v>
      </c>
      <c r="J619" s="1" t="str">
        <f t="shared" si="103"/>
        <v>Yes</v>
      </c>
      <c r="K619" s="5">
        <v>3.8</v>
      </c>
      <c r="L619" s="5">
        <f t="shared" si="104"/>
        <v>3.8</v>
      </c>
      <c r="M619" s="6">
        <v>3044</v>
      </c>
      <c r="N619">
        <f t="shared" si="105"/>
        <v>3044</v>
      </c>
      <c r="O619" t="str">
        <f t="shared" si="106"/>
        <v>No</v>
      </c>
      <c r="P619" s="7">
        <f t="shared" si="107"/>
        <v>910156</v>
      </c>
      <c r="Q619" s="5">
        <f t="shared" si="108"/>
        <v>0.76</v>
      </c>
      <c r="R619" s="5">
        <f t="shared" si="99"/>
        <v>7.1292564166820852E-3</v>
      </c>
      <c r="S619" s="5">
        <f t="shared" si="109"/>
        <v>0.38356462820834103</v>
      </c>
    </row>
    <row r="620" spans="1:19" x14ac:dyDescent="0.3">
      <c r="A620" t="s">
        <v>1292</v>
      </c>
      <c r="B620" t="s">
        <v>1293</v>
      </c>
      <c r="C620" t="s">
        <v>1056</v>
      </c>
      <c r="D620" t="str">
        <f t="shared" si="100"/>
        <v>Electronics</v>
      </c>
      <c r="E620" t="str">
        <f t="shared" si="101"/>
        <v>On-Ear</v>
      </c>
      <c r="F620" s="3">
        <v>1199</v>
      </c>
      <c r="G620" s="3">
        <v>2499</v>
      </c>
      <c r="H620" s="3" t="str">
        <f t="shared" si="102"/>
        <v>&gt;500.00</v>
      </c>
      <c r="I620" s="1">
        <v>0.52</v>
      </c>
      <c r="J620" s="1" t="str">
        <f t="shared" si="103"/>
        <v>Yes</v>
      </c>
      <c r="K620" s="5">
        <v>4</v>
      </c>
      <c r="L620" s="5">
        <f t="shared" si="104"/>
        <v>4</v>
      </c>
      <c r="M620" s="6">
        <v>33584</v>
      </c>
      <c r="N620">
        <f t="shared" si="105"/>
        <v>33584</v>
      </c>
      <c r="O620" t="str">
        <f t="shared" si="106"/>
        <v>No</v>
      </c>
      <c r="P620" s="7">
        <f t="shared" si="107"/>
        <v>83926416</v>
      </c>
      <c r="Q620" s="5">
        <f t="shared" si="108"/>
        <v>0.8</v>
      </c>
      <c r="R620" s="5">
        <f t="shared" si="99"/>
        <v>7.8656027430305892E-2</v>
      </c>
      <c r="S620" s="5">
        <f t="shared" si="109"/>
        <v>0.43932801371515295</v>
      </c>
    </row>
    <row r="621" spans="1:19" x14ac:dyDescent="0.3">
      <c r="A621" t="s">
        <v>1294</v>
      </c>
      <c r="B621" t="s">
        <v>1295</v>
      </c>
      <c r="C621" t="s">
        <v>1296</v>
      </c>
      <c r="D621" t="str">
        <f t="shared" si="100"/>
        <v>Electronics</v>
      </c>
      <c r="E621" t="str">
        <f t="shared" si="101"/>
        <v>BluetoothSpeakers</v>
      </c>
      <c r="F621" s="3">
        <v>1049</v>
      </c>
      <c r="G621" s="3">
        <v>2299</v>
      </c>
      <c r="H621" s="3" t="str">
        <f t="shared" si="102"/>
        <v>&gt;500.00</v>
      </c>
      <c r="I621" s="1">
        <v>0.54</v>
      </c>
      <c r="J621" s="1" t="str">
        <f t="shared" si="103"/>
        <v>Yes</v>
      </c>
      <c r="K621" s="5">
        <v>3.9</v>
      </c>
      <c r="L621" s="5">
        <f t="shared" si="104"/>
        <v>3.9</v>
      </c>
      <c r="M621" s="6">
        <v>1779</v>
      </c>
      <c r="N621">
        <f t="shared" si="105"/>
        <v>1779</v>
      </c>
      <c r="O621" t="str">
        <f t="shared" si="106"/>
        <v>No</v>
      </c>
      <c r="P621" s="7">
        <f t="shared" si="107"/>
        <v>4089921</v>
      </c>
      <c r="Q621" s="5">
        <f t="shared" si="108"/>
        <v>0.78</v>
      </c>
      <c r="R621" s="5">
        <f t="shared" si="99"/>
        <v>4.1665398046246485E-3</v>
      </c>
      <c r="S621" s="5">
        <f t="shared" si="109"/>
        <v>0.39208326990231235</v>
      </c>
    </row>
    <row r="622" spans="1:19" x14ac:dyDescent="0.3">
      <c r="A622" t="s">
        <v>1297</v>
      </c>
      <c r="B622" t="s">
        <v>1298</v>
      </c>
      <c r="C622" t="s">
        <v>1299</v>
      </c>
      <c r="D622" t="str">
        <f t="shared" si="100"/>
        <v>Electronics</v>
      </c>
      <c r="E622" t="str">
        <f t="shared" si="101"/>
        <v>GeneralPurposeBatteries&amp;BatteryChargers</v>
      </c>
      <c r="F622" s="3">
        <v>225</v>
      </c>
      <c r="G622" s="3">
        <v>250</v>
      </c>
      <c r="H622" s="3" t="str">
        <f t="shared" si="102"/>
        <v>200.00–500.00</v>
      </c>
      <c r="I622" s="1">
        <v>0.1</v>
      </c>
      <c r="J622" s="1" t="str">
        <f t="shared" si="103"/>
        <v>No</v>
      </c>
      <c r="K622" s="5">
        <v>4.4000000000000004</v>
      </c>
      <c r="L622" s="5">
        <f t="shared" si="104"/>
        <v>4.4000000000000004</v>
      </c>
      <c r="M622" s="6">
        <v>26556</v>
      </c>
      <c r="N622">
        <f t="shared" si="105"/>
        <v>26556</v>
      </c>
      <c r="O622" t="str">
        <f t="shared" si="106"/>
        <v>No</v>
      </c>
      <c r="P622" s="7">
        <f t="shared" si="107"/>
        <v>6639000</v>
      </c>
      <c r="Q622" s="5">
        <f t="shared" si="108"/>
        <v>0.88000000000000012</v>
      </c>
      <c r="R622" s="5">
        <f t="shared" si="99"/>
        <v>6.2195970236993907E-2</v>
      </c>
      <c r="S622" s="5">
        <f t="shared" si="109"/>
        <v>0.47109798511849699</v>
      </c>
    </row>
    <row r="623" spans="1:19" x14ac:dyDescent="0.3">
      <c r="A623" t="s">
        <v>1300</v>
      </c>
      <c r="B623" t="s">
        <v>1301</v>
      </c>
      <c r="C623" t="s">
        <v>1160</v>
      </c>
      <c r="D623" t="str">
        <f t="shared" si="100"/>
        <v>Computers&amp;Accessories</v>
      </c>
      <c r="E623" t="str">
        <f t="shared" si="101"/>
        <v>Lapdesks</v>
      </c>
      <c r="F623" s="3">
        <v>656</v>
      </c>
      <c r="G623" s="3">
        <v>1499</v>
      </c>
      <c r="H623" s="3" t="str">
        <f t="shared" si="102"/>
        <v>&gt;500.00</v>
      </c>
      <c r="I623" s="1">
        <v>0.56000000000000005</v>
      </c>
      <c r="J623" s="1" t="str">
        <f t="shared" si="103"/>
        <v>Yes</v>
      </c>
      <c r="K623" s="5">
        <v>4.3</v>
      </c>
      <c r="L623" s="5">
        <f t="shared" si="104"/>
        <v>4.3</v>
      </c>
      <c r="M623" s="6">
        <v>25903</v>
      </c>
      <c r="N623">
        <f t="shared" si="105"/>
        <v>25903</v>
      </c>
      <c r="O623" t="str">
        <f t="shared" si="106"/>
        <v>No</v>
      </c>
      <c r="P623" s="7">
        <f t="shared" si="107"/>
        <v>38828597</v>
      </c>
      <c r="Q623" s="5">
        <f t="shared" si="108"/>
        <v>0.86</v>
      </c>
      <c r="R623" s="5">
        <f t="shared" si="99"/>
        <v>6.0666599527370586E-2</v>
      </c>
      <c r="S623" s="5">
        <f t="shared" si="109"/>
        <v>0.46033329976368531</v>
      </c>
    </row>
    <row r="624" spans="1:19" x14ac:dyDescent="0.3">
      <c r="A624" t="s">
        <v>1302</v>
      </c>
      <c r="B624" t="s">
        <v>1303</v>
      </c>
      <c r="C624" t="s">
        <v>1149</v>
      </c>
      <c r="D624" t="str">
        <f t="shared" si="100"/>
        <v>Computers&amp;Accessories</v>
      </c>
      <c r="E624" t="str">
        <f t="shared" si="101"/>
        <v>PenDrives</v>
      </c>
      <c r="F624" s="3">
        <v>1109</v>
      </c>
      <c r="G624" s="3">
        <v>2800</v>
      </c>
      <c r="H624" s="3" t="str">
        <f t="shared" si="102"/>
        <v>&gt;500.00</v>
      </c>
      <c r="I624" s="1">
        <v>0.6</v>
      </c>
      <c r="J624" s="1" t="str">
        <f t="shared" si="103"/>
        <v>Yes</v>
      </c>
      <c r="K624" s="5">
        <v>4.3</v>
      </c>
      <c r="L624" s="5">
        <f t="shared" si="104"/>
        <v>4.3</v>
      </c>
      <c r="M624" s="6">
        <v>53464</v>
      </c>
      <c r="N624">
        <f t="shared" si="105"/>
        <v>53464</v>
      </c>
      <c r="O624" t="str">
        <f t="shared" si="106"/>
        <v>No</v>
      </c>
      <c r="P624" s="7">
        <f t="shared" si="107"/>
        <v>149699200</v>
      </c>
      <c r="Q624" s="5">
        <f t="shared" si="108"/>
        <v>0.86</v>
      </c>
      <c r="R624" s="5">
        <f t="shared" si="99"/>
        <v>0.12521634857473424</v>
      </c>
      <c r="S624" s="5">
        <f t="shared" si="109"/>
        <v>0.49260817428736714</v>
      </c>
    </row>
    <row r="625" spans="1:19" x14ac:dyDescent="0.3">
      <c r="A625" t="s">
        <v>1304</v>
      </c>
      <c r="B625" t="s">
        <v>1305</v>
      </c>
      <c r="C625" t="s">
        <v>1260</v>
      </c>
      <c r="D625" t="str">
        <f t="shared" si="100"/>
        <v>Computers&amp;Accessories</v>
      </c>
      <c r="E625" t="str">
        <f t="shared" si="101"/>
        <v>MousePads</v>
      </c>
      <c r="F625" s="3">
        <v>169</v>
      </c>
      <c r="G625" s="3">
        <v>299</v>
      </c>
      <c r="H625" s="3" t="str">
        <f t="shared" si="102"/>
        <v>200.00–500.00</v>
      </c>
      <c r="I625" s="1">
        <v>0.43</v>
      </c>
      <c r="J625" s="1" t="str">
        <f t="shared" si="103"/>
        <v>No</v>
      </c>
      <c r="K625" s="5">
        <v>4.4000000000000004</v>
      </c>
      <c r="L625" s="5">
        <f t="shared" si="104"/>
        <v>4.4000000000000004</v>
      </c>
      <c r="M625" s="6">
        <v>5176</v>
      </c>
      <c r="N625">
        <f t="shared" si="105"/>
        <v>5176</v>
      </c>
      <c r="O625" t="str">
        <f t="shared" si="106"/>
        <v>No</v>
      </c>
      <c r="P625" s="7">
        <f t="shared" si="107"/>
        <v>1547624</v>
      </c>
      <c r="Q625" s="5">
        <f t="shared" si="108"/>
        <v>0.88000000000000012</v>
      </c>
      <c r="R625" s="5">
        <f t="shared" si="99"/>
        <v>1.2122546390521181E-2</v>
      </c>
      <c r="S625" s="5">
        <f t="shared" si="109"/>
        <v>0.44606127319526062</v>
      </c>
    </row>
    <row r="626" spans="1:19" x14ac:dyDescent="0.3">
      <c r="A626" t="s">
        <v>1306</v>
      </c>
      <c r="B626" t="s">
        <v>1307</v>
      </c>
      <c r="C626" t="s">
        <v>1238</v>
      </c>
      <c r="D626" t="str">
        <f t="shared" si="100"/>
        <v>Computers&amp;Accessories</v>
      </c>
      <c r="E626" t="str">
        <f t="shared" si="101"/>
        <v>InkjetInkCartridges</v>
      </c>
      <c r="F626" s="3">
        <v>309</v>
      </c>
      <c r="G626" s="3">
        <v>404</v>
      </c>
      <c r="H626" s="3" t="str">
        <f t="shared" si="102"/>
        <v>200.00–500.00</v>
      </c>
      <c r="I626" s="1">
        <v>0.24</v>
      </c>
      <c r="J626" s="1" t="str">
        <f t="shared" si="103"/>
        <v>No</v>
      </c>
      <c r="K626" s="5">
        <v>4.4000000000000004</v>
      </c>
      <c r="L626" s="5">
        <f t="shared" si="104"/>
        <v>4.4000000000000004</v>
      </c>
      <c r="M626" s="6">
        <v>8614</v>
      </c>
      <c r="N626">
        <f t="shared" si="105"/>
        <v>8614</v>
      </c>
      <c r="O626" t="str">
        <f t="shared" si="106"/>
        <v>No</v>
      </c>
      <c r="P626" s="7">
        <f t="shared" si="107"/>
        <v>3480056</v>
      </c>
      <c r="Q626" s="5">
        <f t="shared" si="108"/>
        <v>0.88000000000000012</v>
      </c>
      <c r="R626" s="5">
        <f t="shared" si="99"/>
        <v>2.0174577783606925E-2</v>
      </c>
      <c r="S626" s="5">
        <f t="shared" si="109"/>
        <v>0.45008728889180349</v>
      </c>
    </row>
    <row r="627" spans="1:19" x14ac:dyDescent="0.3">
      <c r="A627" t="s">
        <v>1308</v>
      </c>
      <c r="B627" t="s">
        <v>1309</v>
      </c>
      <c r="C627" t="s">
        <v>1056</v>
      </c>
      <c r="D627" t="str">
        <f t="shared" si="100"/>
        <v>Electronics</v>
      </c>
      <c r="E627" t="str">
        <f t="shared" si="101"/>
        <v>On-Ear</v>
      </c>
      <c r="F627" s="3">
        <v>599</v>
      </c>
      <c r="G627" s="3">
        <v>1399</v>
      </c>
      <c r="H627" s="3" t="str">
        <f t="shared" si="102"/>
        <v>&gt;500.00</v>
      </c>
      <c r="I627" s="1">
        <v>0.56999999999999995</v>
      </c>
      <c r="J627" s="1" t="str">
        <f t="shared" si="103"/>
        <v>Yes</v>
      </c>
      <c r="K627" s="5">
        <v>3.8</v>
      </c>
      <c r="L627" s="5">
        <f t="shared" si="104"/>
        <v>3.8</v>
      </c>
      <c r="M627" s="6">
        <v>60026</v>
      </c>
      <c r="N627">
        <f t="shared" si="105"/>
        <v>60026</v>
      </c>
      <c r="O627" t="str">
        <f t="shared" si="106"/>
        <v>No</v>
      </c>
      <c r="P627" s="7">
        <f t="shared" si="107"/>
        <v>83976374</v>
      </c>
      <c r="Q627" s="5">
        <f t="shared" si="108"/>
        <v>0.76</v>
      </c>
      <c r="R627" s="5">
        <f t="shared" si="99"/>
        <v>0.14058500186194442</v>
      </c>
      <c r="S627" s="5">
        <f t="shared" si="109"/>
        <v>0.45029250093097223</v>
      </c>
    </row>
    <row r="628" spans="1:19" x14ac:dyDescent="0.3">
      <c r="A628" t="s">
        <v>1310</v>
      </c>
      <c r="B628" t="s">
        <v>2898</v>
      </c>
      <c r="C628" t="s">
        <v>1184</v>
      </c>
      <c r="D628" t="str">
        <f t="shared" si="100"/>
        <v>Computers&amp;Accessories</v>
      </c>
      <c r="E628" t="str">
        <f t="shared" si="101"/>
        <v>Keyboards</v>
      </c>
      <c r="F628" s="3">
        <v>299</v>
      </c>
      <c r="G628" s="3">
        <v>599</v>
      </c>
      <c r="H628" s="3" t="str">
        <f t="shared" si="102"/>
        <v>&gt;500.00</v>
      </c>
      <c r="I628" s="1">
        <v>0.5</v>
      </c>
      <c r="J628" s="1" t="str">
        <f t="shared" si="103"/>
        <v>Yes</v>
      </c>
      <c r="K628" s="5">
        <v>3.8</v>
      </c>
      <c r="L628" s="5">
        <f t="shared" si="104"/>
        <v>3.8</v>
      </c>
      <c r="M628" s="6">
        <v>3066</v>
      </c>
      <c r="N628">
        <f t="shared" si="105"/>
        <v>3066</v>
      </c>
      <c r="O628" t="str">
        <f t="shared" si="106"/>
        <v>No</v>
      </c>
      <c r="P628" s="7">
        <f t="shared" si="107"/>
        <v>1836534</v>
      </c>
      <c r="Q628" s="5">
        <f t="shared" si="108"/>
        <v>0.76</v>
      </c>
      <c r="R628" s="5">
        <f t="shared" si="99"/>
        <v>7.1807819229787366E-3</v>
      </c>
      <c r="S628" s="5">
        <f t="shared" si="109"/>
        <v>0.38359039096148939</v>
      </c>
    </row>
    <row r="629" spans="1:19" x14ac:dyDescent="0.3">
      <c r="A629" t="s">
        <v>1311</v>
      </c>
      <c r="B629" t="s">
        <v>1312</v>
      </c>
      <c r="C629" t="s">
        <v>1160</v>
      </c>
      <c r="D629" t="str">
        <f t="shared" si="100"/>
        <v>Computers&amp;Accessories</v>
      </c>
      <c r="E629" t="str">
        <f t="shared" si="101"/>
        <v>Lapdesks</v>
      </c>
      <c r="F629" s="3">
        <v>449</v>
      </c>
      <c r="G629" s="3">
        <v>999</v>
      </c>
      <c r="H629" s="3" t="str">
        <f t="shared" si="102"/>
        <v>&gt;500.00</v>
      </c>
      <c r="I629" s="1">
        <v>0.55000000000000004</v>
      </c>
      <c r="J629" s="1" t="str">
        <f t="shared" si="103"/>
        <v>Yes</v>
      </c>
      <c r="K629" s="5">
        <v>4</v>
      </c>
      <c r="L629" s="5">
        <f t="shared" si="104"/>
        <v>4</v>
      </c>
      <c r="M629" s="6">
        <v>2102</v>
      </c>
      <c r="N629">
        <f t="shared" si="105"/>
        <v>2102</v>
      </c>
      <c r="O629" t="str">
        <f t="shared" si="106"/>
        <v>No</v>
      </c>
      <c r="P629" s="7">
        <f t="shared" si="107"/>
        <v>2099898</v>
      </c>
      <c r="Q629" s="5">
        <f t="shared" si="108"/>
        <v>0.8</v>
      </c>
      <c r="R629" s="5">
        <f t="shared" si="99"/>
        <v>4.9230279197982072E-3</v>
      </c>
      <c r="S629" s="5">
        <f t="shared" si="109"/>
        <v>0.40246151395989915</v>
      </c>
    </row>
    <row r="630" spans="1:19" x14ac:dyDescent="0.3">
      <c r="A630" t="s">
        <v>1313</v>
      </c>
      <c r="B630" t="s">
        <v>1314</v>
      </c>
      <c r="C630" t="s">
        <v>1152</v>
      </c>
      <c r="D630" t="str">
        <f t="shared" si="100"/>
        <v>Computers&amp;Accessories</v>
      </c>
      <c r="E630" t="str">
        <f t="shared" si="101"/>
        <v>Mice</v>
      </c>
      <c r="F630" s="3">
        <v>799</v>
      </c>
      <c r="G630" s="3">
        <v>1295</v>
      </c>
      <c r="H630" s="3" t="str">
        <f t="shared" si="102"/>
        <v>&gt;500.00</v>
      </c>
      <c r="I630" s="1">
        <v>0.38</v>
      </c>
      <c r="J630" s="1" t="str">
        <f t="shared" si="103"/>
        <v>No</v>
      </c>
      <c r="K630" s="5">
        <v>4.4000000000000004</v>
      </c>
      <c r="L630" s="5">
        <f t="shared" si="104"/>
        <v>4.4000000000000004</v>
      </c>
      <c r="M630" s="6">
        <v>34852</v>
      </c>
      <c r="N630">
        <f t="shared" si="105"/>
        <v>34852</v>
      </c>
      <c r="O630" t="str">
        <f t="shared" si="106"/>
        <v>No</v>
      </c>
      <c r="P630" s="7">
        <f t="shared" si="107"/>
        <v>45133340</v>
      </c>
      <c r="Q630" s="5">
        <f t="shared" si="108"/>
        <v>0.88000000000000012</v>
      </c>
      <c r="R630" s="5">
        <f t="shared" si="99"/>
        <v>8.1625770247767418E-2</v>
      </c>
      <c r="S630" s="5">
        <f t="shared" si="109"/>
        <v>0.48081288512388376</v>
      </c>
    </row>
    <row r="631" spans="1:19" x14ac:dyDescent="0.3">
      <c r="A631" t="s">
        <v>1315</v>
      </c>
      <c r="B631" t="s">
        <v>1316</v>
      </c>
      <c r="C631" t="s">
        <v>1317</v>
      </c>
      <c r="D631" t="str">
        <f t="shared" si="100"/>
        <v>OfficeProducts</v>
      </c>
      <c r="E631" t="str">
        <f t="shared" si="101"/>
        <v>WireboundNotebooks</v>
      </c>
      <c r="F631" s="3">
        <v>157</v>
      </c>
      <c r="G631" s="3">
        <v>160</v>
      </c>
      <c r="H631" s="3" t="str">
        <f t="shared" si="102"/>
        <v>&lt;200.00</v>
      </c>
      <c r="I631" s="1">
        <v>0.02</v>
      </c>
      <c r="J631" s="1" t="str">
        <f t="shared" si="103"/>
        <v>No</v>
      </c>
      <c r="K631" s="5">
        <v>4.5</v>
      </c>
      <c r="L631" s="5">
        <f t="shared" si="104"/>
        <v>4.5</v>
      </c>
      <c r="M631" s="6">
        <v>8618</v>
      </c>
      <c r="N631">
        <f t="shared" si="105"/>
        <v>8618</v>
      </c>
      <c r="O631" t="str">
        <f t="shared" si="106"/>
        <v>No</v>
      </c>
      <c r="P631" s="7">
        <f t="shared" si="107"/>
        <v>1378880</v>
      </c>
      <c r="Q631" s="5">
        <f t="shared" si="108"/>
        <v>0.9</v>
      </c>
      <c r="R631" s="5">
        <f t="shared" si="99"/>
        <v>2.0183946057479044E-2</v>
      </c>
      <c r="S631" s="5">
        <f t="shared" si="109"/>
        <v>0.46009197302873955</v>
      </c>
    </row>
    <row r="632" spans="1:19" x14ac:dyDescent="0.3">
      <c r="A632" t="s">
        <v>1318</v>
      </c>
      <c r="B632" t="s">
        <v>1319</v>
      </c>
      <c r="C632" t="s">
        <v>1152</v>
      </c>
      <c r="D632" t="str">
        <f t="shared" si="100"/>
        <v>Computers&amp;Accessories</v>
      </c>
      <c r="E632" t="str">
        <f t="shared" si="101"/>
        <v>Mice</v>
      </c>
      <c r="F632" s="3">
        <v>599</v>
      </c>
      <c r="G632" s="3">
        <v>899</v>
      </c>
      <c r="H632" s="3" t="str">
        <f t="shared" si="102"/>
        <v>&gt;500.00</v>
      </c>
      <c r="I632" s="1">
        <v>0.33</v>
      </c>
      <c r="J632" s="1" t="str">
        <f t="shared" si="103"/>
        <v>No</v>
      </c>
      <c r="K632" s="5">
        <v>4</v>
      </c>
      <c r="L632" s="5">
        <f t="shared" si="104"/>
        <v>4</v>
      </c>
      <c r="M632" s="6">
        <v>4018</v>
      </c>
      <c r="N632">
        <f t="shared" si="105"/>
        <v>4018</v>
      </c>
      <c r="O632" t="str">
        <f t="shared" si="106"/>
        <v>No</v>
      </c>
      <c r="P632" s="7">
        <f t="shared" si="107"/>
        <v>3612182</v>
      </c>
      <c r="Q632" s="5">
        <f t="shared" si="108"/>
        <v>0.8</v>
      </c>
      <c r="R632" s="5">
        <f t="shared" si="99"/>
        <v>9.4104311045429094E-3</v>
      </c>
      <c r="S632" s="5">
        <f t="shared" si="109"/>
        <v>0.40470521555227146</v>
      </c>
    </row>
    <row r="633" spans="1:19" x14ac:dyDescent="0.3">
      <c r="A633" t="s">
        <v>1320</v>
      </c>
      <c r="B633" t="s">
        <v>1321</v>
      </c>
      <c r="C633" t="s">
        <v>1322</v>
      </c>
      <c r="D633" t="str">
        <f t="shared" si="100"/>
        <v>Electronics</v>
      </c>
      <c r="E633" t="str">
        <f t="shared" si="101"/>
        <v>RechargeableBatteries</v>
      </c>
      <c r="F633" s="3">
        <v>479</v>
      </c>
      <c r="G633" s="3">
        <v>599</v>
      </c>
      <c r="H633" s="3" t="str">
        <f t="shared" si="102"/>
        <v>&gt;500.00</v>
      </c>
      <c r="I633" s="1">
        <v>0.2</v>
      </c>
      <c r="J633" s="1" t="str">
        <f t="shared" si="103"/>
        <v>No</v>
      </c>
      <c r="K633" s="5">
        <v>4.3</v>
      </c>
      <c r="L633" s="5">
        <f t="shared" si="104"/>
        <v>4.3</v>
      </c>
      <c r="M633" s="6">
        <v>11687</v>
      </c>
      <c r="N633">
        <f t="shared" si="105"/>
        <v>11687</v>
      </c>
      <c r="O633" t="str">
        <f t="shared" si="106"/>
        <v>No</v>
      </c>
      <c r="P633" s="7">
        <f t="shared" si="107"/>
        <v>7000513</v>
      </c>
      <c r="Q633" s="5">
        <f t="shared" si="108"/>
        <v>0.86</v>
      </c>
      <c r="R633" s="5">
        <f t="shared" si="99"/>
        <v>2.7371754185861869E-2</v>
      </c>
      <c r="S633" s="5">
        <f t="shared" si="109"/>
        <v>0.44368587709293095</v>
      </c>
    </row>
    <row r="634" spans="1:19" x14ac:dyDescent="0.3">
      <c r="A634" t="s">
        <v>1323</v>
      </c>
      <c r="B634" t="s">
        <v>1324</v>
      </c>
      <c r="C634" t="s">
        <v>717</v>
      </c>
      <c r="D634" t="str">
        <f t="shared" si="100"/>
        <v>Electronics</v>
      </c>
      <c r="E634" t="str">
        <f t="shared" si="101"/>
        <v>In-Ear</v>
      </c>
      <c r="F634" s="3">
        <v>1598</v>
      </c>
      <c r="G634" s="3">
        <v>2990</v>
      </c>
      <c r="H634" s="3" t="str">
        <f t="shared" si="102"/>
        <v>&gt;500.00</v>
      </c>
      <c r="I634" s="1">
        <v>0.47</v>
      </c>
      <c r="J634" s="1" t="str">
        <f t="shared" si="103"/>
        <v>No</v>
      </c>
      <c r="K634" s="5">
        <v>3.8</v>
      </c>
      <c r="L634" s="5">
        <f t="shared" si="104"/>
        <v>3.8</v>
      </c>
      <c r="M634" s="6">
        <v>11015</v>
      </c>
      <c r="N634">
        <f t="shared" si="105"/>
        <v>11015</v>
      </c>
      <c r="O634" t="str">
        <f t="shared" si="106"/>
        <v>No</v>
      </c>
      <c r="P634" s="7">
        <f t="shared" si="107"/>
        <v>32934850</v>
      </c>
      <c r="Q634" s="5">
        <f t="shared" si="108"/>
        <v>0.76</v>
      </c>
      <c r="R634" s="5">
        <f t="shared" si="99"/>
        <v>2.5797884175345981E-2</v>
      </c>
      <c r="S634" s="5">
        <f t="shared" si="109"/>
        <v>0.39289894208767301</v>
      </c>
    </row>
    <row r="635" spans="1:19" x14ac:dyDescent="0.3">
      <c r="A635" t="s">
        <v>1325</v>
      </c>
      <c r="B635" t="s">
        <v>1326</v>
      </c>
      <c r="C635" t="s">
        <v>1327</v>
      </c>
      <c r="D635" t="str">
        <f t="shared" si="100"/>
        <v>Computers&amp;Accessories</v>
      </c>
      <c r="E635" t="str">
        <f t="shared" si="101"/>
        <v>BluetoothAdapters</v>
      </c>
      <c r="F635" s="3">
        <v>599</v>
      </c>
      <c r="G635" s="3">
        <v>899</v>
      </c>
      <c r="H635" s="3" t="str">
        <f t="shared" si="102"/>
        <v>&gt;500.00</v>
      </c>
      <c r="I635" s="1">
        <v>0.33</v>
      </c>
      <c r="J635" s="1" t="str">
        <f t="shared" si="103"/>
        <v>No</v>
      </c>
      <c r="K635" s="5">
        <v>4.3</v>
      </c>
      <c r="L635" s="5">
        <f t="shared" si="104"/>
        <v>4.3</v>
      </c>
      <c r="M635" s="6">
        <v>95116</v>
      </c>
      <c r="N635">
        <f t="shared" si="105"/>
        <v>95116</v>
      </c>
      <c r="O635" t="str">
        <f t="shared" si="106"/>
        <v>No</v>
      </c>
      <c r="P635" s="7">
        <f t="shared" si="107"/>
        <v>85509284</v>
      </c>
      <c r="Q635" s="5">
        <f t="shared" si="108"/>
        <v>0.86</v>
      </c>
      <c r="R635" s="5">
        <f t="shared" si="99"/>
        <v>0.2227681844051029</v>
      </c>
      <c r="S635" s="5">
        <f t="shared" si="109"/>
        <v>0.54138409220255146</v>
      </c>
    </row>
    <row r="636" spans="1:19" x14ac:dyDescent="0.3">
      <c r="A636" t="s">
        <v>1328</v>
      </c>
      <c r="B636" t="s">
        <v>1329</v>
      </c>
      <c r="C636" t="s">
        <v>1149</v>
      </c>
      <c r="D636" t="str">
        <f t="shared" si="100"/>
        <v>Computers&amp;Accessories</v>
      </c>
      <c r="E636" t="str">
        <f t="shared" si="101"/>
        <v>PenDrives</v>
      </c>
      <c r="F636" s="3">
        <v>1299</v>
      </c>
      <c r="G636" s="3">
        <v>3000</v>
      </c>
      <c r="H636" s="3" t="str">
        <f t="shared" si="102"/>
        <v>&gt;500.00</v>
      </c>
      <c r="I636" s="1">
        <v>0.56999999999999995</v>
      </c>
      <c r="J636" s="1" t="str">
        <f t="shared" si="103"/>
        <v>Yes</v>
      </c>
      <c r="K636" s="5">
        <v>4.3</v>
      </c>
      <c r="L636" s="5">
        <f t="shared" si="104"/>
        <v>4.3</v>
      </c>
      <c r="M636" s="6">
        <v>23022</v>
      </c>
      <c r="N636">
        <f t="shared" si="105"/>
        <v>23022</v>
      </c>
      <c r="O636" t="str">
        <f t="shared" si="106"/>
        <v>No</v>
      </c>
      <c r="P636" s="7">
        <f t="shared" si="107"/>
        <v>69066000</v>
      </c>
      <c r="Q636" s="5">
        <f t="shared" si="108"/>
        <v>0.86</v>
      </c>
      <c r="R636" s="5">
        <f t="shared" si="99"/>
        <v>5.3919100270977321E-2</v>
      </c>
      <c r="S636" s="5">
        <f t="shared" si="109"/>
        <v>0.45695955013548867</v>
      </c>
    </row>
    <row r="637" spans="1:19" x14ac:dyDescent="0.3">
      <c r="A637" t="s">
        <v>1330</v>
      </c>
      <c r="B637" t="s">
        <v>1331</v>
      </c>
      <c r="C637" t="s">
        <v>1332</v>
      </c>
      <c r="D637" t="str">
        <f t="shared" si="100"/>
        <v>Computers&amp;Accessories</v>
      </c>
      <c r="E637" t="str">
        <f t="shared" si="101"/>
        <v>USBtoUSBAdapters</v>
      </c>
      <c r="F637" s="3">
        <v>294</v>
      </c>
      <c r="G637" s="3">
        <v>4999</v>
      </c>
      <c r="H637" s="3" t="str">
        <f t="shared" si="102"/>
        <v>&gt;500.00</v>
      </c>
      <c r="I637" s="1">
        <v>0.94</v>
      </c>
      <c r="J637" s="1" t="str">
        <f t="shared" si="103"/>
        <v>Yes</v>
      </c>
      <c r="K637" s="5">
        <v>4.3</v>
      </c>
      <c r="L637" s="5">
        <f t="shared" si="104"/>
        <v>4.3</v>
      </c>
      <c r="M637" s="6">
        <v>4426</v>
      </c>
      <c r="N637">
        <f t="shared" si="105"/>
        <v>4426</v>
      </c>
      <c r="O637" t="str">
        <f t="shared" si="106"/>
        <v>No</v>
      </c>
      <c r="P637" s="7">
        <f t="shared" si="107"/>
        <v>22125574</v>
      </c>
      <c r="Q637" s="5">
        <f t="shared" si="108"/>
        <v>0.86</v>
      </c>
      <c r="R637" s="5">
        <f t="shared" si="99"/>
        <v>1.0365995039498985E-2</v>
      </c>
      <c r="S637" s="5">
        <f t="shared" si="109"/>
        <v>0.43518299751974948</v>
      </c>
    </row>
    <row r="638" spans="1:19" x14ac:dyDescent="0.3">
      <c r="A638" t="s">
        <v>1333</v>
      </c>
      <c r="B638" t="s">
        <v>1334</v>
      </c>
      <c r="C638" t="s">
        <v>1238</v>
      </c>
      <c r="D638" t="str">
        <f t="shared" si="100"/>
        <v>Computers&amp;Accessories</v>
      </c>
      <c r="E638" t="str">
        <f t="shared" si="101"/>
        <v>InkjetInkCartridges</v>
      </c>
      <c r="F638" s="3">
        <v>828</v>
      </c>
      <c r="G638" s="3">
        <v>861</v>
      </c>
      <c r="H638" s="3" t="str">
        <f t="shared" si="102"/>
        <v>&gt;500.00</v>
      </c>
      <c r="I638" s="1">
        <v>0.04</v>
      </c>
      <c r="J638" s="1" t="str">
        <f t="shared" si="103"/>
        <v>No</v>
      </c>
      <c r="K638" s="5">
        <v>4.2</v>
      </c>
      <c r="L638" s="5">
        <f t="shared" si="104"/>
        <v>4.2</v>
      </c>
      <c r="M638" s="6">
        <v>4567</v>
      </c>
      <c r="N638">
        <f t="shared" si="105"/>
        <v>4567</v>
      </c>
      <c r="O638" t="str">
        <f t="shared" si="106"/>
        <v>No</v>
      </c>
      <c r="P638" s="7">
        <f t="shared" si="107"/>
        <v>3932187</v>
      </c>
      <c r="Q638" s="5">
        <f t="shared" si="108"/>
        <v>0.84000000000000008</v>
      </c>
      <c r="R638" s="5">
        <f t="shared" si="99"/>
        <v>1.0696226693491158E-2</v>
      </c>
      <c r="S638" s="5">
        <f t="shared" si="109"/>
        <v>0.4253481133467456</v>
      </c>
    </row>
    <row r="639" spans="1:19" x14ac:dyDescent="0.3">
      <c r="A639" t="s">
        <v>1335</v>
      </c>
      <c r="B639" t="s">
        <v>1336</v>
      </c>
      <c r="C639" t="s">
        <v>1056</v>
      </c>
      <c r="D639" t="str">
        <f t="shared" si="100"/>
        <v>Electronics</v>
      </c>
      <c r="E639" t="str">
        <f t="shared" si="101"/>
        <v>On-Ear</v>
      </c>
      <c r="F639" s="3">
        <v>745</v>
      </c>
      <c r="G639" s="3">
        <v>795</v>
      </c>
      <c r="H639" s="3" t="str">
        <f t="shared" si="102"/>
        <v>&gt;500.00</v>
      </c>
      <c r="I639" s="1">
        <v>0.06</v>
      </c>
      <c r="J639" s="1" t="str">
        <f t="shared" si="103"/>
        <v>No</v>
      </c>
      <c r="K639" s="5">
        <v>4</v>
      </c>
      <c r="L639" s="5">
        <f t="shared" si="104"/>
        <v>4</v>
      </c>
      <c r="M639" s="6">
        <v>13797</v>
      </c>
      <c r="N639">
        <f t="shared" si="105"/>
        <v>13797</v>
      </c>
      <c r="O639" t="str">
        <f t="shared" si="106"/>
        <v>No</v>
      </c>
      <c r="P639" s="7">
        <f t="shared" si="107"/>
        <v>10968615</v>
      </c>
      <c r="Q639" s="5">
        <f t="shared" si="108"/>
        <v>0.8</v>
      </c>
      <c r="R639" s="5">
        <f t="shared" si="99"/>
        <v>3.2313518653404316E-2</v>
      </c>
      <c r="S639" s="5">
        <f t="shared" si="109"/>
        <v>0.41615675932670215</v>
      </c>
    </row>
    <row r="640" spans="1:19" x14ac:dyDescent="0.3">
      <c r="A640" t="s">
        <v>1337</v>
      </c>
      <c r="B640" t="s">
        <v>1338</v>
      </c>
      <c r="C640" t="s">
        <v>1339</v>
      </c>
      <c r="D640" t="str">
        <f t="shared" si="100"/>
        <v>Electronics</v>
      </c>
      <c r="E640" t="str">
        <f t="shared" si="101"/>
        <v>CompleteTripodUnits</v>
      </c>
      <c r="F640" s="3">
        <v>1549</v>
      </c>
      <c r="G640" s="3">
        <v>2495</v>
      </c>
      <c r="H640" s="3" t="str">
        <f t="shared" si="102"/>
        <v>&gt;500.00</v>
      </c>
      <c r="I640" s="1">
        <v>0.38</v>
      </c>
      <c r="J640" s="1" t="str">
        <f t="shared" si="103"/>
        <v>No</v>
      </c>
      <c r="K640" s="5">
        <v>4.4000000000000004</v>
      </c>
      <c r="L640" s="5">
        <f t="shared" si="104"/>
        <v>4.4000000000000004</v>
      </c>
      <c r="M640" s="6">
        <v>15137</v>
      </c>
      <c r="N640">
        <f t="shared" si="105"/>
        <v>15137</v>
      </c>
      <c r="O640" t="str">
        <f t="shared" si="106"/>
        <v>No</v>
      </c>
      <c r="P640" s="7">
        <f t="shared" si="107"/>
        <v>37766815</v>
      </c>
      <c r="Q640" s="5">
        <f t="shared" si="108"/>
        <v>0.88000000000000012</v>
      </c>
      <c r="R640" s="5">
        <f t="shared" si="99"/>
        <v>3.5451890400563971E-2</v>
      </c>
      <c r="S640" s="5">
        <f t="shared" si="109"/>
        <v>0.45772594520028204</v>
      </c>
    </row>
    <row r="641" spans="1:19" x14ac:dyDescent="0.3">
      <c r="A641" t="s">
        <v>1340</v>
      </c>
      <c r="B641" t="s">
        <v>1341</v>
      </c>
      <c r="C641" t="s">
        <v>1230</v>
      </c>
      <c r="D641" t="str">
        <f t="shared" si="100"/>
        <v>Computers&amp;Accessories</v>
      </c>
      <c r="E641" t="str">
        <f t="shared" si="101"/>
        <v>Repeaters&amp;Extenders</v>
      </c>
      <c r="F641" s="3">
        <v>1469</v>
      </c>
      <c r="G641" s="3">
        <v>2499</v>
      </c>
      <c r="H641" s="3" t="str">
        <f t="shared" si="102"/>
        <v>&gt;500.00</v>
      </c>
      <c r="I641" s="1">
        <v>0.41</v>
      </c>
      <c r="J641" s="1" t="str">
        <f t="shared" si="103"/>
        <v>No</v>
      </c>
      <c r="K641" s="5">
        <v>4.2</v>
      </c>
      <c r="L641" s="5">
        <f t="shared" si="104"/>
        <v>4.2</v>
      </c>
      <c r="M641" s="6">
        <v>156638</v>
      </c>
      <c r="N641">
        <f t="shared" si="105"/>
        <v>156638</v>
      </c>
      <c r="O641" t="str">
        <f t="shared" si="106"/>
        <v>No</v>
      </c>
      <c r="P641" s="7">
        <f t="shared" si="107"/>
        <v>391438362</v>
      </c>
      <c r="Q641" s="5">
        <f t="shared" si="108"/>
        <v>0.84000000000000008</v>
      </c>
      <c r="R641" s="5">
        <f t="shared" si="99"/>
        <v>0.36685692069521958</v>
      </c>
      <c r="S641" s="5">
        <f t="shared" si="109"/>
        <v>0.60342846034760989</v>
      </c>
    </row>
    <row r="642" spans="1:19" x14ac:dyDescent="0.3">
      <c r="A642" t="s">
        <v>1342</v>
      </c>
      <c r="B642" t="s">
        <v>1343</v>
      </c>
      <c r="C642" t="s">
        <v>1344</v>
      </c>
      <c r="D642" t="str">
        <f t="shared" si="100"/>
        <v>OfficeProducts</v>
      </c>
      <c r="E642" t="str">
        <f t="shared" si="101"/>
        <v>Notepads&amp;MemoBooks</v>
      </c>
      <c r="F642" s="3">
        <v>198</v>
      </c>
      <c r="G642" s="3">
        <v>800</v>
      </c>
      <c r="H642" s="3" t="str">
        <f t="shared" si="102"/>
        <v>&gt;500.00</v>
      </c>
      <c r="I642" s="1">
        <v>0.75</v>
      </c>
      <c r="J642" s="1" t="str">
        <f t="shared" si="103"/>
        <v>Yes</v>
      </c>
      <c r="K642" s="5">
        <v>4.0999999999999996</v>
      </c>
      <c r="L642" s="5">
        <f t="shared" si="104"/>
        <v>4.0999999999999996</v>
      </c>
      <c r="M642" s="6">
        <v>9344</v>
      </c>
      <c r="N642">
        <f t="shared" si="105"/>
        <v>9344</v>
      </c>
      <c r="O642" t="str">
        <f t="shared" si="106"/>
        <v>No</v>
      </c>
      <c r="P642" s="7">
        <f t="shared" si="107"/>
        <v>7475200</v>
      </c>
      <c r="Q642" s="5">
        <f t="shared" si="108"/>
        <v>0.82</v>
      </c>
      <c r="R642" s="5">
        <f t="shared" ref="R642:R705" si="110">N642 /$W$8</f>
        <v>2.1884287765268531E-2</v>
      </c>
      <c r="S642" s="5">
        <f t="shared" si="109"/>
        <v>0.42094214388263423</v>
      </c>
    </row>
    <row r="643" spans="1:19" x14ac:dyDescent="0.3">
      <c r="A643" t="s">
        <v>1345</v>
      </c>
      <c r="B643" t="s">
        <v>1346</v>
      </c>
      <c r="C643" t="s">
        <v>1347</v>
      </c>
      <c r="D643" t="str">
        <f t="shared" ref="D643:D706" si="111">LEFT(C643, FIND("|",C643&amp; "|") - 1)</f>
        <v>Electronics</v>
      </c>
      <c r="E643" t="str">
        <f t="shared" ref="E643:E706" si="112">TRIM(RIGHT(SUBSTITUTE(C643, "|", REPT(" ", 100)), 100))</f>
        <v>Film</v>
      </c>
      <c r="F643" s="3">
        <v>549</v>
      </c>
      <c r="G643" s="3">
        <v>549</v>
      </c>
      <c r="H643" s="3" t="str">
        <f t="shared" ref="H643:H706" si="113">IF(G643&lt;200,"&lt;200.00",IF(G643&lt;=500,"200.00–500.00","&gt;500.00"))</f>
        <v>&gt;500.00</v>
      </c>
      <c r="I643" s="1">
        <v>0</v>
      </c>
      <c r="J643" s="1" t="str">
        <f t="shared" ref="J643:J706" si="114">IF(I643&gt;=50%,"Yes","No")</f>
        <v>No</v>
      </c>
      <c r="K643" s="5">
        <v>4.5</v>
      </c>
      <c r="L643" s="5">
        <f t="shared" ref="L643:L706" si="115">IF(ISNUMBER(K643),K643,0)</f>
        <v>4.5</v>
      </c>
      <c r="M643" s="6">
        <v>4875</v>
      </c>
      <c r="N643">
        <f t="shared" ref="N643:N706" si="116">IF(ISNUMBER(M643),M643,0)</f>
        <v>4875</v>
      </c>
      <c r="O643" t="str">
        <f t="shared" ref="O643:O706" si="117">IF(N643&lt;1000,"Yes","No")</f>
        <v>No</v>
      </c>
      <c r="P643" s="7">
        <f t="shared" ref="P643:P706" si="118">G643*N643</f>
        <v>2676375</v>
      </c>
      <c r="Q643" s="5">
        <f t="shared" ref="Q643:Q706" si="119">L643/5</f>
        <v>0.9</v>
      </c>
      <c r="R643" s="5">
        <f t="shared" si="110"/>
        <v>1.1417583781644272E-2</v>
      </c>
      <c r="S643" s="5">
        <f t="shared" ref="S643:S706" si="120" xml:space="preserve"> (Q643+R643)/2</f>
        <v>0.45570879189082214</v>
      </c>
    </row>
    <row r="644" spans="1:19" x14ac:dyDescent="0.3">
      <c r="A644" t="s">
        <v>1348</v>
      </c>
      <c r="B644" t="s">
        <v>1349</v>
      </c>
      <c r="C644" t="s">
        <v>686</v>
      </c>
      <c r="D644" t="str">
        <f t="shared" si="111"/>
        <v>Electronics</v>
      </c>
      <c r="E644" t="str">
        <f t="shared" si="112"/>
        <v>SmartWatches</v>
      </c>
      <c r="F644" s="3">
        <v>12000</v>
      </c>
      <c r="G644" s="3">
        <v>29999</v>
      </c>
      <c r="H644" s="3" t="str">
        <f t="shared" si="113"/>
        <v>&gt;500.00</v>
      </c>
      <c r="I644" s="1">
        <v>0.6</v>
      </c>
      <c r="J644" s="1" t="str">
        <f t="shared" si="114"/>
        <v>Yes</v>
      </c>
      <c r="K644" s="5">
        <v>4.3</v>
      </c>
      <c r="L644" s="5">
        <f t="shared" si="115"/>
        <v>4.3</v>
      </c>
      <c r="M644" s="6">
        <v>4744</v>
      </c>
      <c r="N644">
        <f t="shared" si="116"/>
        <v>4744</v>
      </c>
      <c r="O644" t="str">
        <f t="shared" si="117"/>
        <v>No</v>
      </c>
      <c r="P644" s="7">
        <f t="shared" si="118"/>
        <v>142315256</v>
      </c>
      <c r="Q644" s="5">
        <f t="shared" si="119"/>
        <v>0.86</v>
      </c>
      <c r="R644" s="5">
        <f t="shared" si="110"/>
        <v>1.1110772812332395E-2</v>
      </c>
      <c r="S644" s="5">
        <f t="shared" si="120"/>
        <v>0.4355553864061662</v>
      </c>
    </row>
    <row r="645" spans="1:19" x14ac:dyDescent="0.3">
      <c r="A645" t="s">
        <v>1350</v>
      </c>
      <c r="B645" t="s">
        <v>1351</v>
      </c>
      <c r="C645" t="s">
        <v>717</v>
      </c>
      <c r="D645" t="str">
        <f t="shared" si="111"/>
        <v>Electronics</v>
      </c>
      <c r="E645" t="str">
        <f t="shared" si="112"/>
        <v>In-Ear</v>
      </c>
      <c r="F645" s="3">
        <v>1299</v>
      </c>
      <c r="G645" s="3">
        <v>3499</v>
      </c>
      <c r="H645" s="3" t="str">
        <f t="shared" si="113"/>
        <v>&gt;500.00</v>
      </c>
      <c r="I645" s="1">
        <v>0.63</v>
      </c>
      <c r="J645" s="1" t="str">
        <f t="shared" si="114"/>
        <v>Yes</v>
      </c>
      <c r="K645" s="5">
        <v>3.9</v>
      </c>
      <c r="L645" s="5">
        <f t="shared" si="115"/>
        <v>3.9</v>
      </c>
      <c r="M645" s="6">
        <v>12452</v>
      </c>
      <c r="N645">
        <f t="shared" si="116"/>
        <v>12452</v>
      </c>
      <c r="O645" t="str">
        <f t="shared" si="117"/>
        <v>No</v>
      </c>
      <c r="P645" s="7">
        <f t="shared" si="118"/>
        <v>43569548</v>
      </c>
      <c r="Q645" s="5">
        <f t="shared" si="119"/>
        <v>0.78</v>
      </c>
      <c r="R645" s="5">
        <f t="shared" si="110"/>
        <v>2.9163436563904511E-2</v>
      </c>
      <c r="S645" s="5">
        <f t="shared" si="120"/>
        <v>0.40458171828195227</v>
      </c>
    </row>
    <row r="646" spans="1:19" x14ac:dyDescent="0.3">
      <c r="A646" t="s">
        <v>1352</v>
      </c>
      <c r="B646" t="s">
        <v>1353</v>
      </c>
      <c r="C646" t="s">
        <v>1192</v>
      </c>
      <c r="D646" t="str">
        <f t="shared" si="111"/>
        <v>Electronics</v>
      </c>
      <c r="E646" t="str">
        <f t="shared" si="112"/>
        <v>DisposableBatteries</v>
      </c>
      <c r="F646" s="3">
        <v>269</v>
      </c>
      <c r="G646" s="3">
        <v>315</v>
      </c>
      <c r="H646" s="3" t="str">
        <f t="shared" si="113"/>
        <v>200.00–500.00</v>
      </c>
      <c r="I646" s="1">
        <v>0.15</v>
      </c>
      <c r="J646" s="1" t="str">
        <f t="shared" si="114"/>
        <v>No</v>
      </c>
      <c r="K646" s="5">
        <v>4.5</v>
      </c>
      <c r="L646" s="5">
        <f t="shared" si="115"/>
        <v>4.5</v>
      </c>
      <c r="M646" s="6">
        <v>17810</v>
      </c>
      <c r="N646">
        <f t="shared" si="116"/>
        <v>17810</v>
      </c>
      <c r="O646" t="str">
        <f t="shared" si="117"/>
        <v>No</v>
      </c>
      <c r="P646" s="7">
        <f t="shared" si="118"/>
        <v>5610150</v>
      </c>
      <c r="Q646" s="5">
        <f t="shared" si="119"/>
        <v>0.9</v>
      </c>
      <c r="R646" s="5">
        <f t="shared" si="110"/>
        <v>4.1712239415607075E-2</v>
      </c>
      <c r="S646" s="5">
        <f t="shared" si="120"/>
        <v>0.47085611970780356</v>
      </c>
    </row>
    <row r="647" spans="1:19" x14ac:dyDescent="0.3">
      <c r="A647" t="s">
        <v>1354</v>
      </c>
      <c r="B647" t="s">
        <v>1355</v>
      </c>
      <c r="C647" t="s">
        <v>717</v>
      </c>
      <c r="D647" t="str">
        <f t="shared" si="111"/>
        <v>Electronics</v>
      </c>
      <c r="E647" t="str">
        <f t="shared" si="112"/>
        <v>In-Ear</v>
      </c>
      <c r="F647" s="3">
        <v>799</v>
      </c>
      <c r="G647" s="3">
        <v>1499</v>
      </c>
      <c r="H647" s="3" t="str">
        <f t="shared" si="113"/>
        <v>&gt;500.00</v>
      </c>
      <c r="I647" s="1">
        <v>0.47</v>
      </c>
      <c r="J647" s="1" t="str">
        <f t="shared" si="114"/>
        <v>No</v>
      </c>
      <c r="K647" s="5">
        <v>4.0999999999999996</v>
      </c>
      <c r="L647" s="5">
        <f t="shared" si="115"/>
        <v>4.0999999999999996</v>
      </c>
      <c r="M647" s="6">
        <v>53648</v>
      </c>
      <c r="N647">
        <f t="shared" si="116"/>
        <v>53648</v>
      </c>
      <c r="O647" t="str">
        <f t="shared" si="117"/>
        <v>No</v>
      </c>
      <c r="P647" s="7">
        <f t="shared" si="118"/>
        <v>80418352</v>
      </c>
      <c r="Q647" s="5">
        <f t="shared" si="119"/>
        <v>0.82</v>
      </c>
      <c r="R647" s="5">
        <f t="shared" si="110"/>
        <v>0.12564728917285167</v>
      </c>
      <c r="S647" s="5">
        <f t="shared" si="120"/>
        <v>0.47282364458642578</v>
      </c>
    </row>
    <row r="648" spans="1:19" x14ac:dyDescent="0.3">
      <c r="A648" t="s">
        <v>1356</v>
      </c>
      <c r="B648" t="s">
        <v>1357</v>
      </c>
      <c r="C648" t="s">
        <v>1358</v>
      </c>
      <c r="D648" t="str">
        <f t="shared" si="111"/>
        <v>Computers&amp;Accessories</v>
      </c>
      <c r="E648" t="str">
        <f t="shared" si="112"/>
        <v>Monitors</v>
      </c>
      <c r="F648" s="3">
        <v>6299</v>
      </c>
      <c r="G648" s="3">
        <v>13750</v>
      </c>
      <c r="H648" s="3" t="str">
        <f t="shared" si="113"/>
        <v>&gt;500.00</v>
      </c>
      <c r="I648" s="1">
        <v>0.54</v>
      </c>
      <c r="J648" s="1" t="str">
        <f t="shared" si="114"/>
        <v>Yes</v>
      </c>
      <c r="K648" s="5">
        <v>4.2</v>
      </c>
      <c r="L648" s="5">
        <f t="shared" si="115"/>
        <v>4.2</v>
      </c>
      <c r="M648" s="6">
        <v>2014</v>
      </c>
      <c r="N648">
        <f t="shared" si="116"/>
        <v>2014</v>
      </c>
      <c r="O648" t="str">
        <f t="shared" si="117"/>
        <v>No</v>
      </c>
      <c r="P648" s="7">
        <f t="shared" si="118"/>
        <v>27692500</v>
      </c>
      <c r="Q648" s="5">
        <f t="shared" si="119"/>
        <v>0.84000000000000008</v>
      </c>
      <c r="R648" s="5">
        <f t="shared" si="110"/>
        <v>4.716925894611603E-3</v>
      </c>
      <c r="S648" s="5">
        <f t="shared" si="120"/>
        <v>0.42235846294730583</v>
      </c>
    </row>
    <row r="649" spans="1:19" x14ac:dyDescent="0.3">
      <c r="A649" t="s">
        <v>1359</v>
      </c>
      <c r="B649" t="s">
        <v>1360</v>
      </c>
      <c r="C649" t="s">
        <v>1361</v>
      </c>
      <c r="D649" t="str">
        <f t="shared" si="111"/>
        <v>Computers&amp;Accessories</v>
      </c>
      <c r="E649" t="str">
        <f t="shared" si="112"/>
        <v>Lamps</v>
      </c>
      <c r="F649" s="3">
        <v>59</v>
      </c>
      <c r="G649" s="3">
        <v>59</v>
      </c>
      <c r="H649" s="3" t="str">
        <f t="shared" si="113"/>
        <v>&lt;200.00</v>
      </c>
      <c r="I649" s="1">
        <v>0</v>
      </c>
      <c r="J649" s="1" t="str">
        <f t="shared" si="114"/>
        <v>No</v>
      </c>
      <c r="K649" s="5">
        <v>3.8</v>
      </c>
      <c r="L649" s="5">
        <f t="shared" si="115"/>
        <v>3.8</v>
      </c>
      <c r="M649" s="6">
        <v>5958</v>
      </c>
      <c r="N649">
        <f t="shared" si="116"/>
        <v>5958</v>
      </c>
      <c r="O649" t="str">
        <f t="shared" si="117"/>
        <v>No</v>
      </c>
      <c r="P649" s="7">
        <f t="shared" si="118"/>
        <v>351522</v>
      </c>
      <c r="Q649" s="5">
        <f t="shared" si="119"/>
        <v>0.76</v>
      </c>
      <c r="R649" s="5">
        <f t="shared" si="110"/>
        <v>1.3954043932520324E-2</v>
      </c>
      <c r="S649" s="5">
        <f t="shared" si="120"/>
        <v>0.38697702196626016</v>
      </c>
    </row>
    <row r="650" spans="1:19" x14ac:dyDescent="0.3">
      <c r="A650" t="s">
        <v>1362</v>
      </c>
      <c r="B650" t="s">
        <v>1363</v>
      </c>
      <c r="C650" t="s">
        <v>726</v>
      </c>
      <c r="D650" t="str">
        <f t="shared" si="111"/>
        <v>Electronics</v>
      </c>
      <c r="E650" t="str">
        <f t="shared" si="112"/>
        <v>AutomobileChargers</v>
      </c>
      <c r="F650" s="3">
        <v>571</v>
      </c>
      <c r="G650" s="3">
        <v>999</v>
      </c>
      <c r="H650" s="3" t="str">
        <f t="shared" si="113"/>
        <v>&gt;500.00</v>
      </c>
      <c r="I650" s="1">
        <v>0.43</v>
      </c>
      <c r="J650" s="1" t="str">
        <f t="shared" si="114"/>
        <v>No</v>
      </c>
      <c r="K650" s="5">
        <v>4.3</v>
      </c>
      <c r="L650" s="5">
        <f t="shared" si="115"/>
        <v>4.3</v>
      </c>
      <c r="M650" s="6">
        <v>38221</v>
      </c>
      <c r="N650">
        <f t="shared" si="116"/>
        <v>38221</v>
      </c>
      <c r="O650" t="str">
        <f t="shared" si="117"/>
        <v>No</v>
      </c>
      <c r="P650" s="7">
        <f t="shared" si="118"/>
        <v>38182779</v>
      </c>
      <c r="Q650" s="5">
        <f t="shared" si="119"/>
        <v>0.86</v>
      </c>
      <c r="R650" s="5">
        <f t="shared" si="110"/>
        <v>8.9516198916559125E-2</v>
      </c>
      <c r="S650" s="5">
        <f t="shared" si="120"/>
        <v>0.47475809945827957</v>
      </c>
    </row>
    <row r="651" spans="1:19" x14ac:dyDescent="0.3">
      <c r="A651" t="s">
        <v>1364</v>
      </c>
      <c r="B651" t="s">
        <v>1365</v>
      </c>
      <c r="C651" t="s">
        <v>1296</v>
      </c>
      <c r="D651" t="str">
        <f t="shared" si="111"/>
        <v>Electronics</v>
      </c>
      <c r="E651" t="str">
        <f t="shared" si="112"/>
        <v>BluetoothSpeakers</v>
      </c>
      <c r="F651" s="3">
        <v>549</v>
      </c>
      <c r="G651" s="3">
        <v>999</v>
      </c>
      <c r="H651" s="3" t="str">
        <f t="shared" si="113"/>
        <v>&gt;500.00</v>
      </c>
      <c r="I651" s="1">
        <v>0.45</v>
      </c>
      <c r="J651" s="1" t="str">
        <f t="shared" si="114"/>
        <v>No</v>
      </c>
      <c r="K651" s="5">
        <v>3.9</v>
      </c>
      <c r="L651" s="5">
        <f t="shared" si="115"/>
        <v>3.9</v>
      </c>
      <c r="M651" s="6">
        <v>64705</v>
      </c>
      <c r="N651">
        <f t="shared" si="116"/>
        <v>64705</v>
      </c>
      <c r="O651" t="str">
        <f t="shared" si="117"/>
        <v>No</v>
      </c>
      <c r="P651" s="7">
        <f t="shared" si="118"/>
        <v>64640295</v>
      </c>
      <c r="Q651" s="5">
        <f t="shared" si="119"/>
        <v>0.78</v>
      </c>
      <c r="R651" s="5">
        <f t="shared" si="110"/>
        <v>0.15154354022385491</v>
      </c>
      <c r="S651" s="5">
        <f t="shared" si="120"/>
        <v>0.4657717701119275</v>
      </c>
    </row>
    <row r="652" spans="1:19" x14ac:dyDescent="0.3">
      <c r="A652" t="s">
        <v>1366</v>
      </c>
      <c r="B652" t="s">
        <v>1367</v>
      </c>
      <c r="C652" t="s">
        <v>1205</v>
      </c>
      <c r="D652" t="str">
        <f t="shared" si="111"/>
        <v>Computers&amp;Accessories</v>
      </c>
      <c r="E652" t="str">
        <f t="shared" si="112"/>
        <v>Keyboard&amp;MouseSets</v>
      </c>
      <c r="F652" s="3">
        <v>448</v>
      </c>
      <c r="G652" s="3">
        <v>699</v>
      </c>
      <c r="H652" s="3" t="str">
        <f t="shared" si="113"/>
        <v>&gt;500.00</v>
      </c>
      <c r="I652" s="1">
        <v>0.36</v>
      </c>
      <c r="J652" s="1" t="str">
        <f t="shared" si="114"/>
        <v>No</v>
      </c>
      <c r="K652" s="5">
        <v>3.9</v>
      </c>
      <c r="L652" s="5">
        <f t="shared" si="115"/>
        <v>3.9</v>
      </c>
      <c r="M652" s="6">
        <v>17348</v>
      </c>
      <c r="N652">
        <f t="shared" si="116"/>
        <v>17348</v>
      </c>
      <c r="O652" t="str">
        <f t="shared" si="117"/>
        <v>No</v>
      </c>
      <c r="P652" s="7">
        <f t="shared" si="118"/>
        <v>12126252</v>
      </c>
      <c r="Q652" s="5">
        <f t="shared" si="119"/>
        <v>0.78</v>
      </c>
      <c r="R652" s="5">
        <f t="shared" si="110"/>
        <v>4.0630203783377401E-2</v>
      </c>
      <c r="S652" s="5">
        <f t="shared" si="120"/>
        <v>0.41031510189168874</v>
      </c>
    </row>
    <row r="653" spans="1:19" x14ac:dyDescent="0.3">
      <c r="A653" t="s">
        <v>1368</v>
      </c>
      <c r="B653" t="s">
        <v>1369</v>
      </c>
      <c r="C653" t="s">
        <v>717</v>
      </c>
      <c r="D653" t="str">
        <f t="shared" si="111"/>
        <v>Electronics</v>
      </c>
      <c r="E653" t="str">
        <f t="shared" si="112"/>
        <v>In-Ear</v>
      </c>
      <c r="F653" s="3">
        <v>1499</v>
      </c>
      <c r="G653" s="3">
        <v>2999</v>
      </c>
      <c r="H653" s="3" t="str">
        <f t="shared" si="113"/>
        <v>&gt;500.00</v>
      </c>
      <c r="I653" s="1">
        <v>0.5</v>
      </c>
      <c r="J653" s="1" t="str">
        <f t="shared" si="114"/>
        <v>Yes</v>
      </c>
      <c r="K653" s="5">
        <v>3.7</v>
      </c>
      <c r="L653" s="5">
        <f t="shared" si="115"/>
        <v>3.7</v>
      </c>
      <c r="M653" s="6">
        <v>87798</v>
      </c>
      <c r="N653">
        <f t="shared" si="116"/>
        <v>87798</v>
      </c>
      <c r="O653" t="str">
        <f t="shared" si="117"/>
        <v>No</v>
      </c>
      <c r="P653" s="7">
        <f t="shared" si="118"/>
        <v>263306202</v>
      </c>
      <c r="Q653" s="5">
        <f t="shared" si="119"/>
        <v>0.74</v>
      </c>
      <c r="R653" s="5">
        <f t="shared" si="110"/>
        <v>0.20562892735606234</v>
      </c>
      <c r="S653" s="5">
        <f t="shared" si="120"/>
        <v>0.47281446367803115</v>
      </c>
    </row>
    <row r="654" spans="1:19" x14ac:dyDescent="0.3">
      <c r="A654" t="s">
        <v>1370</v>
      </c>
      <c r="B654" t="s">
        <v>1371</v>
      </c>
      <c r="C654" t="s">
        <v>1372</v>
      </c>
      <c r="D654" t="str">
        <f t="shared" si="111"/>
        <v>Electronics</v>
      </c>
      <c r="E654" t="str">
        <f t="shared" si="112"/>
        <v>CleaningKits</v>
      </c>
      <c r="F654" s="3">
        <v>299</v>
      </c>
      <c r="G654" s="3">
        <v>499</v>
      </c>
      <c r="H654" s="3" t="str">
        <f t="shared" si="113"/>
        <v>200.00–500.00</v>
      </c>
      <c r="I654" s="1">
        <v>0.4</v>
      </c>
      <c r="J654" s="1" t="str">
        <f t="shared" si="114"/>
        <v>No</v>
      </c>
      <c r="K654" s="5">
        <v>4.2</v>
      </c>
      <c r="L654" s="5">
        <f t="shared" si="115"/>
        <v>4.2</v>
      </c>
      <c r="M654" s="6">
        <v>24432</v>
      </c>
      <c r="N654">
        <f t="shared" si="116"/>
        <v>24432</v>
      </c>
      <c r="O654" t="str">
        <f t="shared" si="117"/>
        <v>No</v>
      </c>
      <c r="P654" s="7">
        <f t="shared" si="118"/>
        <v>12191568</v>
      </c>
      <c r="Q654" s="5">
        <f t="shared" si="119"/>
        <v>0.84000000000000008</v>
      </c>
      <c r="R654" s="5">
        <f t="shared" si="110"/>
        <v>5.7221416810899046E-2</v>
      </c>
      <c r="S654" s="5">
        <f t="shared" si="120"/>
        <v>0.44861070840544959</v>
      </c>
    </row>
    <row r="655" spans="1:19" x14ac:dyDescent="0.3">
      <c r="A655" t="s">
        <v>1373</v>
      </c>
      <c r="B655" t="s">
        <v>1374</v>
      </c>
      <c r="C655" t="s">
        <v>1149</v>
      </c>
      <c r="D655" t="str">
        <f t="shared" si="111"/>
        <v>Computers&amp;Accessories</v>
      </c>
      <c r="E655" t="str">
        <f t="shared" si="112"/>
        <v>PenDrives</v>
      </c>
      <c r="F655" s="3">
        <v>579</v>
      </c>
      <c r="G655" s="3">
        <v>1400</v>
      </c>
      <c r="H655" s="3" t="str">
        <f t="shared" si="113"/>
        <v>&gt;500.00</v>
      </c>
      <c r="I655" s="1">
        <v>0.59</v>
      </c>
      <c r="J655" s="1" t="str">
        <f t="shared" si="114"/>
        <v>Yes</v>
      </c>
      <c r="K655" s="5">
        <v>4.3</v>
      </c>
      <c r="L655" s="5">
        <f t="shared" si="115"/>
        <v>4.3</v>
      </c>
      <c r="M655" s="6">
        <v>189104</v>
      </c>
      <c r="N655">
        <f t="shared" si="116"/>
        <v>189104</v>
      </c>
      <c r="O655" t="str">
        <f t="shared" si="117"/>
        <v>No</v>
      </c>
      <c r="P655" s="7">
        <f t="shared" si="118"/>
        <v>264745600</v>
      </c>
      <c r="Q655" s="5">
        <f t="shared" si="119"/>
        <v>0.86</v>
      </c>
      <c r="R655" s="5">
        <f t="shared" si="110"/>
        <v>0.44289451557826842</v>
      </c>
      <c r="S655" s="5">
        <f t="shared" si="120"/>
        <v>0.65144725778913415</v>
      </c>
    </row>
    <row r="656" spans="1:19" x14ac:dyDescent="0.3">
      <c r="A656" t="s">
        <v>1375</v>
      </c>
      <c r="B656" t="s">
        <v>1376</v>
      </c>
      <c r="C656" t="s">
        <v>1377</v>
      </c>
      <c r="D656" t="str">
        <f t="shared" si="111"/>
        <v>Electronics</v>
      </c>
      <c r="E656" t="str">
        <f t="shared" si="112"/>
        <v>DomeCameras</v>
      </c>
      <c r="F656" s="3">
        <v>2499</v>
      </c>
      <c r="G656" s="3">
        <v>3299</v>
      </c>
      <c r="H656" s="3" t="str">
        <f t="shared" si="113"/>
        <v>&gt;500.00</v>
      </c>
      <c r="I656" s="1">
        <v>0.24</v>
      </c>
      <c r="J656" s="1" t="str">
        <f t="shared" si="114"/>
        <v>No</v>
      </c>
      <c r="K656" s="5">
        <v>4.2</v>
      </c>
      <c r="L656" s="5">
        <f t="shared" si="115"/>
        <v>4.2</v>
      </c>
      <c r="M656" s="6">
        <v>93112</v>
      </c>
      <c r="N656">
        <f t="shared" si="116"/>
        <v>93112</v>
      </c>
      <c r="O656" t="str">
        <f t="shared" si="117"/>
        <v>No</v>
      </c>
      <c r="P656" s="7">
        <f t="shared" si="118"/>
        <v>307176488</v>
      </c>
      <c r="Q656" s="5">
        <f t="shared" si="119"/>
        <v>0.84000000000000008</v>
      </c>
      <c r="R656" s="5">
        <f t="shared" si="110"/>
        <v>0.21807467919517159</v>
      </c>
      <c r="S656" s="5">
        <f t="shared" si="120"/>
        <v>0.52903733959758581</v>
      </c>
    </row>
    <row r="657" spans="1:19" x14ac:dyDescent="0.3">
      <c r="A657" t="s">
        <v>1378</v>
      </c>
      <c r="B657" t="s">
        <v>1379</v>
      </c>
      <c r="C657" t="s">
        <v>717</v>
      </c>
      <c r="D657" t="str">
        <f t="shared" si="111"/>
        <v>Electronics</v>
      </c>
      <c r="E657" t="str">
        <f t="shared" si="112"/>
        <v>In-Ear</v>
      </c>
      <c r="F657" s="3">
        <v>1199</v>
      </c>
      <c r="G657" s="3">
        <v>5999</v>
      </c>
      <c r="H657" s="3" t="str">
        <f t="shared" si="113"/>
        <v>&gt;500.00</v>
      </c>
      <c r="I657" s="1">
        <v>0.8</v>
      </c>
      <c r="J657" s="1" t="str">
        <f t="shared" si="114"/>
        <v>Yes</v>
      </c>
      <c r="K657" s="5">
        <v>3.9</v>
      </c>
      <c r="L657" s="5">
        <f t="shared" si="115"/>
        <v>3.9</v>
      </c>
      <c r="M657" s="6">
        <v>47521</v>
      </c>
      <c r="N657">
        <f t="shared" si="116"/>
        <v>47521</v>
      </c>
      <c r="O657" t="str">
        <f t="shared" si="117"/>
        <v>No</v>
      </c>
      <c r="P657" s="7">
        <f t="shared" si="118"/>
        <v>285078479</v>
      </c>
      <c r="Q657" s="5">
        <f t="shared" si="119"/>
        <v>0.78</v>
      </c>
      <c r="R657" s="5">
        <f t="shared" si="110"/>
        <v>0.11129743566923435</v>
      </c>
      <c r="S657" s="5">
        <f t="shared" si="120"/>
        <v>0.44564871783461718</v>
      </c>
    </row>
    <row r="658" spans="1:19" x14ac:dyDescent="0.3">
      <c r="A658" t="s">
        <v>1380</v>
      </c>
      <c r="B658" t="s">
        <v>1381</v>
      </c>
      <c r="C658" t="s">
        <v>1322</v>
      </c>
      <c r="D658" t="str">
        <f t="shared" si="111"/>
        <v>Electronics</v>
      </c>
      <c r="E658" t="str">
        <f t="shared" si="112"/>
        <v>RechargeableBatteries</v>
      </c>
      <c r="F658" s="3">
        <v>399</v>
      </c>
      <c r="G658" s="3">
        <v>499</v>
      </c>
      <c r="H658" s="3" t="str">
        <f t="shared" si="113"/>
        <v>200.00–500.00</v>
      </c>
      <c r="I658" s="1">
        <v>0.2</v>
      </c>
      <c r="J658" s="1" t="str">
        <f t="shared" si="114"/>
        <v>No</v>
      </c>
      <c r="K658" s="5">
        <v>4.3</v>
      </c>
      <c r="L658" s="5">
        <f t="shared" si="115"/>
        <v>4.3</v>
      </c>
      <c r="M658" s="6">
        <v>27201</v>
      </c>
      <c r="N658">
        <f t="shared" si="116"/>
        <v>27201</v>
      </c>
      <c r="O658" t="str">
        <f t="shared" si="117"/>
        <v>No</v>
      </c>
      <c r="P658" s="7">
        <f t="shared" si="118"/>
        <v>13573299</v>
      </c>
      <c r="Q658" s="5">
        <f t="shared" si="119"/>
        <v>0.86</v>
      </c>
      <c r="R658" s="5">
        <f t="shared" si="110"/>
        <v>6.370660439887299E-2</v>
      </c>
      <c r="S658" s="5">
        <f t="shared" si="120"/>
        <v>0.46185330219943649</v>
      </c>
    </row>
    <row r="659" spans="1:19" x14ac:dyDescent="0.3">
      <c r="A659" t="s">
        <v>1382</v>
      </c>
      <c r="B659" t="s">
        <v>1383</v>
      </c>
      <c r="C659" t="s">
        <v>1152</v>
      </c>
      <c r="D659" t="str">
        <f t="shared" si="111"/>
        <v>Computers&amp;Accessories</v>
      </c>
      <c r="E659" t="str">
        <f t="shared" si="112"/>
        <v>Mice</v>
      </c>
      <c r="F659" s="3">
        <v>279</v>
      </c>
      <c r="G659" s="3">
        <v>375</v>
      </c>
      <c r="H659" s="3" t="str">
        <f t="shared" si="113"/>
        <v>200.00–500.00</v>
      </c>
      <c r="I659" s="1">
        <v>0.26</v>
      </c>
      <c r="J659" s="1" t="str">
        <f t="shared" si="114"/>
        <v>No</v>
      </c>
      <c r="K659" s="5">
        <v>4.3</v>
      </c>
      <c r="L659" s="5">
        <f t="shared" si="115"/>
        <v>4.3</v>
      </c>
      <c r="M659" s="6">
        <v>31534</v>
      </c>
      <c r="N659">
        <f t="shared" si="116"/>
        <v>31534</v>
      </c>
      <c r="O659" t="str">
        <f t="shared" si="117"/>
        <v>No</v>
      </c>
      <c r="P659" s="7">
        <f t="shared" si="118"/>
        <v>11825250</v>
      </c>
      <c r="Q659" s="5">
        <f t="shared" si="119"/>
        <v>0.86</v>
      </c>
      <c r="R659" s="5">
        <f t="shared" si="110"/>
        <v>7.3854787070845224E-2</v>
      </c>
      <c r="S659" s="5">
        <f t="shared" si="120"/>
        <v>0.46692739353542262</v>
      </c>
    </row>
    <row r="660" spans="1:19" x14ac:dyDescent="0.3">
      <c r="A660" t="s">
        <v>1384</v>
      </c>
      <c r="B660" t="s">
        <v>1385</v>
      </c>
      <c r="C660" t="s">
        <v>686</v>
      </c>
      <c r="D660" t="str">
        <f t="shared" si="111"/>
        <v>Electronics</v>
      </c>
      <c r="E660" t="str">
        <f t="shared" si="112"/>
        <v>SmartWatches</v>
      </c>
      <c r="F660" s="3">
        <v>2499</v>
      </c>
      <c r="G660" s="3">
        <v>4999</v>
      </c>
      <c r="H660" s="3" t="str">
        <f t="shared" si="113"/>
        <v>&gt;500.00</v>
      </c>
      <c r="I660" s="1">
        <v>0.5</v>
      </c>
      <c r="J660" s="1" t="str">
        <f t="shared" si="114"/>
        <v>Yes</v>
      </c>
      <c r="K660" s="5">
        <v>3.9</v>
      </c>
      <c r="L660" s="5">
        <f t="shared" si="115"/>
        <v>3.9</v>
      </c>
      <c r="M660" s="6">
        <v>7571</v>
      </c>
      <c r="N660">
        <f t="shared" si="116"/>
        <v>7571</v>
      </c>
      <c r="O660" t="str">
        <f t="shared" si="117"/>
        <v>No</v>
      </c>
      <c r="P660" s="7">
        <f t="shared" si="118"/>
        <v>37847429</v>
      </c>
      <c r="Q660" s="5">
        <f t="shared" si="119"/>
        <v>0.78</v>
      </c>
      <c r="R660" s="5">
        <f t="shared" si="110"/>
        <v>1.7731800371452059E-2</v>
      </c>
      <c r="S660" s="5">
        <f t="shared" si="120"/>
        <v>0.39886590018572604</v>
      </c>
    </row>
    <row r="661" spans="1:19" x14ac:dyDescent="0.3">
      <c r="A661" t="s">
        <v>1386</v>
      </c>
      <c r="B661" t="s">
        <v>1387</v>
      </c>
      <c r="C661" t="s">
        <v>1317</v>
      </c>
      <c r="D661" t="str">
        <f t="shared" si="111"/>
        <v>OfficeProducts</v>
      </c>
      <c r="E661" t="str">
        <f t="shared" si="112"/>
        <v>WireboundNotebooks</v>
      </c>
      <c r="F661" s="3">
        <v>137</v>
      </c>
      <c r="G661" s="3">
        <v>160</v>
      </c>
      <c r="H661" s="3" t="str">
        <f t="shared" si="113"/>
        <v>&lt;200.00</v>
      </c>
      <c r="I661" s="1">
        <v>0.14000000000000001</v>
      </c>
      <c r="J661" s="1" t="str">
        <f t="shared" si="114"/>
        <v>No</v>
      </c>
      <c r="K661" s="5">
        <v>4.4000000000000004</v>
      </c>
      <c r="L661" s="5">
        <f t="shared" si="115"/>
        <v>4.4000000000000004</v>
      </c>
      <c r="M661" s="6">
        <v>6537</v>
      </c>
      <c r="N661">
        <f t="shared" si="116"/>
        <v>6537</v>
      </c>
      <c r="O661" t="str">
        <f t="shared" si="117"/>
        <v>No</v>
      </c>
      <c r="P661" s="7">
        <f t="shared" si="118"/>
        <v>1045920</v>
      </c>
      <c r="Q661" s="5">
        <f t="shared" si="119"/>
        <v>0.88000000000000012</v>
      </c>
      <c r="R661" s="5">
        <f t="shared" si="110"/>
        <v>1.5310101575509459E-2</v>
      </c>
      <c r="S661" s="5">
        <f t="shared" si="120"/>
        <v>0.4476550507877548</v>
      </c>
    </row>
    <row r="662" spans="1:19" x14ac:dyDescent="0.3">
      <c r="A662" t="s">
        <v>1388</v>
      </c>
      <c r="B662" t="s">
        <v>1389</v>
      </c>
      <c r="C662" t="s">
        <v>1263</v>
      </c>
      <c r="D662" t="str">
        <f t="shared" si="111"/>
        <v>Computers&amp;Accessories</v>
      </c>
      <c r="E662" t="str">
        <f t="shared" si="112"/>
        <v>HardDiskBags</v>
      </c>
      <c r="F662" s="3">
        <v>299</v>
      </c>
      <c r="G662" s="3">
        <v>499</v>
      </c>
      <c r="H662" s="3" t="str">
        <f t="shared" si="113"/>
        <v>200.00–500.00</v>
      </c>
      <c r="I662" s="1">
        <v>0.4</v>
      </c>
      <c r="J662" s="1" t="str">
        <f t="shared" si="114"/>
        <v>No</v>
      </c>
      <c r="K662" s="5">
        <v>4.5</v>
      </c>
      <c r="L662" s="5">
        <f t="shared" si="115"/>
        <v>4.5</v>
      </c>
      <c r="M662" s="6">
        <v>21010</v>
      </c>
      <c r="N662">
        <f t="shared" si="116"/>
        <v>21010</v>
      </c>
      <c r="O662" t="str">
        <f t="shared" si="117"/>
        <v>No</v>
      </c>
      <c r="P662" s="7">
        <f t="shared" si="118"/>
        <v>10483990</v>
      </c>
      <c r="Q662" s="5">
        <f t="shared" si="119"/>
        <v>0.9</v>
      </c>
      <c r="R662" s="5">
        <f t="shared" si="110"/>
        <v>4.9206858513301775E-2</v>
      </c>
      <c r="S662" s="5">
        <f t="shared" si="120"/>
        <v>0.47460342925665089</v>
      </c>
    </row>
    <row r="663" spans="1:19" x14ac:dyDescent="0.3">
      <c r="A663" t="s">
        <v>1390</v>
      </c>
      <c r="B663" t="s">
        <v>1391</v>
      </c>
      <c r="C663" t="s">
        <v>717</v>
      </c>
      <c r="D663" t="str">
        <f t="shared" si="111"/>
        <v>Electronics</v>
      </c>
      <c r="E663" t="str">
        <f t="shared" si="112"/>
        <v>In-Ear</v>
      </c>
      <c r="F663" s="3">
        <v>1799</v>
      </c>
      <c r="G663" s="3">
        <v>3999</v>
      </c>
      <c r="H663" s="3" t="str">
        <f t="shared" si="113"/>
        <v>&gt;500.00</v>
      </c>
      <c r="I663" s="1">
        <v>0.55000000000000004</v>
      </c>
      <c r="J663" s="1" t="str">
        <f t="shared" si="114"/>
        <v>Yes</v>
      </c>
      <c r="K663" s="5">
        <v>3.9</v>
      </c>
      <c r="L663" s="5">
        <f t="shared" si="115"/>
        <v>3.9</v>
      </c>
      <c r="M663" s="6">
        <v>3517</v>
      </c>
      <c r="N663">
        <f t="shared" si="116"/>
        <v>3517</v>
      </c>
      <c r="O663" t="str">
        <f t="shared" si="117"/>
        <v>No</v>
      </c>
      <c r="P663" s="7">
        <f t="shared" si="118"/>
        <v>14064483</v>
      </c>
      <c r="Q663" s="5">
        <f t="shared" si="119"/>
        <v>0.78</v>
      </c>
      <c r="R663" s="5">
        <f t="shared" si="110"/>
        <v>8.2370548020600839E-3</v>
      </c>
      <c r="S663" s="5">
        <f t="shared" si="120"/>
        <v>0.39411852740103004</v>
      </c>
    </row>
    <row r="664" spans="1:19" x14ac:dyDescent="0.3">
      <c r="A664" t="s">
        <v>1392</v>
      </c>
      <c r="B664" t="s">
        <v>1393</v>
      </c>
      <c r="C664" t="s">
        <v>1296</v>
      </c>
      <c r="D664" t="str">
        <f t="shared" si="111"/>
        <v>Electronics</v>
      </c>
      <c r="E664" t="str">
        <f t="shared" si="112"/>
        <v>BluetoothSpeakers</v>
      </c>
      <c r="F664" s="3">
        <v>1999</v>
      </c>
      <c r="G664" s="3">
        <v>2999</v>
      </c>
      <c r="H664" s="3" t="str">
        <f t="shared" si="113"/>
        <v>&gt;500.00</v>
      </c>
      <c r="I664" s="1">
        <v>0.33</v>
      </c>
      <c r="J664" s="1" t="str">
        <f t="shared" si="114"/>
        <v>No</v>
      </c>
      <c r="K664" s="5">
        <v>4.3</v>
      </c>
      <c r="L664" s="5">
        <f t="shared" si="115"/>
        <v>4.3</v>
      </c>
      <c r="M664" s="6">
        <v>63899</v>
      </c>
      <c r="N664">
        <f t="shared" si="116"/>
        <v>63899</v>
      </c>
      <c r="O664" t="str">
        <f t="shared" si="117"/>
        <v>No</v>
      </c>
      <c r="P664" s="7">
        <f t="shared" si="118"/>
        <v>191633101</v>
      </c>
      <c r="Q664" s="5">
        <f t="shared" si="119"/>
        <v>0.86</v>
      </c>
      <c r="R664" s="5">
        <f t="shared" si="110"/>
        <v>0.14965583303862304</v>
      </c>
      <c r="S664" s="5">
        <f t="shared" si="120"/>
        <v>0.50482791651931147</v>
      </c>
    </row>
    <row r="665" spans="1:19" x14ac:dyDescent="0.3">
      <c r="A665" t="s">
        <v>1394</v>
      </c>
      <c r="B665" t="s">
        <v>1395</v>
      </c>
      <c r="C665" t="s">
        <v>1396</v>
      </c>
      <c r="D665" t="str">
        <f t="shared" si="111"/>
        <v>Computers&amp;Accessories</v>
      </c>
      <c r="E665" t="str">
        <f t="shared" si="112"/>
        <v>ScreenProtectors</v>
      </c>
      <c r="F665" s="3">
        <v>399</v>
      </c>
      <c r="G665" s="3">
        <v>1499</v>
      </c>
      <c r="H665" s="3" t="str">
        <f t="shared" si="113"/>
        <v>&gt;500.00</v>
      </c>
      <c r="I665" s="1">
        <v>0.73</v>
      </c>
      <c r="J665" s="1" t="str">
        <f t="shared" si="114"/>
        <v>Yes</v>
      </c>
      <c r="K665" s="5">
        <v>4.0999999999999996</v>
      </c>
      <c r="L665" s="5">
        <f t="shared" si="115"/>
        <v>4.0999999999999996</v>
      </c>
      <c r="M665" s="6">
        <v>5730</v>
      </c>
      <c r="N665">
        <f t="shared" si="116"/>
        <v>5730</v>
      </c>
      <c r="O665" t="str">
        <f t="shared" si="117"/>
        <v>No</v>
      </c>
      <c r="P665" s="7">
        <f t="shared" si="118"/>
        <v>8589270</v>
      </c>
      <c r="Q665" s="5">
        <f t="shared" si="119"/>
        <v>0.82</v>
      </c>
      <c r="R665" s="5">
        <f t="shared" si="110"/>
        <v>1.3420052321809576E-2</v>
      </c>
      <c r="S665" s="5">
        <f t="shared" si="120"/>
        <v>0.41671002616090475</v>
      </c>
    </row>
    <row r="666" spans="1:19" x14ac:dyDescent="0.3">
      <c r="A666" t="s">
        <v>1397</v>
      </c>
      <c r="B666" t="s">
        <v>1398</v>
      </c>
      <c r="C666" t="s">
        <v>1399</v>
      </c>
      <c r="D666" t="str">
        <f t="shared" si="111"/>
        <v>Computers&amp;Accessories</v>
      </c>
      <c r="E666" t="str">
        <f t="shared" si="112"/>
        <v>Gamepads</v>
      </c>
      <c r="F666" s="3">
        <v>1699</v>
      </c>
      <c r="G666" s="3">
        <v>3999</v>
      </c>
      <c r="H666" s="3" t="str">
        <f t="shared" si="113"/>
        <v>&gt;500.00</v>
      </c>
      <c r="I666" s="1">
        <v>0.57999999999999996</v>
      </c>
      <c r="J666" s="1" t="str">
        <f t="shared" si="114"/>
        <v>Yes</v>
      </c>
      <c r="K666" s="5">
        <v>4.2</v>
      </c>
      <c r="L666" s="5">
        <f t="shared" si="115"/>
        <v>4.2</v>
      </c>
      <c r="M666" s="6">
        <v>25488</v>
      </c>
      <c r="N666">
        <f t="shared" si="116"/>
        <v>25488</v>
      </c>
      <c r="O666" t="str">
        <f t="shared" si="117"/>
        <v>No</v>
      </c>
      <c r="P666" s="7">
        <f t="shared" si="118"/>
        <v>101926512</v>
      </c>
      <c r="Q666" s="5">
        <f t="shared" si="119"/>
        <v>0.84000000000000008</v>
      </c>
      <c r="R666" s="5">
        <f t="shared" si="110"/>
        <v>5.9694641113138304E-2</v>
      </c>
      <c r="S666" s="5">
        <f t="shared" si="120"/>
        <v>0.44984732055656917</v>
      </c>
    </row>
    <row r="667" spans="1:19" x14ac:dyDescent="0.3">
      <c r="A667" t="s">
        <v>1400</v>
      </c>
      <c r="B667" t="s">
        <v>1401</v>
      </c>
      <c r="C667" t="s">
        <v>1152</v>
      </c>
      <c r="D667" t="str">
        <f t="shared" si="111"/>
        <v>Computers&amp;Accessories</v>
      </c>
      <c r="E667" t="str">
        <f t="shared" si="112"/>
        <v>Mice</v>
      </c>
      <c r="F667" s="3">
        <v>699</v>
      </c>
      <c r="G667" s="3">
        <v>995</v>
      </c>
      <c r="H667" s="3" t="str">
        <f t="shared" si="113"/>
        <v>&gt;500.00</v>
      </c>
      <c r="I667" s="1">
        <v>0.3</v>
      </c>
      <c r="J667" s="1" t="str">
        <f t="shared" si="114"/>
        <v>No</v>
      </c>
      <c r="K667" s="5">
        <v>4.5</v>
      </c>
      <c r="L667" s="5">
        <f t="shared" si="115"/>
        <v>4.5</v>
      </c>
      <c r="M667" s="6">
        <v>54405</v>
      </c>
      <c r="N667">
        <f t="shared" si="116"/>
        <v>54405</v>
      </c>
      <c r="O667" t="str">
        <f t="shared" si="117"/>
        <v>No</v>
      </c>
      <c r="P667" s="7">
        <f t="shared" si="118"/>
        <v>54132975</v>
      </c>
      <c r="Q667" s="5">
        <f t="shared" si="119"/>
        <v>0.9</v>
      </c>
      <c r="R667" s="5">
        <f t="shared" si="110"/>
        <v>0.12742023500315008</v>
      </c>
      <c r="S667" s="5">
        <f t="shared" si="120"/>
        <v>0.51371011750157503</v>
      </c>
    </row>
    <row r="668" spans="1:19" x14ac:dyDescent="0.3">
      <c r="A668" t="s">
        <v>1402</v>
      </c>
      <c r="B668" t="s">
        <v>1403</v>
      </c>
      <c r="C668" t="s">
        <v>1280</v>
      </c>
      <c r="D668" t="str">
        <f t="shared" si="111"/>
        <v>Computers&amp;Accessories</v>
      </c>
      <c r="E668" t="str">
        <f t="shared" si="112"/>
        <v>Routers</v>
      </c>
      <c r="F668" s="3">
        <v>1149</v>
      </c>
      <c r="G668" s="3">
        <v>1699</v>
      </c>
      <c r="H668" s="3" t="str">
        <f t="shared" si="113"/>
        <v>&gt;500.00</v>
      </c>
      <c r="I668" s="1">
        <v>0.32</v>
      </c>
      <c r="J668" s="1" t="str">
        <f t="shared" si="114"/>
        <v>No</v>
      </c>
      <c r="K668" s="5">
        <v>4.2</v>
      </c>
      <c r="L668" s="5">
        <f t="shared" si="115"/>
        <v>4.2</v>
      </c>
      <c r="M668" s="6">
        <v>122478</v>
      </c>
      <c r="N668">
        <f t="shared" si="116"/>
        <v>122478</v>
      </c>
      <c r="O668" t="str">
        <f t="shared" si="117"/>
        <v>No</v>
      </c>
      <c r="P668" s="7">
        <f t="shared" si="118"/>
        <v>208090122</v>
      </c>
      <c r="Q668" s="5">
        <f t="shared" si="119"/>
        <v>0.84000000000000008</v>
      </c>
      <c r="R668" s="5">
        <f t="shared" si="110"/>
        <v>0.28685186182732864</v>
      </c>
      <c r="S668" s="5">
        <f t="shared" si="120"/>
        <v>0.56342593091366433</v>
      </c>
    </row>
    <row r="669" spans="1:19" x14ac:dyDescent="0.3">
      <c r="A669" t="s">
        <v>1404</v>
      </c>
      <c r="B669" t="s">
        <v>1405</v>
      </c>
      <c r="C669" t="s">
        <v>1205</v>
      </c>
      <c r="D669" t="str">
        <f t="shared" si="111"/>
        <v>Computers&amp;Accessories</v>
      </c>
      <c r="E669" t="str">
        <f t="shared" si="112"/>
        <v>Keyboard&amp;MouseSets</v>
      </c>
      <c r="F669" s="3">
        <v>1495</v>
      </c>
      <c r="G669" s="3">
        <v>1995</v>
      </c>
      <c r="H669" s="3" t="str">
        <f t="shared" si="113"/>
        <v>&gt;500.00</v>
      </c>
      <c r="I669" s="1">
        <v>0.25</v>
      </c>
      <c r="J669" s="1" t="str">
        <f t="shared" si="114"/>
        <v>No</v>
      </c>
      <c r="K669" s="5">
        <v>4.3</v>
      </c>
      <c r="L669" s="5">
        <f t="shared" si="115"/>
        <v>4.3</v>
      </c>
      <c r="M669" s="6">
        <v>7241</v>
      </c>
      <c r="N669">
        <f t="shared" si="116"/>
        <v>7241</v>
      </c>
      <c r="O669" t="str">
        <f t="shared" si="117"/>
        <v>No</v>
      </c>
      <c r="P669" s="7">
        <f t="shared" si="118"/>
        <v>14445795</v>
      </c>
      <c r="Q669" s="5">
        <f t="shared" si="119"/>
        <v>0.86</v>
      </c>
      <c r="R669" s="5">
        <f t="shared" si="110"/>
        <v>1.6958917777002293E-2</v>
      </c>
      <c r="S669" s="5">
        <f t="shared" si="120"/>
        <v>0.43847945888850115</v>
      </c>
    </row>
    <row r="670" spans="1:19" x14ac:dyDescent="0.3">
      <c r="A670" t="s">
        <v>1406</v>
      </c>
      <c r="B670" t="s">
        <v>1407</v>
      </c>
      <c r="C670" t="s">
        <v>1160</v>
      </c>
      <c r="D670" t="str">
        <f t="shared" si="111"/>
        <v>Computers&amp;Accessories</v>
      </c>
      <c r="E670" t="str">
        <f t="shared" si="112"/>
        <v>Lapdesks</v>
      </c>
      <c r="F670" s="3">
        <v>849</v>
      </c>
      <c r="G670" s="3">
        <v>4999</v>
      </c>
      <c r="H670" s="3" t="str">
        <f t="shared" si="113"/>
        <v>&gt;500.00</v>
      </c>
      <c r="I670" s="1">
        <v>0.83</v>
      </c>
      <c r="J670" s="1" t="str">
        <f t="shared" si="114"/>
        <v>Yes</v>
      </c>
      <c r="K670" s="5">
        <v>4</v>
      </c>
      <c r="L670" s="5">
        <f t="shared" si="115"/>
        <v>4</v>
      </c>
      <c r="M670" s="6">
        <v>20457</v>
      </c>
      <c r="N670">
        <f t="shared" si="116"/>
        <v>20457</v>
      </c>
      <c r="O670" t="str">
        <f t="shared" si="117"/>
        <v>No</v>
      </c>
      <c r="P670" s="7">
        <f t="shared" si="118"/>
        <v>102264543</v>
      </c>
      <c r="Q670" s="5">
        <f t="shared" si="119"/>
        <v>0.8</v>
      </c>
      <c r="R670" s="5">
        <f t="shared" si="110"/>
        <v>4.791169465048141E-2</v>
      </c>
      <c r="S670" s="5">
        <f t="shared" si="120"/>
        <v>0.42395584732524072</v>
      </c>
    </row>
    <row r="671" spans="1:19" x14ac:dyDescent="0.3">
      <c r="A671" t="s">
        <v>1408</v>
      </c>
      <c r="B671" t="s">
        <v>1409</v>
      </c>
      <c r="C671" t="s">
        <v>1410</v>
      </c>
      <c r="D671" t="str">
        <f t="shared" si="111"/>
        <v>OfficeProducts</v>
      </c>
      <c r="E671" t="str">
        <f t="shared" si="112"/>
        <v>Basic</v>
      </c>
      <c r="F671" s="3">
        <v>440</v>
      </c>
      <c r="G671" s="3">
        <v>440</v>
      </c>
      <c r="H671" s="3" t="str">
        <f t="shared" si="113"/>
        <v>200.00–500.00</v>
      </c>
      <c r="I671" s="1">
        <v>0</v>
      </c>
      <c r="J671" s="1" t="str">
        <f t="shared" si="114"/>
        <v>No</v>
      </c>
      <c r="K671" s="5">
        <v>4.5</v>
      </c>
      <c r="L671" s="5">
        <f t="shared" si="115"/>
        <v>4.5</v>
      </c>
      <c r="M671" s="6">
        <v>8610</v>
      </c>
      <c r="N671">
        <f t="shared" si="116"/>
        <v>8610</v>
      </c>
      <c r="O671" t="str">
        <f t="shared" si="117"/>
        <v>No</v>
      </c>
      <c r="P671" s="7">
        <f t="shared" si="118"/>
        <v>3788400</v>
      </c>
      <c r="Q671" s="5">
        <f t="shared" si="119"/>
        <v>0.9</v>
      </c>
      <c r="R671" s="5">
        <f t="shared" si="110"/>
        <v>2.0165209509734806E-2</v>
      </c>
      <c r="S671" s="5">
        <f t="shared" si="120"/>
        <v>0.4600826047548674</v>
      </c>
    </row>
    <row r="672" spans="1:19" x14ac:dyDescent="0.3">
      <c r="A672" t="s">
        <v>1411</v>
      </c>
      <c r="B672" t="s">
        <v>1412</v>
      </c>
      <c r="C672" t="s">
        <v>1160</v>
      </c>
      <c r="D672" t="str">
        <f t="shared" si="111"/>
        <v>Computers&amp;Accessories</v>
      </c>
      <c r="E672" t="str">
        <f t="shared" si="112"/>
        <v>Lapdesks</v>
      </c>
      <c r="F672" s="3">
        <v>599</v>
      </c>
      <c r="G672" s="3">
        <v>3999</v>
      </c>
      <c r="H672" s="3" t="str">
        <f t="shared" si="113"/>
        <v>&gt;500.00</v>
      </c>
      <c r="I672" s="1">
        <v>0.85</v>
      </c>
      <c r="J672" s="1" t="str">
        <f t="shared" si="114"/>
        <v>Yes</v>
      </c>
      <c r="K672" s="5">
        <v>3.9</v>
      </c>
      <c r="L672" s="5">
        <f t="shared" si="115"/>
        <v>3.9</v>
      </c>
      <c r="M672" s="6">
        <v>1087</v>
      </c>
      <c r="N672">
        <f t="shared" si="116"/>
        <v>1087</v>
      </c>
      <c r="O672" t="str">
        <f t="shared" si="117"/>
        <v>No</v>
      </c>
      <c r="P672" s="7">
        <f t="shared" si="118"/>
        <v>4346913</v>
      </c>
      <c r="Q672" s="5">
        <f t="shared" si="119"/>
        <v>0.78</v>
      </c>
      <c r="R672" s="5">
        <f t="shared" si="110"/>
        <v>2.5458284247481689E-3</v>
      </c>
      <c r="S672" s="5">
        <f t="shared" si="120"/>
        <v>0.39127291421237409</v>
      </c>
    </row>
    <row r="673" spans="1:19" x14ac:dyDescent="0.3">
      <c r="A673" t="s">
        <v>1413</v>
      </c>
      <c r="B673" t="s">
        <v>1414</v>
      </c>
      <c r="C673" t="s">
        <v>1332</v>
      </c>
      <c r="D673" t="str">
        <f t="shared" si="111"/>
        <v>Computers&amp;Accessories</v>
      </c>
      <c r="E673" t="str">
        <f t="shared" si="112"/>
        <v>USBtoUSBAdapters</v>
      </c>
      <c r="F673" s="3">
        <v>149</v>
      </c>
      <c r="G673" s="3">
        <v>399</v>
      </c>
      <c r="H673" s="3" t="str">
        <f t="shared" si="113"/>
        <v>200.00–500.00</v>
      </c>
      <c r="I673" s="1">
        <v>0.63</v>
      </c>
      <c r="J673" s="1" t="str">
        <f t="shared" si="114"/>
        <v>Yes</v>
      </c>
      <c r="K673" s="5">
        <v>4</v>
      </c>
      <c r="L673" s="5">
        <f t="shared" si="115"/>
        <v>4</v>
      </c>
      <c r="M673" s="6">
        <v>1540</v>
      </c>
      <c r="N673">
        <f t="shared" si="116"/>
        <v>1540</v>
      </c>
      <c r="O673" t="str">
        <f t="shared" si="117"/>
        <v>No</v>
      </c>
      <c r="P673" s="7">
        <f t="shared" si="118"/>
        <v>614460</v>
      </c>
      <c r="Q673" s="5">
        <f t="shared" si="119"/>
        <v>0.8</v>
      </c>
      <c r="R673" s="5">
        <f t="shared" si="110"/>
        <v>3.6067854407655755E-3</v>
      </c>
      <c r="S673" s="5">
        <f t="shared" si="120"/>
        <v>0.40180339272038279</v>
      </c>
    </row>
    <row r="674" spans="1:19" x14ac:dyDescent="0.3">
      <c r="A674" t="s">
        <v>1415</v>
      </c>
      <c r="B674" t="s">
        <v>1416</v>
      </c>
      <c r="C674" t="s">
        <v>1155</v>
      </c>
      <c r="D674" t="str">
        <f t="shared" si="111"/>
        <v>Computers&amp;Accessories</v>
      </c>
      <c r="E674" t="str">
        <f t="shared" si="112"/>
        <v>GraphicTablets</v>
      </c>
      <c r="F674" s="3">
        <v>289</v>
      </c>
      <c r="G674" s="3">
        <v>999</v>
      </c>
      <c r="H674" s="3" t="str">
        <f t="shared" si="113"/>
        <v>&gt;500.00</v>
      </c>
      <c r="I674" s="1">
        <v>0.71</v>
      </c>
      <c r="J674" s="1" t="str">
        <f t="shared" si="114"/>
        <v>Yes</v>
      </c>
      <c r="K674" s="5">
        <v>4.0999999999999996</v>
      </c>
      <c r="L674" s="5">
        <f t="shared" si="115"/>
        <v>4.0999999999999996</v>
      </c>
      <c r="M674" s="6">
        <v>401</v>
      </c>
      <c r="N674">
        <f t="shared" si="116"/>
        <v>401</v>
      </c>
      <c r="O674" t="str">
        <f t="shared" si="117"/>
        <v>Yes</v>
      </c>
      <c r="P674" s="7">
        <f t="shared" si="118"/>
        <v>400599</v>
      </c>
      <c r="Q674" s="5">
        <f t="shared" si="119"/>
        <v>0.82</v>
      </c>
      <c r="R674" s="5">
        <f t="shared" si="110"/>
        <v>9.3916945567986733E-4</v>
      </c>
      <c r="S674" s="5">
        <f t="shared" si="120"/>
        <v>0.4104695847278399</v>
      </c>
    </row>
    <row r="675" spans="1:19" x14ac:dyDescent="0.3">
      <c r="A675" t="s">
        <v>1417</v>
      </c>
      <c r="B675" t="s">
        <v>1418</v>
      </c>
      <c r="C675" t="s">
        <v>1419</v>
      </c>
      <c r="D675" t="str">
        <f t="shared" si="111"/>
        <v>Computers&amp;Accessories</v>
      </c>
      <c r="E675" t="str">
        <f t="shared" si="112"/>
        <v>USBHubs</v>
      </c>
      <c r="F675" s="3">
        <v>179</v>
      </c>
      <c r="G675" s="3">
        <v>499</v>
      </c>
      <c r="H675" s="3" t="str">
        <f t="shared" si="113"/>
        <v>200.00–500.00</v>
      </c>
      <c r="I675" s="1">
        <v>0.64</v>
      </c>
      <c r="J675" s="1" t="str">
        <f t="shared" si="114"/>
        <v>Yes</v>
      </c>
      <c r="K675" s="5">
        <v>3.4</v>
      </c>
      <c r="L675" s="5">
        <f t="shared" si="115"/>
        <v>3.4</v>
      </c>
      <c r="M675" s="6">
        <v>9385</v>
      </c>
      <c r="N675">
        <f t="shared" si="116"/>
        <v>9385</v>
      </c>
      <c r="O675" t="str">
        <f t="shared" si="117"/>
        <v>No</v>
      </c>
      <c r="P675" s="7">
        <f t="shared" si="118"/>
        <v>4683115</v>
      </c>
      <c r="Q675" s="5">
        <f t="shared" si="119"/>
        <v>0.67999999999999994</v>
      </c>
      <c r="R675" s="5">
        <f t="shared" si="110"/>
        <v>2.1980312572457743E-2</v>
      </c>
      <c r="S675" s="5">
        <f t="shared" si="120"/>
        <v>0.35099015628622882</v>
      </c>
    </row>
    <row r="676" spans="1:19" x14ac:dyDescent="0.3">
      <c r="A676" t="s">
        <v>1420</v>
      </c>
      <c r="B676" t="s">
        <v>1421</v>
      </c>
      <c r="C676" t="s">
        <v>686</v>
      </c>
      <c r="D676" t="str">
        <f t="shared" si="111"/>
        <v>Electronics</v>
      </c>
      <c r="E676" t="str">
        <f t="shared" si="112"/>
        <v>SmartWatches</v>
      </c>
      <c r="F676" s="3">
        <v>1499</v>
      </c>
      <c r="G676" s="3">
        <v>4999</v>
      </c>
      <c r="H676" s="3" t="str">
        <f t="shared" si="113"/>
        <v>&gt;500.00</v>
      </c>
      <c r="I676" s="1">
        <v>0.7</v>
      </c>
      <c r="J676" s="1" t="str">
        <f t="shared" si="114"/>
        <v>Yes</v>
      </c>
      <c r="K676" s="5">
        <v>4</v>
      </c>
      <c r="L676" s="5">
        <f t="shared" si="115"/>
        <v>4</v>
      </c>
      <c r="M676" s="6">
        <v>92588</v>
      </c>
      <c r="N676">
        <f t="shared" si="116"/>
        <v>92588</v>
      </c>
      <c r="O676" t="str">
        <f t="shared" si="117"/>
        <v>No</v>
      </c>
      <c r="P676" s="7">
        <f t="shared" si="118"/>
        <v>462847412</v>
      </c>
      <c r="Q676" s="5">
        <f t="shared" si="119"/>
        <v>0.8</v>
      </c>
      <c r="R676" s="5">
        <f t="shared" si="110"/>
        <v>0.21684743531792408</v>
      </c>
      <c r="S676" s="5">
        <f t="shared" si="120"/>
        <v>0.5084237176589621</v>
      </c>
    </row>
    <row r="677" spans="1:19" x14ac:dyDescent="0.3">
      <c r="A677" t="s">
        <v>1422</v>
      </c>
      <c r="B677" t="s">
        <v>1423</v>
      </c>
      <c r="C677" t="s">
        <v>717</v>
      </c>
      <c r="D677" t="str">
        <f t="shared" si="111"/>
        <v>Electronics</v>
      </c>
      <c r="E677" t="str">
        <f t="shared" si="112"/>
        <v>In-Ear</v>
      </c>
      <c r="F677" s="3">
        <v>399</v>
      </c>
      <c r="G677" s="3">
        <v>699</v>
      </c>
      <c r="H677" s="3" t="str">
        <f t="shared" si="113"/>
        <v>&gt;500.00</v>
      </c>
      <c r="I677" s="1">
        <v>0.43</v>
      </c>
      <c r="J677" s="1" t="str">
        <f t="shared" si="114"/>
        <v>No</v>
      </c>
      <c r="K677" s="5">
        <v>3.4</v>
      </c>
      <c r="L677" s="5">
        <f t="shared" si="115"/>
        <v>3.4</v>
      </c>
      <c r="M677" s="6">
        <v>3454</v>
      </c>
      <c r="N677">
        <f t="shared" si="116"/>
        <v>3454</v>
      </c>
      <c r="O677" t="str">
        <f t="shared" si="117"/>
        <v>No</v>
      </c>
      <c r="P677" s="7">
        <f t="shared" si="118"/>
        <v>2414346</v>
      </c>
      <c r="Q677" s="5">
        <f t="shared" si="119"/>
        <v>0.67999999999999994</v>
      </c>
      <c r="R677" s="5">
        <f t="shared" si="110"/>
        <v>8.0895044885742184E-3</v>
      </c>
      <c r="S677" s="5">
        <f t="shared" si="120"/>
        <v>0.3440447522442871</v>
      </c>
    </row>
    <row r="678" spans="1:19" x14ac:dyDescent="0.3">
      <c r="A678" t="s">
        <v>1424</v>
      </c>
      <c r="B678" t="s">
        <v>1425</v>
      </c>
      <c r="C678" t="s">
        <v>1254</v>
      </c>
      <c r="D678" t="str">
        <f t="shared" si="111"/>
        <v>Computers&amp;Accessories</v>
      </c>
      <c r="E678" t="str">
        <f t="shared" si="112"/>
        <v>GamingMice</v>
      </c>
      <c r="F678" s="3">
        <v>599</v>
      </c>
      <c r="G678" s="3">
        <v>799</v>
      </c>
      <c r="H678" s="3" t="str">
        <f t="shared" si="113"/>
        <v>&gt;500.00</v>
      </c>
      <c r="I678" s="1">
        <v>0.25</v>
      </c>
      <c r="J678" s="1" t="str">
        <f t="shared" si="114"/>
        <v>No</v>
      </c>
      <c r="K678" s="5">
        <v>4.3</v>
      </c>
      <c r="L678" s="5">
        <f t="shared" si="115"/>
        <v>4.3</v>
      </c>
      <c r="M678" s="6">
        <v>15790</v>
      </c>
      <c r="N678">
        <f t="shared" si="116"/>
        <v>15790</v>
      </c>
      <c r="O678" t="str">
        <f t="shared" si="117"/>
        <v>No</v>
      </c>
      <c r="P678" s="7">
        <f t="shared" si="118"/>
        <v>12616210</v>
      </c>
      <c r="Q678" s="5">
        <f t="shared" si="119"/>
        <v>0.86</v>
      </c>
      <c r="R678" s="5">
        <f t="shared" si="110"/>
        <v>3.6981261110187298E-2</v>
      </c>
      <c r="S678" s="5">
        <f t="shared" si="120"/>
        <v>0.44849063055509364</v>
      </c>
    </row>
    <row r="679" spans="1:19" x14ac:dyDescent="0.3">
      <c r="A679" t="s">
        <v>1426</v>
      </c>
      <c r="B679" t="s">
        <v>1427</v>
      </c>
      <c r="C679" t="s">
        <v>1428</v>
      </c>
      <c r="D679" t="str">
        <f t="shared" si="111"/>
        <v>Computers&amp;Accessories</v>
      </c>
      <c r="E679" t="str">
        <f t="shared" si="112"/>
        <v>PCMicrophones</v>
      </c>
      <c r="F679" s="3">
        <v>949</v>
      </c>
      <c r="G679" s="3">
        <v>2000</v>
      </c>
      <c r="H679" s="3" t="str">
        <f t="shared" si="113"/>
        <v>&gt;500.00</v>
      </c>
      <c r="I679" s="1">
        <v>0.53</v>
      </c>
      <c r="J679" s="1" t="str">
        <f t="shared" si="114"/>
        <v>Yes</v>
      </c>
      <c r="K679" s="5">
        <v>3.9</v>
      </c>
      <c r="L679" s="5">
        <f t="shared" si="115"/>
        <v>3.9</v>
      </c>
      <c r="M679" s="6">
        <v>14969</v>
      </c>
      <c r="N679">
        <f t="shared" si="116"/>
        <v>14969</v>
      </c>
      <c r="O679" t="str">
        <f t="shared" si="117"/>
        <v>No</v>
      </c>
      <c r="P679" s="7">
        <f t="shared" si="118"/>
        <v>29938000</v>
      </c>
      <c r="Q679" s="5">
        <f t="shared" si="119"/>
        <v>0.78</v>
      </c>
      <c r="R679" s="5">
        <f t="shared" si="110"/>
        <v>3.5058422897934996E-2</v>
      </c>
      <c r="S679" s="5">
        <f t="shared" si="120"/>
        <v>0.40752921144896753</v>
      </c>
    </row>
    <row r="680" spans="1:19" x14ac:dyDescent="0.3">
      <c r="A680" t="s">
        <v>1429</v>
      </c>
      <c r="B680" t="s">
        <v>1430</v>
      </c>
      <c r="C680" t="s">
        <v>686</v>
      </c>
      <c r="D680" t="str">
        <f t="shared" si="111"/>
        <v>Electronics</v>
      </c>
      <c r="E680" t="str">
        <f t="shared" si="112"/>
        <v>SmartWatches</v>
      </c>
      <c r="F680" s="3">
        <v>2499</v>
      </c>
      <c r="G680" s="3">
        <v>9999</v>
      </c>
      <c r="H680" s="3" t="str">
        <f t="shared" si="113"/>
        <v>&gt;500.00</v>
      </c>
      <c r="I680" s="1">
        <v>0.75</v>
      </c>
      <c r="J680" s="1" t="str">
        <f t="shared" si="114"/>
        <v>Yes</v>
      </c>
      <c r="K680" s="5">
        <v>4.0999999999999996</v>
      </c>
      <c r="L680" s="5">
        <f t="shared" si="115"/>
        <v>4.0999999999999996</v>
      </c>
      <c r="M680" s="6">
        <v>42139</v>
      </c>
      <c r="N680">
        <f t="shared" si="116"/>
        <v>42139</v>
      </c>
      <c r="O680" t="str">
        <f t="shared" si="117"/>
        <v>No</v>
      </c>
      <c r="P680" s="7">
        <f t="shared" si="118"/>
        <v>421347861</v>
      </c>
      <c r="Q680" s="5">
        <f t="shared" si="119"/>
        <v>0.82</v>
      </c>
      <c r="R680" s="5">
        <f t="shared" si="110"/>
        <v>9.8692423174299077E-2</v>
      </c>
      <c r="S680" s="5">
        <f t="shared" si="120"/>
        <v>0.4593462115871495</v>
      </c>
    </row>
    <row r="681" spans="1:19" x14ac:dyDescent="0.3">
      <c r="A681" t="s">
        <v>1431</v>
      </c>
      <c r="B681" t="s">
        <v>1432</v>
      </c>
      <c r="C681" t="s">
        <v>1192</v>
      </c>
      <c r="D681" t="str">
        <f t="shared" si="111"/>
        <v>Electronics</v>
      </c>
      <c r="E681" t="str">
        <f t="shared" si="112"/>
        <v>DisposableBatteries</v>
      </c>
      <c r="F681" s="3">
        <v>159</v>
      </c>
      <c r="G681" s="3">
        <v>180</v>
      </c>
      <c r="H681" s="3" t="str">
        <f t="shared" si="113"/>
        <v>&lt;200.00</v>
      </c>
      <c r="I681" s="1">
        <v>0.12</v>
      </c>
      <c r="J681" s="1" t="str">
        <f t="shared" si="114"/>
        <v>No</v>
      </c>
      <c r="K681" s="5">
        <v>4.3</v>
      </c>
      <c r="L681" s="5">
        <f t="shared" si="115"/>
        <v>4.3</v>
      </c>
      <c r="M681" s="6">
        <v>989</v>
      </c>
      <c r="N681">
        <f t="shared" si="116"/>
        <v>989</v>
      </c>
      <c r="O681" t="str">
        <f t="shared" si="117"/>
        <v>Yes</v>
      </c>
      <c r="P681" s="7">
        <f t="shared" si="118"/>
        <v>178020</v>
      </c>
      <c r="Q681" s="5">
        <f t="shared" si="119"/>
        <v>0.86</v>
      </c>
      <c r="R681" s="5">
        <f t="shared" si="110"/>
        <v>2.316305714881269E-3</v>
      </c>
      <c r="S681" s="5">
        <f t="shared" si="120"/>
        <v>0.43115815285744064</v>
      </c>
    </row>
    <row r="682" spans="1:19" x14ac:dyDescent="0.3">
      <c r="A682" t="s">
        <v>1433</v>
      </c>
      <c r="B682" t="s">
        <v>1434</v>
      </c>
      <c r="C682" t="s">
        <v>707</v>
      </c>
      <c r="D682" t="str">
        <f t="shared" si="111"/>
        <v>Electronics</v>
      </c>
      <c r="E682" t="str">
        <f t="shared" si="112"/>
        <v>MicroSD</v>
      </c>
      <c r="F682" s="3">
        <v>1329</v>
      </c>
      <c r="G682" s="3">
        <v>2900</v>
      </c>
      <c r="H682" s="3" t="str">
        <f t="shared" si="113"/>
        <v>&gt;500.00</v>
      </c>
      <c r="I682" s="1">
        <v>0.54</v>
      </c>
      <c r="J682" s="1" t="str">
        <f t="shared" si="114"/>
        <v>Yes</v>
      </c>
      <c r="K682" s="5">
        <v>4.5</v>
      </c>
      <c r="L682" s="5">
        <f t="shared" si="115"/>
        <v>4.5</v>
      </c>
      <c r="M682" s="6">
        <v>19624</v>
      </c>
      <c r="N682">
        <f t="shared" si="116"/>
        <v>19624</v>
      </c>
      <c r="O682" t="str">
        <f t="shared" si="117"/>
        <v>No</v>
      </c>
      <c r="P682" s="7">
        <f t="shared" si="118"/>
        <v>56909600</v>
      </c>
      <c r="Q682" s="5">
        <f t="shared" si="119"/>
        <v>0.9</v>
      </c>
      <c r="R682" s="5">
        <f t="shared" si="110"/>
        <v>4.5960751616612762E-2</v>
      </c>
      <c r="S682" s="5">
        <f t="shared" si="120"/>
        <v>0.47298037580830637</v>
      </c>
    </row>
    <row r="683" spans="1:19" x14ac:dyDescent="0.3">
      <c r="A683" t="s">
        <v>1435</v>
      </c>
      <c r="B683" t="s">
        <v>1436</v>
      </c>
      <c r="C683" t="s">
        <v>1419</v>
      </c>
      <c r="D683" t="str">
        <f t="shared" si="111"/>
        <v>Computers&amp;Accessories</v>
      </c>
      <c r="E683" t="str">
        <f t="shared" si="112"/>
        <v>USBHubs</v>
      </c>
      <c r="F683" s="3">
        <v>570</v>
      </c>
      <c r="G683" s="3">
        <v>999</v>
      </c>
      <c r="H683" s="3" t="str">
        <f t="shared" si="113"/>
        <v>&gt;500.00</v>
      </c>
      <c r="I683" s="1">
        <v>0.43</v>
      </c>
      <c r="J683" s="1" t="str">
        <f t="shared" si="114"/>
        <v>No</v>
      </c>
      <c r="K683" s="5">
        <v>4.2</v>
      </c>
      <c r="L683" s="5">
        <f t="shared" si="115"/>
        <v>4.2</v>
      </c>
      <c r="M683" s="6">
        <v>3201</v>
      </c>
      <c r="N683">
        <f t="shared" si="116"/>
        <v>3201</v>
      </c>
      <c r="O683" t="str">
        <f t="shared" si="117"/>
        <v>No</v>
      </c>
      <c r="P683" s="7">
        <f t="shared" si="118"/>
        <v>3197799</v>
      </c>
      <c r="Q683" s="5">
        <f t="shared" si="119"/>
        <v>0.84000000000000008</v>
      </c>
      <c r="R683" s="5">
        <f t="shared" si="110"/>
        <v>7.4969611661627319E-3</v>
      </c>
      <c r="S683" s="5">
        <f t="shared" si="120"/>
        <v>0.4237484805830814</v>
      </c>
    </row>
    <row r="684" spans="1:19" x14ac:dyDescent="0.3">
      <c r="A684" t="s">
        <v>1437</v>
      </c>
      <c r="B684" t="s">
        <v>1438</v>
      </c>
      <c r="C684" t="s">
        <v>1439</v>
      </c>
      <c r="D684" t="str">
        <f t="shared" si="111"/>
        <v>Electronics</v>
      </c>
      <c r="E684" t="str">
        <f t="shared" si="112"/>
        <v>OutdoorSpeakers</v>
      </c>
      <c r="F684" s="3">
        <v>899</v>
      </c>
      <c r="G684" s="3">
        <v>1999</v>
      </c>
      <c r="H684" s="3" t="str">
        <f t="shared" si="113"/>
        <v>&gt;500.00</v>
      </c>
      <c r="I684" s="1">
        <v>0.55000000000000004</v>
      </c>
      <c r="J684" s="1" t="str">
        <f t="shared" si="114"/>
        <v>Yes</v>
      </c>
      <c r="K684" s="5">
        <v>4.0999999999999996</v>
      </c>
      <c r="L684" s="5">
        <f t="shared" si="115"/>
        <v>4.0999999999999996</v>
      </c>
      <c r="M684" s="6">
        <v>30469</v>
      </c>
      <c r="N684">
        <f t="shared" si="116"/>
        <v>30469</v>
      </c>
      <c r="O684" t="str">
        <f t="shared" si="117"/>
        <v>No</v>
      </c>
      <c r="P684" s="7">
        <f t="shared" si="118"/>
        <v>60907531</v>
      </c>
      <c r="Q684" s="5">
        <f t="shared" si="119"/>
        <v>0.82</v>
      </c>
      <c r="R684" s="5">
        <f t="shared" si="110"/>
        <v>7.1360484152393711E-2</v>
      </c>
      <c r="S684" s="5">
        <f t="shared" si="120"/>
        <v>0.44568024207619683</v>
      </c>
    </row>
    <row r="685" spans="1:19" x14ac:dyDescent="0.3">
      <c r="A685" t="s">
        <v>1440</v>
      </c>
      <c r="B685" t="s">
        <v>1441</v>
      </c>
      <c r="C685" t="s">
        <v>1442</v>
      </c>
      <c r="D685" t="str">
        <f t="shared" si="111"/>
        <v>Computers&amp;Accessories</v>
      </c>
      <c r="E685" t="str">
        <f t="shared" si="112"/>
        <v>LaptopSleeves&amp;Slipcases</v>
      </c>
      <c r="F685" s="3">
        <v>449</v>
      </c>
      <c r="G685" s="3">
        <v>999</v>
      </c>
      <c r="H685" s="3" t="str">
        <f t="shared" si="113"/>
        <v>&gt;500.00</v>
      </c>
      <c r="I685" s="1">
        <v>0.55000000000000004</v>
      </c>
      <c r="J685" s="1" t="str">
        <f t="shared" si="114"/>
        <v>Yes</v>
      </c>
      <c r="K685" s="5">
        <v>4.4000000000000004</v>
      </c>
      <c r="L685" s="5">
        <f t="shared" si="115"/>
        <v>4.4000000000000004</v>
      </c>
      <c r="M685" s="6">
        <v>9940</v>
      </c>
      <c r="N685">
        <f t="shared" si="116"/>
        <v>9940</v>
      </c>
      <c r="O685" t="str">
        <f t="shared" si="117"/>
        <v>No</v>
      </c>
      <c r="P685" s="7">
        <f t="shared" si="118"/>
        <v>9930060</v>
      </c>
      <c r="Q685" s="5">
        <f t="shared" si="119"/>
        <v>0.88000000000000012</v>
      </c>
      <c r="R685" s="5">
        <f t="shared" si="110"/>
        <v>2.328016057221417E-2</v>
      </c>
      <c r="S685" s="5">
        <f t="shared" si="120"/>
        <v>0.45164008028610714</v>
      </c>
    </row>
    <row r="686" spans="1:19" x14ac:dyDescent="0.3">
      <c r="A686" t="s">
        <v>1443</v>
      </c>
      <c r="B686" t="s">
        <v>1444</v>
      </c>
      <c r="C686" t="s">
        <v>1445</v>
      </c>
      <c r="D686" t="str">
        <f t="shared" si="111"/>
        <v>Computers&amp;Accessories</v>
      </c>
      <c r="E686" t="str">
        <f t="shared" si="112"/>
        <v>ExternalMemoryCardReaders</v>
      </c>
      <c r="F686" s="3">
        <v>549</v>
      </c>
      <c r="G686" s="3">
        <v>999</v>
      </c>
      <c r="H686" s="3" t="str">
        <f t="shared" si="113"/>
        <v>&gt;500.00</v>
      </c>
      <c r="I686" s="1">
        <v>0.45</v>
      </c>
      <c r="J686" s="1" t="str">
        <f t="shared" si="114"/>
        <v>No</v>
      </c>
      <c r="K686" s="5">
        <v>4.3</v>
      </c>
      <c r="L686" s="5">
        <f t="shared" si="115"/>
        <v>4.3</v>
      </c>
      <c r="M686" s="6">
        <v>7758</v>
      </c>
      <c r="N686">
        <f t="shared" si="116"/>
        <v>7758</v>
      </c>
      <c r="O686" t="str">
        <f t="shared" si="117"/>
        <v>No</v>
      </c>
      <c r="P686" s="7">
        <f t="shared" si="118"/>
        <v>7750242</v>
      </c>
      <c r="Q686" s="5">
        <f t="shared" si="119"/>
        <v>0.86</v>
      </c>
      <c r="R686" s="5">
        <f t="shared" si="110"/>
        <v>1.8169767174973595E-2</v>
      </c>
      <c r="S686" s="5">
        <f t="shared" si="120"/>
        <v>0.43908488358748676</v>
      </c>
    </row>
    <row r="687" spans="1:19" x14ac:dyDescent="0.3">
      <c r="A687" t="s">
        <v>1446</v>
      </c>
      <c r="B687" t="s">
        <v>1447</v>
      </c>
      <c r="C687" t="s">
        <v>1280</v>
      </c>
      <c r="D687" t="str">
        <f t="shared" si="111"/>
        <v>Computers&amp;Accessories</v>
      </c>
      <c r="E687" t="str">
        <f t="shared" si="112"/>
        <v>Routers</v>
      </c>
      <c r="F687" s="3">
        <v>1529</v>
      </c>
      <c r="G687" s="3">
        <v>2399</v>
      </c>
      <c r="H687" s="3" t="str">
        <f t="shared" si="113"/>
        <v>&gt;500.00</v>
      </c>
      <c r="I687" s="1">
        <v>0.36</v>
      </c>
      <c r="J687" s="1" t="str">
        <f t="shared" si="114"/>
        <v>No</v>
      </c>
      <c r="K687" s="5">
        <v>4.3</v>
      </c>
      <c r="L687" s="5">
        <f t="shared" si="115"/>
        <v>4.3</v>
      </c>
      <c r="M687" s="6">
        <v>68409</v>
      </c>
      <c r="N687">
        <f t="shared" si="116"/>
        <v>68409</v>
      </c>
      <c r="O687" t="str">
        <f t="shared" si="117"/>
        <v>No</v>
      </c>
      <c r="P687" s="7">
        <f t="shared" si="118"/>
        <v>164113191</v>
      </c>
      <c r="Q687" s="5">
        <f t="shared" si="119"/>
        <v>0.86</v>
      </c>
      <c r="R687" s="5">
        <f t="shared" si="110"/>
        <v>0.16021856182943653</v>
      </c>
      <c r="S687" s="5">
        <f t="shared" si="120"/>
        <v>0.5101092809147183</v>
      </c>
    </row>
    <row r="688" spans="1:19" x14ac:dyDescent="0.3">
      <c r="A688" t="s">
        <v>1448</v>
      </c>
      <c r="B688" t="s">
        <v>1449</v>
      </c>
      <c r="C688" t="s">
        <v>1450</v>
      </c>
      <c r="D688" t="str">
        <f t="shared" si="111"/>
        <v>OfficeProducts</v>
      </c>
      <c r="E688" t="str">
        <f t="shared" si="112"/>
        <v>BottledInk</v>
      </c>
      <c r="F688" s="3">
        <v>100</v>
      </c>
      <c r="G688" s="3">
        <v>100</v>
      </c>
      <c r="H688" s="3" t="str">
        <f t="shared" si="113"/>
        <v>&lt;200.00</v>
      </c>
      <c r="I688" s="1">
        <v>0</v>
      </c>
      <c r="J688" s="1" t="str">
        <f t="shared" si="114"/>
        <v>No</v>
      </c>
      <c r="K688" s="5">
        <v>4.3</v>
      </c>
      <c r="L688" s="5">
        <f t="shared" si="115"/>
        <v>4.3</v>
      </c>
      <c r="M688" s="6">
        <v>3095</v>
      </c>
      <c r="N688">
        <f t="shared" si="116"/>
        <v>3095</v>
      </c>
      <c r="O688" t="str">
        <f t="shared" si="117"/>
        <v>No</v>
      </c>
      <c r="P688" s="7">
        <f t="shared" si="118"/>
        <v>309500</v>
      </c>
      <c r="Q688" s="5">
        <f t="shared" si="119"/>
        <v>0.86</v>
      </c>
      <c r="R688" s="5">
        <f t="shared" si="110"/>
        <v>7.2487019085515948E-3</v>
      </c>
      <c r="S688" s="5">
        <f t="shared" si="120"/>
        <v>0.43362435095427582</v>
      </c>
    </row>
    <row r="689" spans="1:19" x14ac:dyDescent="0.3">
      <c r="A689" t="s">
        <v>1451</v>
      </c>
      <c r="B689" t="s">
        <v>1452</v>
      </c>
      <c r="C689" t="s">
        <v>1165</v>
      </c>
      <c r="D689" t="str">
        <f t="shared" si="111"/>
        <v>Computers&amp;Accessories</v>
      </c>
      <c r="E689" t="str">
        <f t="shared" si="112"/>
        <v>NotebookComputerStands</v>
      </c>
      <c r="F689" s="3">
        <v>299</v>
      </c>
      <c r="G689" s="3">
        <v>1499</v>
      </c>
      <c r="H689" s="3" t="str">
        <f t="shared" si="113"/>
        <v>&gt;500.00</v>
      </c>
      <c r="I689" s="1">
        <v>0.8</v>
      </c>
      <c r="J689" s="1" t="str">
        <f t="shared" si="114"/>
        <v>Yes</v>
      </c>
      <c r="K689" s="5">
        <v>4.2</v>
      </c>
      <c r="L689" s="5">
        <f t="shared" si="115"/>
        <v>4.2</v>
      </c>
      <c r="M689" s="6">
        <v>903</v>
      </c>
      <c r="N689">
        <f t="shared" si="116"/>
        <v>903</v>
      </c>
      <c r="O689" t="str">
        <f t="shared" si="117"/>
        <v>Yes</v>
      </c>
      <c r="P689" s="7">
        <f t="shared" si="118"/>
        <v>1353597</v>
      </c>
      <c r="Q689" s="5">
        <f t="shared" si="119"/>
        <v>0.84000000000000008</v>
      </c>
      <c r="R689" s="5">
        <f t="shared" si="110"/>
        <v>2.1148878266307237E-3</v>
      </c>
      <c r="S689" s="5">
        <f t="shared" si="120"/>
        <v>0.4210574439133154</v>
      </c>
    </row>
    <row r="690" spans="1:19" x14ac:dyDescent="0.3">
      <c r="A690" t="s">
        <v>1453</v>
      </c>
      <c r="B690" t="s">
        <v>1454</v>
      </c>
      <c r="C690" t="s">
        <v>1205</v>
      </c>
      <c r="D690" t="str">
        <f t="shared" si="111"/>
        <v>Computers&amp;Accessories</v>
      </c>
      <c r="E690" t="str">
        <f t="shared" si="112"/>
        <v>Keyboard&amp;MouseSets</v>
      </c>
      <c r="F690" s="3">
        <v>1295</v>
      </c>
      <c r="G690" s="3">
        <v>1795</v>
      </c>
      <c r="H690" s="3" t="str">
        <f t="shared" si="113"/>
        <v>&gt;500.00</v>
      </c>
      <c r="I690" s="1">
        <v>0.28000000000000003</v>
      </c>
      <c r="J690" s="1" t="str">
        <f t="shared" si="114"/>
        <v>No</v>
      </c>
      <c r="K690" s="5">
        <v>4.0999999999999996</v>
      </c>
      <c r="L690" s="5">
        <f t="shared" si="115"/>
        <v>4.0999999999999996</v>
      </c>
      <c r="M690" s="6">
        <v>25771</v>
      </c>
      <c r="N690">
        <f t="shared" si="116"/>
        <v>25771</v>
      </c>
      <c r="O690" t="str">
        <f t="shared" si="117"/>
        <v>No</v>
      </c>
      <c r="P690" s="7">
        <f t="shared" si="118"/>
        <v>46258945</v>
      </c>
      <c r="Q690" s="5">
        <f t="shared" si="119"/>
        <v>0.82</v>
      </c>
      <c r="R690" s="5">
        <f t="shared" si="110"/>
        <v>6.0357446489590676E-2</v>
      </c>
      <c r="S690" s="5">
        <f t="shared" si="120"/>
        <v>0.44017872324479529</v>
      </c>
    </row>
    <row r="691" spans="1:19" x14ac:dyDescent="0.3">
      <c r="A691" t="s">
        <v>1455</v>
      </c>
      <c r="B691" t="s">
        <v>1456</v>
      </c>
      <c r="C691" t="s">
        <v>717</v>
      </c>
      <c r="D691" t="str">
        <f t="shared" si="111"/>
        <v>Electronics</v>
      </c>
      <c r="E691" t="str">
        <f t="shared" si="112"/>
        <v>In-Ear</v>
      </c>
      <c r="F691" s="3">
        <v>699</v>
      </c>
      <c r="G691" s="3">
        <v>999</v>
      </c>
      <c r="H691" s="3" t="str">
        <f t="shared" si="113"/>
        <v>&gt;500.00</v>
      </c>
      <c r="I691" s="1">
        <v>0.3</v>
      </c>
      <c r="J691" s="1" t="str">
        <f t="shared" si="114"/>
        <v>No</v>
      </c>
      <c r="K691" s="5">
        <v>4.0999999999999996</v>
      </c>
      <c r="L691" s="5">
        <f t="shared" si="115"/>
        <v>4.0999999999999996</v>
      </c>
      <c r="M691" s="6">
        <v>273189</v>
      </c>
      <c r="N691">
        <f t="shared" si="116"/>
        <v>273189</v>
      </c>
      <c r="O691" t="str">
        <f t="shared" si="117"/>
        <v>No</v>
      </c>
      <c r="P691" s="7">
        <f t="shared" si="118"/>
        <v>272915811</v>
      </c>
      <c r="Q691" s="5">
        <f t="shared" si="119"/>
        <v>0.82</v>
      </c>
      <c r="R691" s="5">
        <f t="shared" si="110"/>
        <v>0.63982734271253683</v>
      </c>
      <c r="S691" s="5">
        <f t="shared" si="120"/>
        <v>0.72991367135626839</v>
      </c>
    </row>
    <row r="692" spans="1:19" x14ac:dyDescent="0.3">
      <c r="A692" t="s">
        <v>1457</v>
      </c>
      <c r="B692" t="s">
        <v>1458</v>
      </c>
      <c r="C692" t="s">
        <v>1459</v>
      </c>
      <c r="D692" t="str">
        <f t="shared" si="111"/>
        <v>OfficeProducts</v>
      </c>
      <c r="E692" t="str">
        <f t="shared" si="112"/>
        <v>CompositionNotebooks</v>
      </c>
      <c r="F692" s="3">
        <v>252</v>
      </c>
      <c r="G692" s="3">
        <v>315</v>
      </c>
      <c r="H692" s="3" t="str">
        <f t="shared" si="113"/>
        <v>200.00–500.00</v>
      </c>
      <c r="I692" s="1">
        <v>0.2</v>
      </c>
      <c r="J692" s="1" t="str">
        <f t="shared" si="114"/>
        <v>No</v>
      </c>
      <c r="K692" s="5">
        <v>4.5</v>
      </c>
      <c r="L692" s="5">
        <f t="shared" si="115"/>
        <v>4.5</v>
      </c>
      <c r="M692" s="6">
        <v>3785</v>
      </c>
      <c r="N692">
        <f t="shared" si="116"/>
        <v>3785</v>
      </c>
      <c r="O692" t="str">
        <f t="shared" si="117"/>
        <v>No</v>
      </c>
      <c r="P692" s="7">
        <f t="shared" si="118"/>
        <v>1192275</v>
      </c>
      <c r="Q692" s="5">
        <f t="shared" si="119"/>
        <v>0.9</v>
      </c>
      <c r="R692" s="5">
        <f t="shared" si="110"/>
        <v>8.8647291514920151E-3</v>
      </c>
      <c r="S692" s="5">
        <f t="shared" si="120"/>
        <v>0.45443236457574604</v>
      </c>
    </row>
    <row r="693" spans="1:19" x14ac:dyDescent="0.3">
      <c r="A693" t="s">
        <v>1460</v>
      </c>
      <c r="B693" t="s">
        <v>1461</v>
      </c>
      <c r="C693" t="s">
        <v>1192</v>
      </c>
      <c r="D693" t="str">
        <f t="shared" si="111"/>
        <v>Electronics</v>
      </c>
      <c r="E693" t="str">
        <f t="shared" si="112"/>
        <v>DisposableBatteries</v>
      </c>
      <c r="F693" s="3">
        <v>190</v>
      </c>
      <c r="G693" s="3">
        <v>220</v>
      </c>
      <c r="H693" s="3" t="str">
        <f t="shared" si="113"/>
        <v>200.00–500.00</v>
      </c>
      <c r="I693" s="1">
        <v>0.14000000000000001</v>
      </c>
      <c r="J693" s="1" t="str">
        <f t="shared" si="114"/>
        <v>No</v>
      </c>
      <c r="K693" s="5">
        <v>4.4000000000000004</v>
      </c>
      <c r="L693" s="5">
        <f t="shared" si="115"/>
        <v>4.4000000000000004</v>
      </c>
      <c r="M693" s="6">
        <v>2866</v>
      </c>
      <c r="N693">
        <f t="shared" si="116"/>
        <v>2866</v>
      </c>
      <c r="O693" t="str">
        <f t="shared" si="117"/>
        <v>No</v>
      </c>
      <c r="P693" s="7">
        <f t="shared" si="118"/>
        <v>630520</v>
      </c>
      <c r="Q693" s="5">
        <f t="shared" si="119"/>
        <v>0.88000000000000012</v>
      </c>
      <c r="R693" s="5">
        <f t="shared" si="110"/>
        <v>6.7123682293728174E-3</v>
      </c>
      <c r="S693" s="5">
        <f t="shared" si="120"/>
        <v>0.44335618411468647</v>
      </c>
    </row>
    <row r="694" spans="1:19" x14ac:dyDescent="0.3">
      <c r="A694" t="s">
        <v>1462</v>
      </c>
      <c r="B694" t="s">
        <v>1463</v>
      </c>
      <c r="C694" t="s">
        <v>1205</v>
      </c>
      <c r="D694" t="str">
        <f t="shared" si="111"/>
        <v>Computers&amp;Accessories</v>
      </c>
      <c r="E694" t="str">
        <f t="shared" si="112"/>
        <v>Keyboard&amp;MouseSets</v>
      </c>
      <c r="F694" s="3">
        <v>1299</v>
      </c>
      <c r="G694" s="3">
        <v>1599</v>
      </c>
      <c r="H694" s="3" t="str">
        <f t="shared" si="113"/>
        <v>&gt;500.00</v>
      </c>
      <c r="I694" s="1">
        <v>0.19</v>
      </c>
      <c r="J694" s="1" t="str">
        <f t="shared" si="114"/>
        <v>No</v>
      </c>
      <c r="K694" s="5">
        <v>4.3</v>
      </c>
      <c r="L694" s="5">
        <f t="shared" si="115"/>
        <v>4.3</v>
      </c>
      <c r="M694" s="6">
        <v>27223</v>
      </c>
      <c r="N694">
        <f t="shared" si="116"/>
        <v>27223</v>
      </c>
      <c r="O694" t="str">
        <f t="shared" si="117"/>
        <v>No</v>
      </c>
      <c r="P694" s="7">
        <f t="shared" si="118"/>
        <v>43529577</v>
      </c>
      <c r="Q694" s="5">
        <f t="shared" si="119"/>
        <v>0.86</v>
      </c>
      <c r="R694" s="5">
        <f t="shared" si="110"/>
        <v>6.3758129905169644E-2</v>
      </c>
      <c r="S694" s="5">
        <f t="shared" si="120"/>
        <v>0.46187906495258479</v>
      </c>
    </row>
    <row r="695" spans="1:19" x14ac:dyDescent="0.3">
      <c r="A695" t="s">
        <v>1464</v>
      </c>
      <c r="B695" t="s">
        <v>1465</v>
      </c>
      <c r="C695" t="s">
        <v>1149</v>
      </c>
      <c r="D695" t="str">
        <f t="shared" si="111"/>
        <v>Computers&amp;Accessories</v>
      </c>
      <c r="E695" t="str">
        <f t="shared" si="112"/>
        <v>PenDrives</v>
      </c>
      <c r="F695" s="3">
        <v>729</v>
      </c>
      <c r="G695" s="3">
        <v>1650</v>
      </c>
      <c r="H695" s="3" t="str">
        <f t="shared" si="113"/>
        <v>&gt;500.00</v>
      </c>
      <c r="I695" s="1">
        <v>0.56000000000000005</v>
      </c>
      <c r="J695" s="1" t="str">
        <f t="shared" si="114"/>
        <v>Yes</v>
      </c>
      <c r="K695" s="5">
        <v>4.3</v>
      </c>
      <c r="L695" s="5">
        <f t="shared" si="115"/>
        <v>4.3</v>
      </c>
      <c r="M695" s="6">
        <v>82356</v>
      </c>
      <c r="N695">
        <f t="shared" si="116"/>
        <v>82356</v>
      </c>
      <c r="O695" t="str">
        <f t="shared" si="117"/>
        <v>No</v>
      </c>
      <c r="P695" s="7">
        <f t="shared" si="118"/>
        <v>135887400</v>
      </c>
      <c r="Q695" s="5">
        <f t="shared" si="119"/>
        <v>0.86</v>
      </c>
      <c r="R695" s="5">
        <f t="shared" si="110"/>
        <v>0.19288339075304528</v>
      </c>
      <c r="S695" s="5">
        <f t="shared" si="120"/>
        <v>0.52644169537652263</v>
      </c>
    </row>
    <row r="696" spans="1:19" x14ac:dyDescent="0.3">
      <c r="A696" t="s">
        <v>1466</v>
      </c>
      <c r="B696" t="s">
        <v>1467</v>
      </c>
      <c r="C696" t="s">
        <v>1468</v>
      </c>
      <c r="D696" t="str">
        <f t="shared" si="111"/>
        <v>OfficeProducts</v>
      </c>
      <c r="E696" t="str">
        <f t="shared" si="112"/>
        <v>RetractableBallpointPens</v>
      </c>
      <c r="F696" s="3">
        <v>480</v>
      </c>
      <c r="G696" s="3">
        <v>600</v>
      </c>
      <c r="H696" s="3" t="str">
        <f t="shared" si="113"/>
        <v>&gt;500.00</v>
      </c>
      <c r="I696" s="1">
        <v>0.2</v>
      </c>
      <c r="J696" s="1" t="str">
        <f t="shared" si="114"/>
        <v>No</v>
      </c>
      <c r="K696" s="5">
        <v>4.3</v>
      </c>
      <c r="L696" s="5">
        <f t="shared" si="115"/>
        <v>4.3</v>
      </c>
      <c r="M696" s="6">
        <v>5719</v>
      </c>
      <c r="N696">
        <f t="shared" si="116"/>
        <v>5719</v>
      </c>
      <c r="O696" t="str">
        <f t="shared" si="117"/>
        <v>No</v>
      </c>
      <c r="P696" s="7">
        <f t="shared" si="118"/>
        <v>3431400</v>
      </c>
      <c r="Q696" s="5">
        <f t="shared" si="119"/>
        <v>0.86</v>
      </c>
      <c r="R696" s="5">
        <f t="shared" si="110"/>
        <v>1.339428956866125E-2</v>
      </c>
      <c r="S696" s="5">
        <f t="shared" si="120"/>
        <v>0.43669714478433064</v>
      </c>
    </row>
    <row r="697" spans="1:19" x14ac:dyDescent="0.3">
      <c r="A697" t="s">
        <v>1469</v>
      </c>
      <c r="B697" t="s">
        <v>1470</v>
      </c>
      <c r="C697" t="s">
        <v>1160</v>
      </c>
      <c r="D697" t="str">
        <f t="shared" si="111"/>
        <v>Computers&amp;Accessories</v>
      </c>
      <c r="E697" t="str">
        <f t="shared" si="112"/>
        <v>Lapdesks</v>
      </c>
      <c r="F697" s="3">
        <v>999</v>
      </c>
      <c r="G697" s="3">
        <v>2499</v>
      </c>
      <c r="H697" s="3" t="str">
        <f t="shared" si="113"/>
        <v>&gt;500.00</v>
      </c>
      <c r="I697" s="1">
        <v>0.6</v>
      </c>
      <c r="J697" s="1" t="str">
        <f t="shared" si="114"/>
        <v>Yes</v>
      </c>
      <c r="K697" s="5">
        <v>4.3</v>
      </c>
      <c r="L697" s="5">
        <f t="shared" si="115"/>
        <v>4.3</v>
      </c>
      <c r="M697" s="6">
        <v>1690</v>
      </c>
      <c r="N697">
        <f t="shared" si="116"/>
        <v>1690</v>
      </c>
      <c r="O697" t="str">
        <f t="shared" si="117"/>
        <v>No</v>
      </c>
      <c r="P697" s="7">
        <f t="shared" si="118"/>
        <v>4223310</v>
      </c>
      <c r="Q697" s="5">
        <f t="shared" si="119"/>
        <v>0.86</v>
      </c>
      <c r="R697" s="5">
        <f t="shared" si="110"/>
        <v>3.9580957109700146E-3</v>
      </c>
      <c r="S697" s="5">
        <f t="shared" si="120"/>
        <v>0.43197904785548502</v>
      </c>
    </row>
    <row r="698" spans="1:19" x14ac:dyDescent="0.3">
      <c r="A698" t="s">
        <v>1471</v>
      </c>
      <c r="B698" t="s">
        <v>1472</v>
      </c>
      <c r="C698" t="s">
        <v>1473</v>
      </c>
      <c r="D698" t="str">
        <f t="shared" si="111"/>
        <v>Computers&amp;Accessories</v>
      </c>
      <c r="E698" t="str">
        <f t="shared" si="112"/>
        <v>EthernetCables</v>
      </c>
      <c r="F698" s="3">
        <v>238</v>
      </c>
      <c r="G698" s="3">
        <v>699</v>
      </c>
      <c r="H698" s="3" t="str">
        <f t="shared" si="113"/>
        <v>&gt;500.00</v>
      </c>
      <c r="I698" s="1">
        <v>0.66</v>
      </c>
      <c r="J698" s="1" t="str">
        <f t="shared" si="114"/>
        <v>Yes</v>
      </c>
      <c r="K698" s="5">
        <v>4.4000000000000004</v>
      </c>
      <c r="L698" s="5">
        <f t="shared" si="115"/>
        <v>4.4000000000000004</v>
      </c>
      <c r="M698" s="6">
        <v>8372</v>
      </c>
      <c r="N698">
        <f t="shared" si="116"/>
        <v>8372</v>
      </c>
      <c r="O698" t="str">
        <f t="shared" si="117"/>
        <v>No</v>
      </c>
      <c r="P698" s="7">
        <f t="shared" si="118"/>
        <v>5852028</v>
      </c>
      <c r="Q698" s="5">
        <f t="shared" si="119"/>
        <v>0.88000000000000012</v>
      </c>
      <c r="R698" s="5">
        <f t="shared" si="110"/>
        <v>1.9607797214343765E-2</v>
      </c>
      <c r="S698" s="5">
        <f t="shared" si="120"/>
        <v>0.44980389860717196</v>
      </c>
    </row>
    <row r="699" spans="1:19" x14ac:dyDescent="0.3">
      <c r="A699" t="s">
        <v>1474</v>
      </c>
      <c r="B699" t="s">
        <v>1475</v>
      </c>
      <c r="C699" t="s">
        <v>1205</v>
      </c>
      <c r="D699" t="str">
        <f t="shared" si="111"/>
        <v>Computers&amp;Accessories</v>
      </c>
      <c r="E699" t="str">
        <f t="shared" si="112"/>
        <v>Keyboard&amp;MouseSets</v>
      </c>
      <c r="F699" s="3">
        <v>1349</v>
      </c>
      <c r="G699" s="3">
        <v>2198</v>
      </c>
      <c r="H699" s="3" t="str">
        <f t="shared" si="113"/>
        <v>&gt;500.00</v>
      </c>
      <c r="I699" s="1">
        <v>0.39</v>
      </c>
      <c r="J699" s="1" t="str">
        <f t="shared" si="114"/>
        <v>No</v>
      </c>
      <c r="K699" s="5">
        <v>4</v>
      </c>
      <c r="L699" s="5">
        <f t="shared" si="115"/>
        <v>4</v>
      </c>
      <c r="M699" s="6">
        <v>7113</v>
      </c>
      <c r="N699">
        <f t="shared" si="116"/>
        <v>7113</v>
      </c>
      <c r="O699" t="str">
        <f t="shared" si="117"/>
        <v>No</v>
      </c>
      <c r="P699" s="7">
        <f t="shared" si="118"/>
        <v>15634374</v>
      </c>
      <c r="Q699" s="5">
        <f t="shared" si="119"/>
        <v>0.8</v>
      </c>
      <c r="R699" s="5">
        <f t="shared" si="110"/>
        <v>1.6659133013094504E-2</v>
      </c>
      <c r="S699" s="5">
        <f t="shared" si="120"/>
        <v>0.40832956650654728</v>
      </c>
    </row>
    <row r="700" spans="1:19" x14ac:dyDescent="0.3">
      <c r="A700" t="s">
        <v>1476</v>
      </c>
      <c r="B700" t="s">
        <v>1477</v>
      </c>
      <c r="C700" t="s">
        <v>1428</v>
      </c>
      <c r="D700" t="str">
        <f t="shared" si="111"/>
        <v>Computers&amp;Accessories</v>
      </c>
      <c r="E700" t="str">
        <f t="shared" si="112"/>
        <v>PCMicrophones</v>
      </c>
      <c r="F700" s="3">
        <v>199</v>
      </c>
      <c r="G700" s="3">
        <v>499</v>
      </c>
      <c r="H700" s="3" t="str">
        <f t="shared" si="113"/>
        <v>200.00–500.00</v>
      </c>
      <c r="I700" s="1">
        <v>0.6</v>
      </c>
      <c r="J700" s="1" t="str">
        <f t="shared" si="114"/>
        <v>Yes</v>
      </c>
      <c r="K700" s="5">
        <v>3.3</v>
      </c>
      <c r="L700" s="5">
        <f t="shared" si="115"/>
        <v>3.3</v>
      </c>
      <c r="M700" s="6">
        <v>2804</v>
      </c>
      <c r="N700">
        <f t="shared" si="116"/>
        <v>2804</v>
      </c>
      <c r="O700" t="str">
        <f t="shared" si="117"/>
        <v>No</v>
      </c>
      <c r="P700" s="7">
        <f t="shared" si="118"/>
        <v>1399196</v>
      </c>
      <c r="Q700" s="5">
        <f t="shared" si="119"/>
        <v>0.65999999999999992</v>
      </c>
      <c r="R700" s="5">
        <f t="shared" si="110"/>
        <v>6.5671599843549824E-3</v>
      </c>
      <c r="S700" s="5">
        <f t="shared" si="120"/>
        <v>0.33328357999217745</v>
      </c>
    </row>
    <row r="701" spans="1:19" x14ac:dyDescent="0.3">
      <c r="A701" t="s">
        <v>1478</v>
      </c>
      <c r="B701" t="s">
        <v>1479</v>
      </c>
      <c r="C701" t="s">
        <v>717</v>
      </c>
      <c r="D701" t="str">
        <f t="shared" si="111"/>
        <v>Electronics</v>
      </c>
      <c r="E701" t="str">
        <f t="shared" si="112"/>
        <v>In-Ear</v>
      </c>
      <c r="F701" s="3">
        <v>1999</v>
      </c>
      <c r="G701" s="3">
        <v>9999</v>
      </c>
      <c r="H701" s="3" t="str">
        <f t="shared" si="113"/>
        <v>&gt;500.00</v>
      </c>
      <c r="I701" s="1">
        <v>0.8</v>
      </c>
      <c r="J701" s="1" t="str">
        <f t="shared" si="114"/>
        <v>Yes</v>
      </c>
      <c r="K701" s="5">
        <v>3.7</v>
      </c>
      <c r="L701" s="5">
        <f t="shared" si="115"/>
        <v>3.7</v>
      </c>
      <c r="M701" s="6">
        <v>1986</v>
      </c>
      <c r="N701">
        <f t="shared" si="116"/>
        <v>1986</v>
      </c>
      <c r="O701" t="str">
        <f t="shared" si="117"/>
        <v>No</v>
      </c>
      <c r="P701" s="7">
        <f t="shared" si="118"/>
        <v>19858014</v>
      </c>
      <c r="Q701" s="5">
        <f t="shared" si="119"/>
        <v>0.74</v>
      </c>
      <c r="R701" s="5">
        <f t="shared" si="110"/>
        <v>4.6513479775067744E-3</v>
      </c>
      <c r="S701" s="5">
        <f t="shared" si="120"/>
        <v>0.37232567398875338</v>
      </c>
    </row>
    <row r="702" spans="1:19" x14ac:dyDescent="0.3">
      <c r="A702" t="s">
        <v>1480</v>
      </c>
      <c r="B702" t="s">
        <v>1481</v>
      </c>
      <c r="C702" t="s">
        <v>821</v>
      </c>
      <c r="D702" t="str">
        <f t="shared" si="111"/>
        <v>Electronics</v>
      </c>
      <c r="E702" t="str">
        <f t="shared" si="112"/>
        <v>Stands</v>
      </c>
      <c r="F702" s="3">
        <v>99</v>
      </c>
      <c r="G702" s="3">
        <v>499</v>
      </c>
      <c r="H702" s="3" t="str">
        <f t="shared" si="113"/>
        <v>200.00–500.00</v>
      </c>
      <c r="I702" s="1">
        <v>0.8</v>
      </c>
      <c r="J702" s="1" t="str">
        <f t="shared" si="114"/>
        <v>Yes</v>
      </c>
      <c r="K702" s="5">
        <v>4.0999999999999996</v>
      </c>
      <c r="L702" s="5">
        <f t="shared" si="115"/>
        <v>4.0999999999999996</v>
      </c>
      <c r="M702" s="6">
        <v>2451</v>
      </c>
      <c r="N702">
        <f t="shared" si="116"/>
        <v>2451</v>
      </c>
      <c r="O702" t="str">
        <f t="shared" si="117"/>
        <v>No</v>
      </c>
      <c r="P702" s="7">
        <f t="shared" si="118"/>
        <v>1223049</v>
      </c>
      <c r="Q702" s="5">
        <f t="shared" si="119"/>
        <v>0.82</v>
      </c>
      <c r="R702" s="5">
        <f t="shared" si="110"/>
        <v>5.7404098151405359E-3</v>
      </c>
      <c r="S702" s="5">
        <f t="shared" si="120"/>
        <v>0.41287020490757026</v>
      </c>
    </row>
    <row r="703" spans="1:19" x14ac:dyDescent="0.3">
      <c r="A703" t="s">
        <v>1482</v>
      </c>
      <c r="B703" t="s">
        <v>1483</v>
      </c>
      <c r="C703" t="s">
        <v>1152</v>
      </c>
      <c r="D703" t="str">
        <f t="shared" si="111"/>
        <v>Computers&amp;Accessories</v>
      </c>
      <c r="E703" t="str">
        <f t="shared" si="112"/>
        <v>Mice</v>
      </c>
      <c r="F703" s="3">
        <v>499</v>
      </c>
      <c r="G703" s="3">
        <v>1000</v>
      </c>
      <c r="H703" s="3" t="str">
        <f t="shared" si="113"/>
        <v>&gt;500.00</v>
      </c>
      <c r="I703" s="1">
        <v>0.5</v>
      </c>
      <c r="J703" s="1" t="str">
        <f t="shared" si="114"/>
        <v>Yes</v>
      </c>
      <c r="K703" s="5">
        <v>5</v>
      </c>
      <c r="L703" s="5">
        <f t="shared" si="115"/>
        <v>5</v>
      </c>
      <c r="M703" s="6">
        <v>23</v>
      </c>
      <c r="N703">
        <f t="shared" si="116"/>
        <v>23</v>
      </c>
      <c r="O703" t="str">
        <f t="shared" si="117"/>
        <v>Yes</v>
      </c>
      <c r="P703" s="7">
        <f t="shared" si="118"/>
        <v>23000</v>
      </c>
      <c r="Q703" s="5">
        <f t="shared" si="119"/>
        <v>1</v>
      </c>
      <c r="R703" s="5">
        <f t="shared" si="110"/>
        <v>5.3867574764680672E-5</v>
      </c>
      <c r="S703" s="5">
        <f t="shared" si="120"/>
        <v>0.50002693378738239</v>
      </c>
    </row>
    <row r="704" spans="1:19" x14ac:dyDescent="0.3">
      <c r="A704" t="s">
        <v>1484</v>
      </c>
      <c r="B704" t="s">
        <v>1485</v>
      </c>
      <c r="C704" t="s">
        <v>1486</v>
      </c>
      <c r="D704" t="str">
        <f t="shared" si="111"/>
        <v>Computers&amp;Accessories</v>
      </c>
      <c r="E704" t="str">
        <f t="shared" si="112"/>
        <v>Memory</v>
      </c>
      <c r="F704" s="3">
        <v>1792</v>
      </c>
      <c r="G704" s="3">
        <v>3500</v>
      </c>
      <c r="H704" s="3" t="str">
        <f t="shared" si="113"/>
        <v>&gt;500.00</v>
      </c>
      <c r="I704" s="1">
        <v>0.49</v>
      </c>
      <c r="J704" s="1" t="str">
        <f t="shared" si="114"/>
        <v>No</v>
      </c>
      <c r="K704" s="5">
        <v>4.5</v>
      </c>
      <c r="L704" s="5">
        <f t="shared" si="115"/>
        <v>4.5</v>
      </c>
      <c r="M704" s="6">
        <v>26194</v>
      </c>
      <c r="N704">
        <f t="shared" si="116"/>
        <v>26194</v>
      </c>
      <c r="O704" t="str">
        <f t="shared" si="117"/>
        <v>No</v>
      </c>
      <c r="P704" s="7">
        <f t="shared" si="118"/>
        <v>91679000</v>
      </c>
      <c r="Q704" s="5">
        <f t="shared" si="119"/>
        <v>0.9</v>
      </c>
      <c r="R704" s="5">
        <f t="shared" si="110"/>
        <v>6.1348141451567195E-2</v>
      </c>
      <c r="S704" s="5">
        <f t="shared" si="120"/>
        <v>0.48067407072578361</v>
      </c>
    </row>
    <row r="705" spans="1:19" x14ac:dyDescent="0.3">
      <c r="A705" t="s">
        <v>1487</v>
      </c>
      <c r="B705" t="s">
        <v>1488</v>
      </c>
      <c r="C705" t="s">
        <v>1489</v>
      </c>
      <c r="D705" t="str">
        <f t="shared" si="111"/>
        <v>Computers&amp;Accessories</v>
      </c>
      <c r="E705" t="str">
        <f t="shared" si="112"/>
        <v>UninterruptedPowerSupplies</v>
      </c>
      <c r="F705" s="3">
        <v>3299</v>
      </c>
      <c r="G705" s="3">
        <v>4100</v>
      </c>
      <c r="H705" s="3" t="str">
        <f t="shared" si="113"/>
        <v>&gt;500.00</v>
      </c>
      <c r="I705" s="1">
        <v>0.2</v>
      </c>
      <c r="J705" s="1" t="str">
        <f t="shared" si="114"/>
        <v>No</v>
      </c>
      <c r="K705" s="5">
        <v>3.9</v>
      </c>
      <c r="L705" s="5">
        <f t="shared" si="115"/>
        <v>3.9</v>
      </c>
      <c r="M705" s="6">
        <v>15783</v>
      </c>
      <c r="N705">
        <f t="shared" si="116"/>
        <v>15783</v>
      </c>
      <c r="O705" t="str">
        <f t="shared" si="117"/>
        <v>No</v>
      </c>
      <c r="P705" s="7">
        <f t="shared" si="118"/>
        <v>64710300</v>
      </c>
      <c r="Q705" s="5">
        <f t="shared" si="119"/>
        <v>0.78</v>
      </c>
      <c r="R705" s="5">
        <f t="shared" si="110"/>
        <v>3.6964866630911086E-2</v>
      </c>
      <c r="S705" s="5">
        <f t="shared" si="120"/>
        <v>0.40848243331545553</v>
      </c>
    </row>
    <row r="706" spans="1:19" x14ac:dyDescent="0.3">
      <c r="A706" t="s">
        <v>1490</v>
      </c>
      <c r="B706" t="s">
        <v>1491</v>
      </c>
      <c r="C706" t="s">
        <v>1459</v>
      </c>
      <c r="D706" t="str">
        <f t="shared" si="111"/>
        <v>OfficeProducts</v>
      </c>
      <c r="E706" t="str">
        <f t="shared" si="112"/>
        <v>CompositionNotebooks</v>
      </c>
      <c r="F706" s="3">
        <v>125</v>
      </c>
      <c r="G706" s="3">
        <v>180</v>
      </c>
      <c r="H706" s="3" t="str">
        <f t="shared" si="113"/>
        <v>&lt;200.00</v>
      </c>
      <c r="I706" s="1">
        <v>0.31</v>
      </c>
      <c r="J706" s="1" t="str">
        <f t="shared" si="114"/>
        <v>No</v>
      </c>
      <c r="K706" s="5">
        <v>4.4000000000000004</v>
      </c>
      <c r="L706" s="5">
        <f t="shared" si="115"/>
        <v>4.4000000000000004</v>
      </c>
      <c r="M706" s="6">
        <v>8053</v>
      </c>
      <c r="N706">
        <f t="shared" si="116"/>
        <v>8053</v>
      </c>
      <c r="O706" t="str">
        <f t="shared" si="117"/>
        <v>No</v>
      </c>
      <c r="P706" s="7">
        <f t="shared" si="118"/>
        <v>1449540</v>
      </c>
      <c r="Q706" s="5">
        <f t="shared" si="119"/>
        <v>0.88000000000000012</v>
      </c>
      <c r="R706" s="5">
        <f t="shared" ref="R706:R769" si="121">N706 /$W$8</f>
        <v>1.8860677373042322E-2</v>
      </c>
      <c r="S706" s="5">
        <f t="shared" si="120"/>
        <v>0.44943033868652121</v>
      </c>
    </row>
    <row r="707" spans="1:19" x14ac:dyDescent="0.3">
      <c r="A707" t="s">
        <v>1492</v>
      </c>
      <c r="B707" t="s">
        <v>1493</v>
      </c>
      <c r="C707" t="s">
        <v>1152</v>
      </c>
      <c r="D707" t="str">
        <f t="shared" ref="D707:D770" si="122">LEFT(C707, FIND("|",C707&amp; "|") - 1)</f>
        <v>Computers&amp;Accessories</v>
      </c>
      <c r="E707" t="str">
        <f t="shared" ref="E707:E770" si="123">TRIM(RIGHT(SUBSTITUTE(C707, "|", REPT(" ", 100)), 100))</f>
        <v>Mice</v>
      </c>
      <c r="F707" s="3">
        <v>399</v>
      </c>
      <c r="G707" s="3">
        <v>1190</v>
      </c>
      <c r="H707" s="3" t="str">
        <f t="shared" ref="H707:H770" si="124">IF(G707&lt;200,"&lt;200.00",IF(G707&lt;=500,"200.00–500.00","&gt;500.00"))</f>
        <v>&gt;500.00</v>
      </c>
      <c r="I707" s="1">
        <v>0.66</v>
      </c>
      <c r="J707" s="1" t="str">
        <f t="shared" ref="J707:J770" si="125">IF(I707&gt;=50%,"Yes","No")</f>
        <v>Yes</v>
      </c>
      <c r="K707" s="5">
        <v>4.0999999999999996</v>
      </c>
      <c r="L707" s="5">
        <f t="shared" ref="L707:L770" si="126">IF(ISNUMBER(K707),K707,0)</f>
        <v>4.0999999999999996</v>
      </c>
      <c r="M707" s="6">
        <v>2809</v>
      </c>
      <c r="N707">
        <f t="shared" ref="N707:N770" si="127">IF(ISNUMBER(M707),M707,0)</f>
        <v>2809</v>
      </c>
      <c r="O707" t="str">
        <f t="shared" ref="O707:O770" si="128">IF(N707&lt;1000,"Yes","No")</f>
        <v>No</v>
      </c>
      <c r="P707" s="7">
        <f t="shared" ref="P707:P770" si="129">G707*N707</f>
        <v>3342710</v>
      </c>
      <c r="Q707" s="5">
        <f t="shared" ref="Q707:Q770" si="130">L707/5</f>
        <v>0.82</v>
      </c>
      <c r="R707" s="5">
        <f t="shared" si="121"/>
        <v>6.5788703266951307E-3</v>
      </c>
      <c r="S707" s="5">
        <f t="shared" ref="S707:S770" si="131" xml:space="preserve"> (Q707+R707)/2</f>
        <v>0.41328943516334754</v>
      </c>
    </row>
    <row r="708" spans="1:19" x14ac:dyDescent="0.3">
      <c r="A708" t="s">
        <v>1494</v>
      </c>
      <c r="B708" t="s">
        <v>1495</v>
      </c>
      <c r="C708" t="s">
        <v>717</v>
      </c>
      <c r="D708" t="str">
        <f t="shared" si="122"/>
        <v>Electronics</v>
      </c>
      <c r="E708" t="str">
        <f t="shared" si="123"/>
        <v>In-Ear</v>
      </c>
      <c r="F708" s="3">
        <v>1199</v>
      </c>
      <c r="G708" s="3">
        <v>7999</v>
      </c>
      <c r="H708" s="3" t="str">
        <f t="shared" si="124"/>
        <v>&gt;500.00</v>
      </c>
      <c r="I708" s="1">
        <v>0.85</v>
      </c>
      <c r="J708" s="1" t="str">
        <f t="shared" si="125"/>
        <v>Yes</v>
      </c>
      <c r="K708" s="5">
        <v>3.6</v>
      </c>
      <c r="L708" s="5">
        <f t="shared" si="126"/>
        <v>3.6</v>
      </c>
      <c r="M708" s="6">
        <v>25910</v>
      </c>
      <c r="N708">
        <f t="shared" si="127"/>
        <v>25910</v>
      </c>
      <c r="O708" t="str">
        <f t="shared" si="128"/>
        <v>No</v>
      </c>
      <c r="P708" s="7">
        <f t="shared" si="129"/>
        <v>207254090</v>
      </c>
      <c r="Q708" s="5">
        <f t="shared" si="130"/>
        <v>0.72</v>
      </c>
      <c r="R708" s="5">
        <f t="shared" si="121"/>
        <v>6.0682994006646791E-2</v>
      </c>
      <c r="S708" s="5">
        <f t="shared" si="131"/>
        <v>0.39034149700332338</v>
      </c>
    </row>
    <row r="709" spans="1:19" x14ac:dyDescent="0.3">
      <c r="A709" t="s">
        <v>1496</v>
      </c>
      <c r="B709" t="s">
        <v>1497</v>
      </c>
      <c r="C709" t="s">
        <v>1155</v>
      </c>
      <c r="D709" t="str">
        <f t="shared" si="122"/>
        <v>Computers&amp;Accessories</v>
      </c>
      <c r="E709" t="str">
        <f t="shared" si="123"/>
        <v>GraphicTablets</v>
      </c>
      <c r="F709" s="3">
        <v>235</v>
      </c>
      <c r="G709" s="3">
        <v>1599</v>
      </c>
      <c r="H709" s="3" t="str">
        <f t="shared" si="124"/>
        <v>&gt;500.00</v>
      </c>
      <c r="I709" s="1">
        <v>0.85</v>
      </c>
      <c r="J709" s="1" t="str">
        <f t="shared" si="125"/>
        <v>Yes</v>
      </c>
      <c r="K709" s="5">
        <v>3.8</v>
      </c>
      <c r="L709" s="5">
        <f t="shared" si="126"/>
        <v>3.8</v>
      </c>
      <c r="M709" s="6">
        <v>1173</v>
      </c>
      <c r="N709">
        <f t="shared" si="127"/>
        <v>1173</v>
      </c>
      <c r="O709" t="str">
        <f t="shared" si="128"/>
        <v>No</v>
      </c>
      <c r="P709" s="7">
        <f t="shared" si="129"/>
        <v>1875627</v>
      </c>
      <c r="Q709" s="5">
        <f t="shared" si="130"/>
        <v>0.76</v>
      </c>
      <c r="R709" s="5">
        <f t="shared" si="121"/>
        <v>2.7472463129987142E-3</v>
      </c>
      <c r="S709" s="5">
        <f t="shared" si="131"/>
        <v>0.38137362315649936</v>
      </c>
    </row>
    <row r="710" spans="1:19" x14ac:dyDescent="0.3">
      <c r="A710" t="s">
        <v>1498</v>
      </c>
      <c r="B710" t="s">
        <v>1499</v>
      </c>
      <c r="C710" t="s">
        <v>1160</v>
      </c>
      <c r="D710" t="str">
        <f t="shared" si="122"/>
        <v>Computers&amp;Accessories</v>
      </c>
      <c r="E710" t="str">
        <f t="shared" si="123"/>
        <v>Lapdesks</v>
      </c>
      <c r="F710" s="3">
        <v>549</v>
      </c>
      <c r="G710" s="3">
        <v>1999</v>
      </c>
      <c r="H710" s="3" t="str">
        <f t="shared" si="124"/>
        <v>&gt;500.00</v>
      </c>
      <c r="I710" s="1">
        <v>0.73</v>
      </c>
      <c r="J710" s="1" t="str">
        <f t="shared" si="125"/>
        <v>Yes</v>
      </c>
      <c r="K710" s="5">
        <v>3.6</v>
      </c>
      <c r="L710" s="5">
        <f t="shared" si="126"/>
        <v>3.6</v>
      </c>
      <c r="M710" s="6">
        <v>6422</v>
      </c>
      <c r="N710">
        <f t="shared" si="127"/>
        <v>6422</v>
      </c>
      <c r="O710" t="str">
        <f t="shared" si="128"/>
        <v>No</v>
      </c>
      <c r="P710" s="7">
        <f t="shared" si="129"/>
        <v>12837578</v>
      </c>
      <c r="Q710" s="5">
        <f t="shared" si="130"/>
        <v>0.72</v>
      </c>
      <c r="R710" s="5">
        <f t="shared" si="121"/>
        <v>1.5040763701686055E-2</v>
      </c>
      <c r="S710" s="5">
        <f t="shared" si="131"/>
        <v>0.36752038185084301</v>
      </c>
    </row>
    <row r="711" spans="1:19" x14ac:dyDescent="0.3">
      <c r="A711" t="s">
        <v>1500</v>
      </c>
      <c r="B711" t="s">
        <v>1501</v>
      </c>
      <c r="C711" t="s">
        <v>1361</v>
      </c>
      <c r="D711" t="str">
        <f t="shared" si="122"/>
        <v>Computers&amp;Accessories</v>
      </c>
      <c r="E711" t="str">
        <f t="shared" si="123"/>
        <v>Lamps</v>
      </c>
      <c r="F711" s="3">
        <v>89</v>
      </c>
      <c r="G711" s="3">
        <v>99</v>
      </c>
      <c r="H711" s="3" t="str">
        <f t="shared" si="124"/>
        <v>&lt;200.00</v>
      </c>
      <c r="I711" s="1">
        <v>0.1</v>
      </c>
      <c r="J711" s="1" t="str">
        <f t="shared" si="125"/>
        <v>No</v>
      </c>
      <c r="K711" s="5">
        <v>4.2</v>
      </c>
      <c r="L711" s="5">
        <f t="shared" si="126"/>
        <v>4.2</v>
      </c>
      <c r="M711" s="6">
        <v>241</v>
      </c>
      <c r="N711">
        <f t="shared" si="127"/>
        <v>241</v>
      </c>
      <c r="O711" t="str">
        <f t="shared" si="128"/>
        <v>Yes</v>
      </c>
      <c r="P711" s="7">
        <f t="shared" si="129"/>
        <v>23859</v>
      </c>
      <c r="Q711" s="5">
        <f t="shared" si="130"/>
        <v>0.84000000000000008</v>
      </c>
      <c r="R711" s="5">
        <f t="shared" si="121"/>
        <v>5.6443850079513226E-4</v>
      </c>
      <c r="S711" s="5">
        <f t="shared" si="131"/>
        <v>0.4202822192503976</v>
      </c>
    </row>
    <row r="712" spans="1:19" x14ac:dyDescent="0.3">
      <c r="A712" t="s">
        <v>1502</v>
      </c>
      <c r="B712" t="s">
        <v>1503</v>
      </c>
      <c r="C712" t="s">
        <v>717</v>
      </c>
      <c r="D712" t="str">
        <f t="shared" si="122"/>
        <v>Electronics</v>
      </c>
      <c r="E712" t="str">
        <f t="shared" si="123"/>
        <v>In-Ear</v>
      </c>
      <c r="F712" s="3">
        <v>1299</v>
      </c>
      <c r="G712" s="3">
        <v>2999</v>
      </c>
      <c r="H712" s="3" t="str">
        <f t="shared" si="124"/>
        <v>&gt;500.00</v>
      </c>
      <c r="I712" s="1">
        <v>0.56999999999999995</v>
      </c>
      <c r="J712" s="1" t="str">
        <f t="shared" si="125"/>
        <v>Yes</v>
      </c>
      <c r="K712" s="5">
        <v>3.8</v>
      </c>
      <c r="L712" s="5">
        <f t="shared" si="126"/>
        <v>3.8</v>
      </c>
      <c r="M712" s="6">
        <v>14629</v>
      </c>
      <c r="N712">
        <f t="shared" si="127"/>
        <v>14629</v>
      </c>
      <c r="O712" t="str">
        <f t="shared" si="128"/>
        <v>No</v>
      </c>
      <c r="P712" s="7">
        <f t="shared" si="129"/>
        <v>43872371</v>
      </c>
      <c r="Q712" s="5">
        <f t="shared" si="130"/>
        <v>0.76</v>
      </c>
      <c r="R712" s="5">
        <f t="shared" si="121"/>
        <v>3.4262119618804938E-2</v>
      </c>
      <c r="S712" s="5">
        <f t="shared" si="131"/>
        <v>0.3971310598094025</v>
      </c>
    </row>
    <row r="713" spans="1:19" x14ac:dyDescent="0.3">
      <c r="A713" t="s">
        <v>1504</v>
      </c>
      <c r="B713" t="s">
        <v>1505</v>
      </c>
      <c r="C713" t="s">
        <v>1260</v>
      </c>
      <c r="D713" t="str">
        <f t="shared" si="122"/>
        <v>Computers&amp;Accessories</v>
      </c>
      <c r="E713" t="str">
        <f t="shared" si="123"/>
        <v>MousePads</v>
      </c>
      <c r="F713" s="3">
        <v>230</v>
      </c>
      <c r="G713" s="3">
        <v>999</v>
      </c>
      <c r="H713" s="3" t="str">
        <f t="shared" si="124"/>
        <v>&gt;500.00</v>
      </c>
      <c r="I713" s="1">
        <v>0.77</v>
      </c>
      <c r="J713" s="1" t="str">
        <f t="shared" si="125"/>
        <v>Yes</v>
      </c>
      <c r="K713" s="5">
        <v>4.2</v>
      </c>
      <c r="L713" s="5">
        <f t="shared" si="126"/>
        <v>4.2</v>
      </c>
      <c r="M713" s="6">
        <v>1528</v>
      </c>
      <c r="N713">
        <f t="shared" si="127"/>
        <v>1528</v>
      </c>
      <c r="O713" t="str">
        <f t="shared" si="128"/>
        <v>No</v>
      </c>
      <c r="P713" s="7">
        <f t="shared" si="129"/>
        <v>1526472</v>
      </c>
      <c r="Q713" s="5">
        <f t="shared" si="130"/>
        <v>0.84000000000000008</v>
      </c>
      <c r="R713" s="5">
        <f t="shared" si="121"/>
        <v>3.5786806191492201E-3</v>
      </c>
      <c r="S713" s="5">
        <f t="shared" si="131"/>
        <v>0.42178934030957466</v>
      </c>
    </row>
    <row r="714" spans="1:19" x14ac:dyDescent="0.3">
      <c r="A714" t="s">
        <v>1506</v>
      </c>
      <c r="B714" t="s">
        <v>1507</v>
      </c>
      <c r="C714" t="s">
        <v>1508</v>
      </c>
      <c r="D714" t="str">
        <f t="shared" si="122"/>
        <v>Electronics</v>
      </c>
      <c r="E714" t="str">
        <f t="shared" si="123"/>
        <v>Cases</v>
      </c>
      <c r="F714" s="3">
        <v>119</v>
      </c>
      <c r="G714" s="3">
        <v>499</v>
      </c>
      <c r="H714" s="3" t="str">
        <f t="shared" si="124"/>
        <v>200.00–500.00</v>
      </c>
      <c r="I714" s="1">
        <v>0.76</v>
      </c>
      <c r="J714" s="1" t="str">
        <f t="shared" si="125"/>
        <v>Yes</v>
      </c>
      <c r="K714" s="5">
        <v>4.3</v>
      </c>
      <c r="L714" s="5">
        <f t="shared" si="126"/>
        <v>4.3</v>
      </c>
      <c r="M714" s="6">
        <v>15032</v>
      </c>
      <c r="N714">
        <f t="shared" si="127"/>
        <v>15032</v>
      </c>
      <c r="O714" t="str">
        <f t="shared" si="128"/>
        <v>No</v>
      </c>
      <c r="P714" s="7">
        <f t="shared" si="129"/>
        <v>7500968</v>
      </c>
      <c r="Q714" s="5">
        <f t="shared" si="130"/>
        <v>0.86</v>
      </c>
      <c r="R714" s="5">
        <f t="shared" si="121"/>
        <v>3.5205973211420862E-2</v>
      </c>
      <c r="S714" s="5">
        <f t="shared" si="131"/>
        <v>0.44760298660571041</v>
      </c>
    </row>
    <row r="715" spans="1:19" x14ac:dyDescent="0.3">
      <c r="A715" t="s">
        <v>1509</v>
      </c>
      <c r="B715" t="s">
        <v>1510</v>
      </c>
      <c r="C715" t="s">
        <v>1511</v>
      </c>
      <c r="D715" t="str">
        <f t="shared" si="122"/>
        <v>Electronics</v>
      </c>
      <c r="E715" t="str">
        <f t="shared" si="123"/>
        <v>SecureDigitalCards</v>
      </c>
      <c r="F715" s="3">
        <v>449</v>
      </c>
      <c r="G715" s="3">
        <v>800</v>
      </c>
      <c r="H715" s="3" t="str">
        <f t="shared" si="124"/>
        <v>&gt;500.00</v>
      </c>
      <c r="I715" s="1">
        <v>0.44</v>
      </c>
      <c r="J715" s="1" t="str">
        <f t="shared" si="125"/>
        <v>No</v>
      </c>
      <c r="K715" s="5">
        <v>4.4000000000000004</v>
      </c>
      <c r="L715" s="5">
        <f t="shared" si="126"/>
        <v>4.4000000000000004</v>
      </c>
      <c r="M715" s="6">
        <v>69585</v>
      </c>
      <c r="N715">
        <f t="shared" si="127"/>
        <v>69585</v>
      </c>
      <c r="O715" t="str">
        <f t="shared" si="128"/>
        <v>No</v>
      </c>
      <c r="P715" s="7">
        <f t="shared" si="129"/>
        <v>55668000</v>
      </c>
      <c r="Q715" s="5">
        <f t="shared" si="130"/>
        <v>0.88000000000000012</v>
      </c>
      <c r="R715" s="5">
        <f t="shared" si="121"/>
        <v>0.16297283434783932</v>
      </c>
      <c r="S715" s="5">
        <f t="shared" si="131"/>
        <v>0.52148641717391975</v>
      </c>
    </row>
    <row r="716" spans="1:19" x14ac:dyDescent="0.3">
      <c r="A716" t="s">
        <v>1512</v>
      </c>
      <c r="B716" t="s">
        <v>1513</v>
      </c>
      <c r="C716" t="s">
        <v>1514</v>
      </c>
      <c r="D716" t="str">
        <f t="shared" si="122"/>
        <v>Electronics</v>
      </c>
      <c r="E716" t="str">
        <f t="shared" si="123"/>
        <v>SelfieLights</v>
      </c>
      <c r="F716" s="3">
        <v>1699</v>
      </c>
      <c r="G716" s="3">
        <v>3495</v>
      </c>
      <c r="H716" s="3" t="str">
        <f t="shared" si="124"/>
        <v>&gt;500.00</v>
      </c>
      <c r="I716" s="1">
        <v>0.51</v>
      </c>
      <c r="J716" s="1" t="str">
        <f t="shared" si="125"/>
        <v>Yes</v>
      </c>
      <c r="K716" s="5">
        <v>4.0999999999999996</v>
      </c>
      <c r="L716" s="5">
        <f t="shared" si="126"/>
        <v>4.0999999999999996</v>
      </c>
      <c r="M716" s="6">
        <v>14371</v>
      </c>
      <c r="N716">
        <f t="shared" si="127"/>
        <v>14371</v>
      </c>
      <c r="O716" t="str">
        <f t="shared" si="128"/>
        <v>No</v>
      </c>
      <c r="P716" s="7">
        <f t="shared" si="129"/>
        <v>50226645</v>
      </c>
      <c r="Q716" s="5">
        <f t="shared" si="130"/>
        <v>0.82</v>
      </c>
      <c r="R716" s="5">
        <f t="shared" si="121"/>
        <v>3.3657865954053304E-2</v>
      </c>
      <c r="S716" s="5">
        <f t="shared" si="131"/>
        <v>0.42682893297702662</v>
      </c>
    </row>
    <row r="717" spans="1:19" x14ac:dyDescent="0.3">
      <c r="A717" t="s">
        <v>1515</v>
      </c>
      <c r="B717" t="s">
        <v>1516</v>
      </c>
      <c r="C717" t="s">
        <v>1459</v>
      </c>
      <c r="D717" t="str">
        <f t="shared" si="122"/>
        <v>OfficeProducts</v>
      </c>
      <c r="E717" t="str">
        <f t="shared" si="123"/>
        <v>CompositionNotebooks</v>
      </c>
      <c r="F717" s="3">
        <v>561</v>
      </c>
      <c r="G717" s="3">
        <v>720</v>
      </c>
      <c r="H717" s="3" t="str">
        <f t="shared" si="124"/>
        <v>&gt;500.00</v>
      </c>
      <c r="I717" s="1">
        <v>0.22</v>
      </c>
      <c r="J717" s="1" t="str">
        <f t="shared" si="125"/>
        <v>No</v>
      </c>
      <c r="K717" s="5">
        <v>4.4000000000000004</v>
      </c>
      <c r="L717" s="5">
        <f t="shared" si="126"/>
        <v>4.4000000000000004</v>
      </c>
      <c r="M717" s="6">
        <v>3182</v>
      </c>
      <c r="N717">
        <f t="shared" si="127"/>
        <v>3182</v>
      </c>
      <c r="O717" t="str">
        <f t="shared" si="128"/>
        <v>No</v>
      </c>
      <c r="P717" s="7">
        <f t="shared" si="129"/>
        <v>2291040</v>
      </c>
      <c r="Q717" s="5">
        <f t="shared" si="130"/>
        <v>0.88000000000000012</v>
      </c>
      <c r="R717" s="5">
        <f t="shared" si="121"/>
        <v>7.4524618652701694E-3</v>
      </c>
      <c r="S717" s="5">
        <f t="shared" si="131"/>
        <v>0.44372623093263514</v>
      </c>
    </row>
    <row r="718" spans="1:19" x14ac:dyDescent="0.3">
      <c r="A718" t="s">
        <v>1517</v>
      </c>
      <c r="B718" t="s">
        <v>1518</v>
      </c>
      <c r="C718" t="s">
        <v>1152</v>
      </c>
      <c r="D718" t="str">
        <f t="shared" si="122"/>
        <v>Computers&amp;Accessories</v>
      </c>
      <c r="E718" t="str">
        <f t="shared" si="123"/>
        <v>Mice</v>
      </c>
      <c r="F718" s="3">
        <v>289</v>
      </c>
      <c r="G718" s="3">
        <v>590</v>
      </c>
      <c r="H718" s="3" t="str">
        <f t="shared" si="124"/>
        <v>&gt;500.00</v>
      </c>
      <c r="I718" s="1">
        <v>0.51</v>
      </c>
      <c r="J718" s="1" t="str">
        <f t="shared" si="125"/>
        <v>Yes</v>
      </c>
      <c r="K718" s="5">
        <v>4.4000000000000004</v>
      </c>
      <c r="L718" s="5">
        <f t="shared" si="126"/>
        <v>4.4000000000000004</v>
      </c>
      <c r="M718" s="6">
        <v>25886</v>
      </c>
      <c r="N718">
        <f t="shared" si="127"/>
        <v>25886</v>
      </c>
      <c r="O718" t="str">
        <f t="shared" si="128"/>
        <v>No</v>
      </c>
      <c r="P718" s="7">
        <f t="shared" si="129"/>
        <v>15272740</v>
      </c>
      <c r="Q718" s="5">
        <f t="shared" si="130"/>
        <v>0.88000000000000012</v>
      </c>
      <c r="R718" s="5">
        <f t="shared" si="121"/>
        <v>6.062678436341408E-2</v>
      </c>
      <c r="S718" s="5">
        <f t="shared" si="131"/>
        <v>0.47031339218170709</v>
      </c>
    </row>
    <row r="719" spans="1:19" x14ac:dyDescent="0.3">
      <c r="A719" t="s">
        <v>1519</v>
      </c>
      <c r="B719" t="s">
        <v>1520</v>
      </c>
      <c r="C719" t="s">
        <v>1165</v>
      </c>
      <c r="D719" t="str">
        <f t="shared" si="122"/>
        <v>Computers&amp;Accessories</v>
      </c>
      <c r="E719" t="str">
        <f t="shared" si="123"/>
        <v>NotebookComputerStands</v>
      </c>
      <c r="F719" s="3">
        <v>599</v>
      </c>
      <c r="G719" s="3">
        <v>1999</v>
      </c>
      <c r="H719" s="3" t="str">
        <f t="shared" si="124"/>
        <v>&gt;500.00</v>
      </c>
      <c r="I719" s="1">
        <v>0.7</v>
      </c>
      <c r="J719" s="1" t="str">
        <f t="shared" si="125"/>
        <v>Yes</v>
      </c>
      <c r="K719" s="5">
        <v>4.4000000000000004</v>
      </c>
      <c r="L719" s="5">
        <f t="shared" si="126"/>
        <v>4.4000000000000004</v>
      </c>
      <c r="M719" s="6">
        <v>4736</v>
      </c>
      <c r="N719">
        <f t="shared" si="127"/>
        <v>4736</v>
      </c>
      <c r="O719" t="str">
        <f t="shared" si="128"/>
        <v>No</v>
      </c>
      <c r="P719" s="7">
        <f t="shared" si="129"/>
        <v>9467264</v>
      </c>
      <c r="Q719" s="5">
        <f t="shared" si="130"/>
        <v>0.88000000000000012</v>
      </c>
      <c r="R719" s="5">
        <f t="shared" si="121"/>
        <v>1.1092036264588158E-2</v>
      </c>
      <c r="S719" s="5">
        <f t="shared" si="131"/>
        <v>0.44554601813229416</v>
      </c>
    </row>
    <row r="720" spans="1:19" x14ac:dyDescent="0.3">
      <c r="A720" t="s">
        <v>1521</v>
      </c>
      <c r="B720" t="s">
        <v>1522</v>
      </c>
      <c r="C720" t="s">
        <v>1208</v>
      </c>
      <c r="D720" t="str">
        <f t="shared" si="122"/>
        <v>Computers&amp;Accessories</v>
      </c>
      <c r="E720" t="str">
        <f t="shared" si="123"/>
        <v>ExternalHardDisks</v>
      </c>
      <c r="F720" s="3">
        <v>5599</v>
      </c>
      <c r="G720" s="3">
        <v>7350</v>
      </c>
      <c r="H720" s="3" t="str">
        <f t="shared" si="124"/>
        <v>&gt;500.00</v>
      </c>
      <c r="I720" s="1">
        <v>0.24</v>
      </c>
      <c r="J720" s="1" t="str">
        <f t="shared" si="125"/>
        <v>No</v>
      </c>
      <c r="K720" s="5">
        <v>4.4000000000000004</v>
      </c>
      <c r="L720" s="5">
        <f t="shared" si="126"/>
        <v>4.4000000000000004</v>
      </c>
      <c r="M720" s="6">
        <v>73005</v>
      </c>
      <c r="N720">
        <f t="shared" si="127"/>
        <v>73005</v>
      </c>
      <c r="O720" t="str">
        <f t="shared" si="128"/>
        <v>No</v>
      </c>
      <c r="P720" s="7">
        <f t="shared" si="129"/>
        <v>536586750</v>
      </c>
      <c r="Q720" s="5">
        <f t="shared" si="130"/>
        <v>0.88000000000000012</v>
      </c>
      <c r="R720" s="5">
        <f t="shared" si="121"/>
        <v>0.17098270850850053</v>
      </c>
      <c r="S720" s="5">
        <f t="shared" si="131"/>
        <v>0.52549135425425031</v>
      </c>
    </row>
    <row r="721" spans="1:19" x14ac:dyDescent="0.3">
      <c r="A721" t="s">
        <v>1523</v>
      </c>
      <c r="B721" t="s">
        <v>1524</v>
      </c>
      <c r="C721" t="s">
        <v>1525</v>
      </c>
      <c r="D721" t="str">
        <f t="shared" si="122"/>
        <v>Computers&amp;Accessories</v>
      </c>
      <c r="E721" t="str">
        <f t="shared" si="123"/>
        <v>Webcams</v>
      </c>
      <c r="F721" s="3">
        <v>1990</v>
      </c>
      <c r="G721" s="3">
        <v>2595</v>
      </c>
      <c r="H721" s="3" t="str">
        <f t="shared" si="124"/>
        <v>&gt;500.00</v>
      </c>
      <c r="I721" s="1">
        <v>0.23</v>
      </c>
      <c r="J721" s="1" t="str">
        <f t="shared" si="125"/>
        <v>No</v>
      </c>
      <c r="K721" s="5">
        <v>4.3</v>
      </c>
      <c r="L721" s="5">
        <f t="shared" si="126"/>
        <v>4.3</v>
      </c>
      <c r="M721" s="6">
        <v>20398</v>
      </c>
      <c r="N721">
        <f t="shared" si="127"/>
        <v>20398</v>
      </c>
      <c r="O721" t="str">
        <f t="shared" si="128"/>
        <v>No</v>
      </c>
      <c r="P721" s="7">
        <f t="shared" si="129"/>
        <v>52932810</v>
      </c>
      <c r="Q721" s="5">
        <f t="shared" si="130"/>
        <v>0.86</v>
      </c>
      <c r="R721" s="5">
        <f t="shared" si="121"/>
        <v>4.7773512610867666E-2</v>
      </c>
      <c r="S721" s="5">
        <f t="shared" si="131"/>
        <v>0.45388675630543385</v>
      </c>
    </row>
    <row r="722" spans="1:19" x14ac:dyDescent="0.3">
      <c r="A722" t="s">
        <v>1526</v>
      </c>
      <c r="B722" t="s">
        <v>1527</v>
      </c>
      <c r="C722" t="s">
        <v>1419</v>
      </c>
      <c r="D722" t="str">
        <f t="shared" si="122"/>
        <v>Computers&amp;Accessories</v>
      </c>
      <c r="E722" t="str">
        <f t="shared" si="123"/>
        <v>USBHubs</v>
      </c>
      <c r="F722" s="3">
        <v>499</v>
      </c>
      <c r="G722" s="3">
        <v>799</v>
      </c>
      <c r="H722" s="3" t="str">
        <f t="shared" si="124"/>
        <v>&gt;500.00</v>
      </c>
      <c r="I722" s="1">
        <v>0.38</v>
      </c>
      <c r="J722" s="1" t="str">
        <f t="shared" si="125"/>
        <v>No</v>
      </c>
      <c r="K722" s="5">
        <v>4.3</v>
      </c>
      <c r="L722" s="5">
        <f t="shared" si="126"/>
        <v>4.3</v>
      </c>
      <c r="M722" s="6">
        <v>2125</v>
      </c>
      <c r="N722">
        <f t="shared" si="127"/>
        <v>2125</v>
      </c>
      <c r="O722" t="str">
        <f t="shared" si="128"/>
        <v>No</v>
      </c>
      <c r="P722" s="7">
        <f t="shared" si="129"/>
        <v>1697875</v>
      </c>
      <c r="Q722" s="5">
        <f t="shared" si="130"/>
        <v>0.86</v>
      </c>
      <c r="R722" s="5">
        <f t="shared" si="121"/>
        <v>4.9768954945628883E-3</v>
      </c>
      <c r="S722" s="5">
        <f t="shared" si="131"/>
        <v>0.43248844774728146</v>
      </c>
    </row>
    <row r="723" spans="1:19" x14ac:dyDescent="0.3">
      <c r="A723" t="s">
        <v>1528</v>
      </c>
      <c r="B723" t="s">
        <v>1529</v>
      </c>
      <c r="C723" t="s">
        <v>1442</v>
      </c>
      <c r="D723" t="str">
        <f t="shared" si="122"/>
        <v>Computers&amp;Accessories</v>
      </c>
      <c r="E723" t="str">
        <f t="shared" si="123"/>
        <v>LaptopSleeves&amp;Slipcases</v>
      </c>
      <c r="F723" s="3">
        <v>449</v>
      </c>
      <c r="G723" s="3">
        <v>999</v>
      </c>
      <c r="H723" s="3" t="str">
        <f t="shared" si="124"/>
        <v>&gt;500.00</v>
      </c>
      <c r="I723" s="1">
        <v>0.55000000000000004</v>
      </c>
      <c r="J723" s="1" t="str">
        <f t="shared" si="125"/>
        <v>Yes</v>
      </c>
      <c r="K723" s="5">
        <v>4.3</v>
      </c>
      <c r="L723" s="5">
        <f t="shared" si="126"/>
        <v>4.3</v>
      </c>
      <c r="M723" s="6">
        <v>11330</v>
      </c>
      <c r="N723">
        <f t="shared" si="127"/>
        <v>11330</v>
      </c>
      <c r="O723" t="str">
        <f t="shared" si="128"/>
        <v>No</v>
      </c>
      <c r="P723" s="7">
        <f t="shared" si="129"/>
        <v>11318670</v>
      </c>
      <c r="Q723" s="5">
        <f t="shared" si="130"/>
        <v>0.86</v>
      </c>
      <c r="R723" s="5">
        <f t="shared" si="121"/>
        <v>2.6535635742775305E-2</v>
      </c>
      <c r="S723" s="5">
        <f t="shared" si="131"/>
        <v>0.44326781787138764</v>
      </c>
    </row>
    <row r="724" spans="1:19" x14ac:dyDescent="0.3">
      <c r="A724" t="s">
        <v>1530</v>
      </c>
      <c r="B724" t="s">
        <v>1531</v>
      </c>
      <c r="C724" t="s">
        <v>1532</v>
      </c>
      <c r="D724" t="str">
        <f t="shared" si="122"/>
        <v>Computers&amp;Accessories</v>
      </c>
      <c r="E724" t="str">
        <f t="shared" si="123"/>
        <v>CoolingPads</v>
      </c>
      <c r="F724" s="3">
        <v>999</v>
      </c>
      <c r="G724" s="3">
        <v>1999</v>
      </c>
      <c r="H724" s="3" t="str">
        <f t="shared" si="124"/>
        <v>&gt;500.00</v>
      </c>
      <c r="I724" s="1">
        <v>0.5</v>
      </c>
      <c r="J724" s="1" t="str">
        <f t="shared" si="125"/>
        <v>Yes</v>
      </c>
      <c r="K724" s="5">
        <v>4.2</v>
      </c>
      <c r="L724" s="5">
        <f t="shared" si="126"/>
        <v>4.2</v>
      </c>
      <c r="M724" s="6">
        <v>27441</v>
      </c>
      <c r="N724">
        <f t="shared" si="127"/>
        <v>27441</v>
      </c>
      <c r="O724" t="str">
        <f t="shared" si="128"/>
        <v>No</v>
      </c>
      <c r="P724" s="7">
        <f t="shared" si="129"/>
        <v>54854559</v>
      </c>
      <c r="Q724" s="5">
        <f t="shared" si="130"/>
        <v>0.84000000000000008</v>
      </c>
      <c r="R724" s="5">
        <f t="shared" si="121"/>
        <v>6.4268700831200093E-2</v>
      </c>
      <c r="S724" s="5">
        <f t="shared" si="131"/>
        <v>0.45213435041560007</v>
      </c>
    </row>
    <row r="725" spans="1:19" x14ac:dyDescent="0.3">
      <c r="A725" t="s">
        <v>1533</v>
      </c>
      <c r="B725" t="s">
        <v>1534</v>
      </c>
      <c r="C725" t="s">
        <v>1063</v>
      </c>
      <c r="D725" t="str">
        <f t="shared" si="122"/>
        <v>Computers&amp;Accessories</v>
      </c>
      <c r="E725" t="str">
        <f t="shared" si="123"/>
        <v>CameraPrivacyCovers</v>
      </c>
      <c r="F725" s="3">
        <v>69</v>
      </c>
      <c r="G725" s="3">
        <v>299</v>
      </c>
      <c r="H725" s="3" t="str">
        <f t="shared" si="124"/>
        <v>200.00–500.00</v>
      </c>
      <c r="I725" s="1">
        <v>0.77</v>
      </c>
      <c r="J725" s="1" t="str">
        <f t="shared" si="125"/>
        <v>Yes</v>
      </c>
      <c r="K725" s="5">
        <v>4.3</v>
      </c>
      <c r="L725" s="5">
        <f t="shared" si="126"/>
        <v>4.3</v>
      </c>
      <c r="M725" s="6">
        <v>255</v>
      </c>
      <c r="N725">
        <f t="shared" si="127"/>
        <v>255</v>
      </c>
      <c r="O725" t="str">
        <f t="shared" si="128"/>
        <v>Yes</v>
      </c>
      <c r="P725" s="7">
        <f t="shared" si="129"/>
        <v>76245</v>
      </c>
      <c r="Q725" s="5">
        <f t="shared" si="130"/>
        <v>0.86</v>
      </c>
      <c r="R725" s="5">
        <f t="shared" si="121"/>
        <v>5.9722745934754652E-4</v>
      </c>
      <c r="S725" s="5">
        <f t="shared" si="131"/>
        <v>0.43029861372967376</v>
      </c>
    </row>
    <row r="726" spans="1:19" x14ac:dyDescent="0.3">
      <c r="A726" t="s">
        <v>1535</v>
      </c>
      <c r="B726" t="s">
        <v>1536</v>
      </c>
      <c r="C726" t="s">
        <v>1152</v>
      </c>
      <c r="D726" t="str">
        <f t="shared" si="122"/>
        <v>Computers&amp;Accessories</v>
      </c>
      <c r="E726" t="str">
        <f t="shared" si="123"/>
        <v>Mice</v>
      </c>
      <c r="F726" s="3">
        <v>899</v>
      </c>
      <c r="G726" s="3">
        <v>1499</v>
      </c>
      <c r="H726" s="3" t="str">
        <f t="shared" si="124"/>
        <v>&gt;500.00</v>
      </c>
      <c r="I726" s="1">
        <v>0.4</v>
      </c>
      <c r="J726" s="1" t="str">
        <f t="shared" si="125"/>
        <v>No</v>
      </c>
      <c r="K726" s="5">
        <v>4.2</v>
      </c>
      <c r="L726" s="5">
        <f t="shared" si="126"/>
        <v>4.2</v>
      </c>
      <c r="M726" s="6">
        <v>23174</v>
      </c>
      <c r="N726">
        <f t="shared" si="127"/>
        <v>23174</v>
      </c>
      <c r="O726" t="str">
        <f t="shared" si="128"/>
        <v>No</v>
      </c>
      <c r="P726" s="7">
        <f t="shared" si="129"/>
        <v>34737826</v>
      </c>
      <c r="Q726" s="5">
        <f t="shared" si="130"/>
        <v>0.84000000000000008</v>
      </c>
      <c r="R726" s="5">
        <f t="shared" si="121"/>
        <v>5.4275094678117822E-2</v>
      </c>
      <c r="S726" s="5">
        <f t="shared" si="131"/>
        <v>0.44713754733905897</v>
      </c>
    </row>
    <row r="727" spans="1:19" x14ac:dyDescent="0.3">
      <c r="A727" t="s">
        <v>1537</v>
      </c>
      <c r="B727" t="s">
        <v>1538</v>
      </c>
      <c r="C727" t="s">
        <v>1189</v>
      </c>
      <c r="D727" t="str">
        <f t="shared" si="122"/>
        <v>MusicalInstruments</v>
      </c>
      <c r="E727" t="str">
        <f t="shared" si="123"/>
        <v>Condenser</v>
      </c>
      <c r="F727" s="3">
        <v>478</v>
      </c>
      <c r="G727" s="3">
        <v>699</v>
      </c>
      <c r="H727" s="3" t="str">
        <f t="shared" si="124"/>
        <v>&gt;500.00</v>
      </c>
      <c r="I727" s="1">
        <v>0.32</v>
      </c>
      <c r="J727" s="1" t="str">
        <f t="shared" si="125"/>
        <v>No</v>
      </c>
      <c r="K727" s="5">
        <v>3.8</v>
      </c>
      <c r="L727" s="5">
        <f t="shared" si="126"/>
        <v>3.8</v>
      </c>
      <c r="M727" s="6">
        <v>20218</v>
      </c>
      <c r="N727">
        <f t="shared" si="127"/>
        <v>20218</v>
      </c>
      <c r="O727" t="str">
        <f t="shared" si="128"/>
        <v>No</v>
      </c>
      <c r="P727" s="7">
        <f t="shared" si="129"/>
        <v>14132382</v>
      </c>
      <c r="Q727" s="5">
        <f t="shared" si="130"/>
        <v>0.76</v>
      </c>
      <c r="R727" s="5">
        <f t="shared" si="121"/>
        <v>4.7351940286622339E-2</v>
      </c>
      <c r="S727" s="5">
        <f t="shared" si="131"/>
        <v>0.40367597014331119</v>
      </c>
    </row>
    <row r="728" spans="1:19" x14ac:dyDescent="0.3">
      <c r="A728" t="s">
        <v>1539</v>
      </c>
      <c r="B728" t="s">
        <v>1540</v>
      </c>
      <c r="C728" t="s">
        <v>1541</v>
      </c>
      <c r="D728" t="str">
        <f t="shared" si="122"/>
        <v>Computers&amp;Accessories</v>
      </c>
      <c r="E728" t="str">
        <f t="shared" si="123"/>
        <v>LaptopAccessories</v>
      </c>
      <c r="F728" s="3">
        <v>1399</v>
      </c>
      <c r="G728" s="3">
        <v>2490</v>
      </c>
      <c r="H728" s="3" t="str">
        <f t="shared" si="124"/>
        <v>&gt;500.00</v>
      </c>
      <c r="I728" s="1">
        <v>0.44</v>
      </c>
      <c r="J728" s="1" t="str">
        <f t="shared" si="125"/>
        <v>No</v>
      </c>
      <c r="K728" s="5">
        <v>4.3</v>
      </c>
      <c r="L728" s="5">
        <f t="shared" si="126"/>
        <v>4.3</v>
      </c>
      <c r="M728" s="6">
        <v>11074</v>
      </c>
      <c r="N728">
        <f t="shared" si="127"/>
        <v>11074</v>
      </c>
      <c r="O728" t="str">
        <f t="shared" si="128"/>
        <v>No</v>
      </c>
      <c r="P728" s="7">
        <f t="shared" si="129"/>
        <v>27574260</v>
      </c>
      <c r="Q728" s="5">
        <f t="shared" si="130"/>
        <v>0.86</v>
      </c>
      <c r="R728" s="5">
        <f t="shared" si="121"/>
        <v>2.5936066214959728E-2</v>
      </c>
      <c r="S728" s="5">
        <f t="shared" si="131"/>
        <v>0.44296803310747984</v>
      </c>
    </row>
    <row r="729" spans="1:19" x14ac:dyDescent="0.3">
      <c r="A729" t="s">
        <v>1542</v>
      </c>
      <c r="B729" t="s">
        <v>1543</v>
      </c>
      <c r="C729" t="s">
        <v>1544</v>
      </c>
      <c r="D729" t="str">
        <f t="shared" si="122"/>
        <v>Computers&amp;Accessories</v>
      </c>
      <c r="E729" t="str">
        <f t="shared" si="123"/>
        <v>Stands</v>
      </c>
      <c r="F729" s="3">
        <v>149</v>
      </c>
      <c r="G729" s="3">
        <v>499</v>
      </c>
      <c r="H729" s="3" t="str">
        <f t="shared" si="124"/>
        <v>200.00–500.00</v>
      </c>
      <c r="I729" s="1">
        <v>0.7</v>
      </c>
      <c r="J729" s="1" t="str">
        <f t="shared" si="125"/>
        <v>Yes</v>
      </c>
      <c r="K729" s="5">
        <v>4.0999999999999996</v>
      </c>
      <c r="L729" s="5">
        <f t="shared" si="126"/>
        <v>4.0999999999999996</v>
      </c>
      <c r="M729" s="6">
        <v>25607</v>
      </c>
      <c r="N729">
        <f t="shared" si="127"/>
        <v>25607</v>
      </c>
      <c r="O729" t="str">
        <f t="shared" si="128"/>
        <v>No</v>
      </c>
      <c r="P729" s="7">
        <f t="shared" si="129"/>
        <v>12777893</v>
      </c>
      <c r="Q729" s="5">
        <f t="shared" si="130"/>
        <v>0.82</v>
      </c>
      <c r="R729" s="5">
        <f t="shared" si="121"/>
        <v>5.9973347260833823E-2</v>
      </c>
      <c r="S729" s="5">
        <f t="shared" si="131"/>
        <v>0.43998667363041688</v>
      </c>
    </row>
    <row r="730" spans="1:19" x14ac:dyDescent="0.3">
      <c r="A730" t="s">
        <v>1545</v>
      </c>
      <c r="B730" t="s">
        <v>1546</v>
      </c>
      <c r="C730" t="s">
        <v>1296</v>
      </c>
      <c r="D730" t="str">
        <f t="shared" si="122"/>
        <v>Electronics</v>
      </c>
      <c r="E730" t="str">
        <f t="shared" si="123"/>
        <v>BluetoothSpeakers</v>
      </c>
      <c r="F730" s="3">
        <v>1799</v>
      </c>
      <c r="G730" s="3">
        <v>4990</v>
      </c>
      <c r="H730" s="3" t="str">
        <f t="shared" si="124"/>
        <v>&gt;500.00</v>
      </c>
      <c r="I730" s="1">
        <v>0.64</v>
      </c>
      <c r="J730" s="1" t="str">
        <f t="shared" si="125"/>
        <v>Yes</v>
      </c>
      <c r="K730" s="5">
        <v>4.2</v>
      </c>
      <c r="L730" s="5">
        <f t="shared" si="126"/>
        <v>4.2</v>
      </c>
      <c r="M730" s="6">
        <v>41226</v>
      </c>
      <c r="N730">
        <f t="shared" si="127"/>
        <v>41226</v>
      </c>
      <c r="O730" t="str">
        <f t="shared" si="128"/>
        <v>No</v>
      </c>
      <c r="P730" s="7">
        <f t="shared" si="129"/>
        <v>205717740</v>
      </c>
      <c r="Q730" s="5">
        <f t="shared" si="130"/>
        <v>0.84000000000000008</v>
      </c>
      <c r="R730" s="5">
        <f t="shared" si="121"/>
        <v>9.6554114662988064E-2</v>
      </c>
      <c r="S730" s="5">
        <f t="shared" si="131"/>
        <v>0.46827705733149405</v>
      </c>
    </row>
    <row r="731" spans="1:19" x14ac:dyDescent="0.3">
      <c r="A731" t="s">
        <v>1547</v>
      </c>
      <c r="B731" t="s">
        <v>1548</v>
      </c>
      <c r="C731" t="s">
        <v>1549</v>
      </c>
      <c r="D731" t="str">
        <f t="shared" si="122"/>
        <v>HomeImprovement</v>
      </c>
      <c r="E731" t="str">
        <f t="shared" si="123"/>
        <v>Adapters&amp;Multi-Outlets</v>
      </c>
      <c r="F731" s="3">
        <v>425</v>
      </c>
      <c r="G731" s="3">
        <v>999</v>
      </c>
      <c r="H731" s="3" t="str">
        <f t="shared" si="124"/>
        <v>&gt;500.00</v>
      </c>
      <c r="I731" s="1">
        <v>0.56999999999999995</v>
      </c>
      <c r="J731" s="1" t="str">
        <f t="shared" si="125"/>
        <v>Yes</v>
      </c>
      <c r="K731" s="5">
        <v>4</v>
      </c>
      <c r="L731" s="5">
        <f t="shared" si="126"/>
        <v>4</v>
      </c>
      <c r="M731" s="6">
        <v>2581</v>
      </c>
      <c r="N731">
        <f t="shared" si="127"/>
        <v>2581</v>
      </c>
      <c r="O731" t="str">
        <f t="shared" si="128"/>
        <v>No</v>
      </c>
      <c r="P731" s="7">
        <f t="shared" si="129"/>
        <v>2578419</v>
      </c>
      <c r="Q731" s="5">
        <f t="shared" si="130"/>
        <v>0.8</v>
      </c>
      <c r="R731" s="5">
        <f t="shared" si="121"/>
        <v>6.0448787159843829E-3</v>
      </c>
      <c r="S731" s="5">
        <f t="shared" si="131"/>
        <v>0.4030224393579922</v>
      </c>
    </row>
    <row r="732" spans="1:19" x14ac:dyDescent="0.3">
      <c r="A732" t="s">
        <v>1550</v>
      </c>
      <c r="B732" t="s">
        <v>1551</v>
      </c>
      <c r="C732" t="s">
        <v>1439</v>
      </c>
      <c r="D732" t="str">
        <f t="shared" si="122"/>
        <v>Electronics</v>
      </c>
      <c r="E732" t="str">
        <f t="shared" si="123"/>
        <v>OutdoorSpeakers</v>
      </c>
      <c r="F732" s="3">
        <v>999</v>
      </c>
      <c r="G732" s="3">
        <v>2490</v>
      </c>
      <c r="H732" s="3" t="str">
        <f t="shared" si="124"/>
        <v>&gt;500.00</v>
      </c>
      <c r="I732" s="1">
        <v>0.6</v>
      </c>
      <c r="J732" s="1" t="str">
        <f t="shared" si="125"/>
        <v>Yes</v>
      </c>
      <c r="K732" s="5">
        <v>4.0999999999999996</v>
      </c>
      <c r="L732" s="5">
        <f t="shared" si="126"/>
        <v>4.0999999999999996</v>
      </c>
      <c r="M732" s="6">
        <v>18331</v>
      </c>
      <c r="N732">
        <f t="shared" si="127"/>
        <v>18331</v>
      </c>
      <c r="O732" t="str">
        <f t="shared" si="128"/>
        <v>No</v>
      </c>
      <c r="P732" s="7">
        <f t="shared" si="129"/>
        <v>45644190</v>
      </c>
      <c r="Q732" s="5">
        <f t="shared" si="130"/>
        <v>0.82</v>
      </c>
      <c r="R732" s="5">
        <f t="shared" si="121"/>
        <v>4.2932457087450492E-2</v>
      </c>
      <c r="S732" s="5">
        <f t="shared" si="131"/>
        <v>0.43146622854372524</v>
      </c>
    </row>
    <row r="733" spans="1:19" x14ac:dyDescent="0.3">
      <c r="A733" t="s">
        <v>1552</v>
      </c>
      <c r="B733" t="s">
        <v>1553</v>
      </c>
      <c r="C733" t="s">
        <v>1155</v>
      </c>
      <c r="D733" t="str">
        <f t="shared" si="122"/>
        <v>Computers&amp;Accessories</v>
      </c>
      <c r="E733" t="str">
        <f t="shared" si="123"/>
        <v>GraphicTablets</v>
      </c>
      <c r="F733" s="3">
        <v>378</v>
      </c>
      <c r="G733" s="3">
        <v>999</v>
      </c>
      <c r="H733" s="3" t="str">
        <f t="shared" si="124"/>
        <v>&gt;500.00</v>
      </c>
      <c r="I733" s="1">
        <v>0.62</v>
      </c>
      <c r="J733" s="1" t="str">
        <f t="shared" si="125"/>
        <v>Yes</v>
      </c>
      <c r="K733" s="5">
        <v>4.0999999999999996</v>
      </c>
      <c r="L733" s="5">
        <f t="shared" si="126"/>
        <v>4.0999999999999996</v>
      </c>
      <c r="M733" s="6">
        <v>1779</v>
      </c>
      <c r="N733">
        <f t="shared" si="127"/>
        <v>1779</v>
      </c>
      <c r="O733" t="str">
        <f t="shared" si="128"/>
        <v>No</v>
      </c>
      <c r="P733" s="7">
        <f t="shared" si="129"/>
        <v>1777221</v>
      </c>
      <c r="Q733" s="5">
        <f t="shared" si="130"/>
        <v>0.82</v>
      </c>
      <c r="R733" s="5">
        <f t="shared" si="121"/>
        <v>4.1665398046246485E-3</v>
      </c>
      <c r="S733" s="5">
        <f t="shared" si="131"/>
        <v>0.41208326990231231</v>
      </c>
    </row>
    <row r="734" spans="1:19" x14ac:dyDescent="0.3">
      <c r="A734" t="s">
        <v>1554</v>
      </c>
      <c r="B734" t="s">
        <v>1555</v>
      </c>
      <c r="C734" t="s">
        <v>1556</v>
      </c>
      <c r="D734" t="str">
        <f t="shared" si="122"/>
        <v>OfficeProducts</v>
      </c>
      <c r="E734" t="str">
        <f t="shared" si="123"/>
        <v>ColouredPaper</v>
      </c>
      <c r="F734" s="3">
        <v>99</v>
      </c>
      <c r="G734" s="3">
        <v>99</v>
      </c>
      <c r="H734" s="3" t="str">
        <f t="shared" si="124"/>
        <v>&lt;200.00</v>
      </c>
      <c r="I734" s="1">
        <v>0</v>
      </c>
      <c r="J734" s="1" t="str">
        <f t="shared" si="125"/>
        <v>No</v>
      </c>
      <c r="K734" s="5">
        <v>4.3</v>
      </c>
      <c r="L734" s="5">
        <f t="shared" si="126"/>
        <v>4.3</v>
      </c>
      <c r="M734" s="6">
        <v>388</v>
      </c>
      <c r="N734">
        <f t="shared" si="127"/>
        <v>388</v>
      </c>
      <c r="O734" t="str">
        <f t="shared" si="128"/>
        <v>Yes</v>
      </c>
      <c r="P734" s="7">
        <f t="shared" si="129"/>
        <v>38412</v>
      </c>
      <c r="Q734" s="5">
        <f t="shared" si="130"/>
        <v>0.86</v>
      </c>
      <c r="R734" s="5">
        <f t="shared" si="121"/>
        <v>9.087225655954826E-4</v>
      </c>
      <c r="S734" s="5">
        <f t="shared" si="131"/>
        <v>0.43045436128279774</v>
      </c>
    </row>
    <row r="735" spans="1:19" x14ac:dyDescent="0.3">
      <c r="A735" t="s">
        <v>1557</v>
      </c>
      <c r="B735" t="s">
        <v>1558</v>
      </c>
      <c r="C735" t="s">
        <v>1280</v>
      </c>
      <c r="D735" t="str">
        <f t="shared" si="122"/>
        <v>Computers&amp;Accessories</v>
      </c>
      <c r="E735" t="str">
        <f t="shared" si="123"/>
        <v>Routers</v>
      </c>
      <c r="F735" s="3">
        <v>1499</v>
      </c>
      <c r="G735" s="3">
        <v>2999</v>
      </c>
      <c r="H735" s="3" t="str">
        <f t="shared" si="124"/>
        <v>&gt;500.00</v>
      </c>
      <c r="I735" s="1">
        <v>0.5</v>
      </c>
      <c r="J735" s="1" t="str">
        <f t="shared" si="125"/>
        <v>Yes</v>
      </c>
      <c r="K735" s="5">
        <v>4.5</v>
      </c>
      <c r="L735" s="5">
        <f t="shared" si="126"/>
        <v>4.5</v>
      </c>
      <c r="M735" s="6">
        <v>8656</v>
      </c>
      <c r="N735">
        <f t="shared" si="127"/>
        <v>8656</v>
      </c>
      <c r="O735" t="str">
        <f t="shared" si="128"/>
        <v>No</v>
      </c>
      <c r="P735" s="7">
        <f t="shared" si="129"/>
        <v>25959344</v>
      </c>
      <c r="Q735" s="5">
        <f t="shared" si="130"/>
        <v>0.9</v>
      </c>
      <c r="R735" s="5">
        <f t="shared" si="121"/>
        <v>2.0272944659264169E-2</v>
      </c>
      <c r="S735" s="5">
        <f t="shared" si="131"/>
        <v>0.46013647232963212</v>
      </c>
    </row>
    <row r="736" spans="1:19" x14ac:dyDescent="0.3">
      <c r="A736" t="s">
        <v>1559</v>
      </c>
      <c r="B736" t="s">
        <v>1560</v>
      </c>
      <c r="C736" t="s">
        <v>1561</v>
      </c>
      <c r="D736" t="str">
        <f t="shared" si="122"/>
        <v>Computers&amp;Accessories</v>
      </c>
      <c r="E736" t="str">
        <f t="shared" si="123"/>
        <v>InternalSolidStateDrives</v>
      </c>
      <c r="F736" s="3">
        <v>1815</v>
      </c>
      <c r="G736" s="3">
        <v>3100</v>
      </c>
      <c r="H736" s="3" t="str">
        <f t="shared" si="124"/>
        <v>&gt;500.00</v>
      </c>
      <c r="I736" s="1">
        <v>0.41</v>
      </c>
      <c r="J736" s="1" t="str">
        <f t="shared" si="125"/>
        <v>No</v>
      </c>
      <c r="K736" s="5">
        <v>4.5</v>
      </c>
      <c r="L736" s="5">
        <f t="shared" si="126"/>
        <v>4.5</v>
      </c>
      <c r="M736" s="6">
        <v>92925</v>
      </c>
      <c r="N736">
        <f t="shared" si="127"/>
        <v>92925</v>
      </c>
      <c r="O736" t="str">
        <f t="shared" si="128"/>
        <v>No</v>
      </c>
      <c r="P736" s="7">
        <f t="shared" si="129"/>
        <v>288067500</v>
      </c>
      <c r="Q736" s="5">
        <f t="shared" si="130"/>
        <v>0.9</v>
      </c>
      <c r="R736" s="5">
        <f t="shared" si="121"/>
        <v>0.21763671239165006</v>
      </c>
      <c r="S736" s="5">
        <f t="shared" si="131"/>
        <v>0.55881835619582509</v>
      </c>
    </row>
    <row r="737" spans="1:19" x14ac:dyDescent="0.3">
      <c r="A737" t="s">
        <v>1562</v>
      </c>
      <c r="B737" t="s">
        <v>1563</v>
      </c>
      <c r="C737" t="s">
        <v>1459</v>
      </c>
      <c r="D737" t="str">
        <f t="shared" si="122"/>
        <v>OfficeProducts</v>
      </c>
      <c r="E737" t="str">
        <f t="shared" si="123"/>
        <v>CompositionNotebooks</v>
      </c>
      <c r="F737" s="3">
        <v>67</v>
      </c>
      <c r="G737" s="3">
        <v>75</v>
      </c>
      <c r="H737" s="3" t="str">
        <f t="shared" si="124"/>
        <v>&lt;200.00</v>
      </c>
      <c r="I737" s="1">
        <v>0.11</v>
      </c>
      <c r="J737" s="1" t="str">
        <f t="shared" si="125"/>
        <v>No</v>
      </c>
      <c r="K737" s="5">
        <v>4.0999999999999996</v>
      </c>
      <c r="L737" s="5">
        <f t="shared" si="126"/>
        <v>4.0999999999999996</v>
      </c>
      <c r="M737" s="6">
        <v>1269</v>
      </c>
      <c r="N737">
        <f t="shared" si="127"/>
        <v>1269</v>
      </c>
      <c r="O737" t="str">
        <f t="shared" si="128"/>
        <v>No</v>
      </c>
      <c r="P737" s="7">
        <f t="shared" si="129"/>
        <v>95175</v>
      </c>
      <c r="Q737" s="5">
        <f t="shared" si="130"/>
        <v>0.82</v>
      </c>
      <c r="R737" s="5">
        <f t="shared" si="121"/>
        <v>2.9720848859295552E-3</v>
      </c>
      <c r="S737" s="5">
        <f t="shared" si="131"/>
        <v>0.41148604244296477</v>
      </c>
    </row>
    <row r="738" spans="1:19" x14ac:dyDescent="0.3">
      <c r="A738" t="s">
        <v>1564</v>
      </c>
      <c r="B738" t="s">
        <v>1565</v>
      </c>
      <c r="C738" t="s">
        <v>1160</v>
      </c>
      <c r="D738" t="str">
        <f t="shared" si="122"/>
        <v>Computers&amp;Accessories</v>
      </c>
      <c r="E738" t="str">
        <f t="shared" si="123"/>
        <v>Lapdesks</v>
      </c>
      <c r="F738" s="3">
        <v>1889</v>
      </c>
      <c r="G738" s="3">
        <v>2699</v>
      </c>
      <c r="H738" s="3" t="str">
        <f t="shared" si="124"/>
        <v>&gt;500.00</v>
      </c>
      <c r="I738" s="1">
        <v>0.3</v>
      </c>
      <c r="J738" s="1" t="str">
        <f t="shared" si="125"/>
        <v>No</v>
      </c>
      <c r="K738" s="5">
        <v>4.3</v>
      </c>
      <c r="L738" s="5">
        <f t="shared" si="126"/>
        <v>4.3</v>
      </c>
      <c r="M738" s="6">
        <v>17394</v>
      </c>
      <c r="N738">
        <f t="shared" si="127"/>
        <v>17394</v>
      </c>
      <c r="O738" t="str">
        <f t="shared" si="128"/>
        <v>No</v>
      </c>
      <c r="P738" s="7">
        <f t="shared" si="129"/>
        <v>46946406</v>
      </c>
      <c r="Q738" s="5">
        <f t="shared" si="130"/>
        <v>0.86</v>
      </c>
      <c r="R738" s="5">
        <f t="shared" si="121"/>
        <v>4.0737938932906767E-2</v>
      </c>
      <c r="S738" s="5">
        <f t="shared" si="131"/>
        <v>0.45036896946645338</v>
      </c>
    </row>
    <row r="739" spans="1:19" x14ac:dyDescent="0.3">
      <c r="A739" t="s">
        <v>1566</v>
      </c>
      <c r="B739" t="s">
        <v>1567</v>
      </c>
      <c r="C739" t="s">
        <v>717</v>
      </c>
      <c r="D739" t="str">
        <f t="shared" si="122"/>
        <v>Electronics</v>
      </c>
      <c r="E739" t="str">
        <f t="shared" si="123"/>
        <v>In-Ear</v>
      </c>
      <c r="F739" s="3">
        <v>499</v>
      </c>
      <c r="G739" s="3">
        <v>1499</v>
      </c>
      <c r="H739" s="3" t="str">
        <f t="shared" si="124"/>
        <v>&gt;500.00</v>
      </c>
      <c r="I739" s="1">
        <v>0.67</v>
      </c>
      <c r="J739" s="1" t="str">
        <f t="shared" si="125"/>
        <v>Yes</v>
      </c>
      <c r="K739" s="5">
        <v>3.6</v>
      </c>
      <c r="L739" s="5">
        <f t="shared" si="126"/>
        <v>3.6</v>
      </c>
      <c r="M739" s="6">
        <v>9169</v>
      </c>
      <c r="N739">
        <f t="shared" si="127"/>
        <v>9169</v>
      </c>
      <c r="O739" t="str">
        <f t="shared" si="128"/>
        <v>No</v>
      </c>
      <c r="P739" s="7">
        <f t="shared" si="129"/>
        <v>13744331</v>
      </c>
      <c r="Q739" s="5">
        <f t="shared" si="130"/>
        <v>0.72</v>
      </c>
      <c r="R739" s="5">
        <f t="shared" si="121"/>
        <v>2.1474425783363352E-2</v>
      </c>
      <c r="S739" s="5">
        <f t="shared" si="131"/>
        <v>0.37073721289168166</v>
      </c>
    </row>
    <row r="740" spans="1:19" x14ac:dyDescent="0.3">
      <c r="A740" t="s">
        <v>1568</v>
      </c>
      <c r="B740" t="s">
        <v>1569</v>
      </c>
      <c r="C740" t="s">
        <v>1260</v>
      </c>
      <c r="D740" t="str">
        <f t="shared" si="122"/>
        <v>Computers&amp;Accessories</v>
      </c>
      <c r="E740" t="str">
        <f t="shared" si="123"/>
        <v>MousePads</v>
      </c>
      <c r="F740" s="3">
        <v>499</v>
      </c>
      <c r="G740" s="3">
        <v>999</v>
      </c>
      <c r="H740" s="3" t="str">
        <f t="shared" si="124"/>
        <v>&gt;500.00</v>
      </c>
      <c r="I740" s="1">
        <v>0.5</v>
      </c>
      <c r="J740" s="1" t="str">
        <f t="shared" si="125"/>
        <v>Yes</v>
      </c>
      <c r="K740" s="5">
        <v>4.4000000000000004</v>
      </c>
      <c r="L740" s="5">
        <f t="shared" si="126"/>
        <v>4.4000000000000004</v>
      </c>
      <c r="M740" s="6">
        <v>1030</v>
      </c>
      <c r="N740">
        <f t="shared" si="127"/>
        <v>1030</v>
      </c>
      <c r="O740" t="str">
        <f t="shared" si="128"/>
        <v>No</v>
      </c>
      <c r="P740" s="7">
        <f t="shared" si="129"/>
        <v>1028970</v>
      </c>
      <c r="Q740" s="5">
        <f t="shared" si="130"/>
        <v>0.88000000000000012</v>
      </c>
      <c r="R740" s="5">
        <f t="shared" si="121"/>
        <v>2.4123305220704822E-3</v>
      </c>
      <c r="S740" s="5">
        <f t="shared" si="131"/>
        <v>0.44120616526103529</v>
      </c>
    </row>
    <row r="741" spans="1:19" x14ac:dyDescent="0.3">
      <c r="A741" t="s">
        <v>1570</v>
      </c>
      <c r="B741" t="s">
        <v>1571</v>
      </c>
      <c r="C741" t="s">
        <v>1208</v>
      </c>
      <c r="D741" t="str">
        <f t="shared" si="122"/>
        <v>Computers&amp;Accessories</v>
      </c>
      <c r="E741" t="str">
        <f t="shared" si="123"/>
        <v>ExternalHardDisks</v>
      </c>
      <c r="F741" s="3">
        <v>5799</v>
      </c>
      <c r="G741" s="3">
        <v>7999</v>
      </c>
      <c r="H741" s="3" t="str">
        <f t="shared" si="124"/>
        <v>&gt;500.00</v>
      </c>
      <c r="I741" s="1">
        <v>0.28000000000000003</v>
      </c>
      <c r="J741" s="1" t="str">
        <f t="shared" si="125"/>
        <v>No</v>
      </c>
      <c r="K741" s="5">
        <v>4.5</v>
      </c>
      <c r="L741" s="5">
        <f t="shared" si="126"/>
        <v>4.5</v>
      </c>
      <c r="M741" s="6">
        <v>50273</v>
      </c>
      <c r="N741">
        <f t="shared" si="127"/>
        <v>50273</v>
      </c>
      <c r="O741" t="str">
        <f t="shared" si="128"/>
        <v>No</v>
      </c>
      <c r="P741" s="7">
        <f t="shared" si="129"/>
        <v>402133727</v>
      </c>
      <c r="Q741" s="5">
        <f t="shared" si="130"/>
        <v>0.9</v>
      </c>
      <c r="R741" s="5">
        <f t="shared" si="121"/>
        <v>0.1177428080932518</v>
      </c>
      <c r="S741" s="5">
        <f t="shared" si="131"/>
        <v>0.5088714040466259</v>
      </c>
    </row>
    <row r="742" spans="1:19" x14ac:dyDescent="0.3">
      <c r="A742" t="s">
        <v>1572</v>
      </c>
      <c r="B742" t="s">
        <v>1573</v>
      </c>
      <c r="C742" t="s">
        <v>1574</v>
      </c>
      <c r="D742" t="str">
        <f t="shared" si="122"/>
        <v>Electronics</v>
      </c>
      <c r="E742" t="str">
        <f t="shared" si="123"/>
        <v>MultimediaSpeakerSystems</v>
      </c>
      <c r="F742" s="3">
        <v>499</v>
      </c>
      <c r="G742" s="3">
        <v>799</v>
      </c>
      <c r="H742" s="3" t="str">
        <f t="shared" si="124"/>
        <v>&gt;500.00</v>
      </c>
      <c r="I742" s="1">
        <v>0.38</v>
      </c>
      <c r="J742" s="1" t="str">
        <f t="shared" si="125"/>
        <v>No</v>
      </c>
      <c r="K742" s="5">
        <v>3.9</v>
      </c>
      <c r="L742" s="5">
        <f t="shared" si="126"/>
        <v>3.9</v>
      </c>
      <c r="M742" s="6">
        <v>6742</v>
      </c>
      <c r="N742">
        <f t="shared" si="127"/>
        <v>6742</v>
      </c>
      <c r="O742" t="str">
        <f t="shared" si="128"/>
        <v>No</v>
      </c>
      <c r="P742" s="7">
        <f t="shared" si="129"/>
        <v>5386858</v>
      </c>
      <c r="Q742" s="5">
        <f t="shared" si="130"/>
        <v>0.78</v>
      </c>
      <c r="R742" s="5">
        <f t="shared" si="121"/>
        <v>1.5790225611455527E-2</v>
      </c>
      <c r="S742" s="5">
        <f t="shared" si="131"/>
        <v>0.39789511280572776</v>
      </c>
    </row>
    <row r="743" spans="1:19" x14ac:dyDescent="0.3">
      <c r="A743" t="s">
        <v>1575</v>
      </c>
      <c r="B743" t="s">
        <v>1576</v>
      </c>
      <c r="C743" t="s">
        <v>1155</v>
      </c>
      <c r="D743" t="str">
        <f t="shared" si="122"/>
        <v>Computers&amp;Accessories</v>
      </c>
      <c r="E743" t="str">
        <f t="shared" si="123"/>
        <v>GraphicTablets</v>
      </c>
      <c r="F743" s="3">
        <v>249</v>
      </c>
      <c r="G743" s="3">
        <v>600</v>
      </c>
      <c r="H743" s="3" t="str">
        <f t="shared" si="124"/>
        <v>&gt;500.00</v>
      </c>
      <c r="I743" s="1">
        <v>0.59</v>
      </c>
      <c r="J743" s="1" t="str">
        <f t="shared" si="125"/>
        <v>Yes</v>
      </c>
      <c r="K743" s="5">
        <v>4</v>
      </c>
      <c r="L743" s="5">
        <f t="shared" si="126"/>
        <v>4</v>
      </c>
      <c r="M743" s="6">
        <v>1208</v>
      </c>
      <c r="N743">
        <f t="shared" si="127"/>
        <v>1208</v>
      </c>
      <c r="O743" t="str">
        <f t="shared" si="128"/>
        <v>No</v>
      </c>
      <c r="P743" s="7">
        <f t="shared" si="129"/>
        <v>724800</v>
      </c>
      <c r="Q743" s="5">
        <f t="shared" si="130"/>
        <v>0.8</v>
      </c>
      <c r="R743" s="5">
        <f t="shared" si="121"/>
        <v>2.8292187093797499E-3</v>
      </c>
      <c r="S743" s="5">
        <f t="shared" si="131"/>
        <v>0.40141460935468992</v>
      </c>
    </row>
    <row r="744" spans="1:19" x14ac:dyDescent="0.3">
      <c r="A744" t="s">
        <v>1577</v>
      </c>
      <c r="B744" t="s">
        <v>1578</v>
      </c>
      <c r="C744" t="s">
        <v>1208</v>
      </c>
      <c r="D744" t="str">
        <f t="shared" si="122"/>
        <v>Computers&amp;Accessories</v>
      </c>
      <c r="E744" t="str">
        <f t="shared" si="123"/>
        <v>ExternalHardDisks</v>
      </c>
      <c r="F744" s="3">
        <v>4449</v>
      </c>
      <c r="G744" s="3">
        <v>5734</v>
      </c>
      <c r="H744" s="3" t="str">
        <f t="shared" si="124"/>
        <v>&gt;500.00</v>
      </c>
      <c r="I744" s="1">
        <v>0.22</v>
      </c>
      <c r="J744" s="1" t="str">
        <f t="shared" si="125"/>
        <v>No</v>
      </c>
      <c r="K744" s="5">
        <v>4.4000000000000004</v>
      </c>
      <c r="L744" s="5">
        <f t="shared" si="126"/>
        <v>4.4000000000000004</v>
      </c>
      <c r="M744" s="6">
        <v>25006</v>
      </c>
      <c r="N744">
        <f t="shared" si="127"/>
        <v>25006</v>
      </c>
      <c r="O744" t="str">
        <f t="shared" si="128"/>
        <v>No</v>
      </c>
      <c r="P744" s="7">
        <f t="shared" si="129"/>
        <v>143384404</v>
      </c>
      <c r="Q744" s="5">
        <f t="shared" si="130"/>
        <v>0.88000000000000012</v>
      </c>
      <c r="R744" s="5">
        <f t="shared" si="121"/>
        <v>5.8565764111548034E-2</v>
      </c>
      <c r="S744" s="5">
        <f t="shared" si="131"/>
        <v>0.46928288205577406</v>
      </c>
    </row>
    <row r="745" spans="1:19" x14ac:dyDescent="0.3">
      <c r="A745" t="s">
        <v>1579</v>
      </c>
      <c r="B745" t="s">
        <v>1580</v>
      </c>
      <c r="C745" t="s">
        <v>1399</v>
      </c>
      <c r="D745" t="str">
        <f t="shared" si="122"/>
        <v>Computers&amp;Accessories</v>
      </c>
      <c r="E745" t="str">
        <f t="shared" si="123"/>
        <v>Gamepads</v>
      </c>
      <c r="F745" s="3">
        <v>299</v>
      </c>
      <c r="G745" s="3">
        <v>550</v>
      </c>
      <c r="H745" s="3" t="str">
        <f t="shared" si="124"/>
        <v>&gt;500.00</v>
      </c>
      <c r="I745" s="1">
        <v>0.46</v>
      </c>
      <c r="J745" s="1" t="str">
        <f t="shared" si="125"/>
        <v>No</v>
      </c>
      <c r="K745" s="5">
        <v>4.5999999999999996</v>
      </c>
      <c r="L745" s="5">
        <f t="shared" si="126"/>
        <v>4.5999999999999996</v>
      </c>
      <c r="M745" s="6">
        <v>33434</v>
      </c>
      <c r="N745">
        <f t="shared" si="127"/>
        <v>33434</v>
      </c>
      <c r="O745" t="str">
        <f t="shared" si="128"/>
        <v>No</v>
      </c>
      <c r="P745" s="7">
        <f t="shared" si="129"/>
        <v>18388700</v>
      </c>
      <c r="Q745" s="5">
        <f t="shared" si="130"/>
        <v>0.91999999999999993</v>
      </c>
      <c r="R745" s="5">
        <f t="shared" si="121"/>
        <v>7.8304717160101456E-2</v>
      </c>
      <c r="S745" s="5">
        <f t="shared" si="131"/>
        <v>0.49915235858005069</v>
      </c>
    </row>
    <row r="746" spans="1:19" x14ac:dyDescent="0.3">
      <c r="A746" t="s">
        <v>1581</v>
      </c>
      <c r="B746" t="s">
        <v>1582</v>
      </c>
      <c r="C746" t="s">
        <v>1152</v>
      </c>
      <c r="D746" t="str">
        <f t="shared" si="122"/>
        <v>Computers&amp;Accessories</v>
      </c>
      <c r="E746" t="str">
        <f t="shared" si="123"/>
        <v>Mice</v>
      </c>
      <c r="F746" s="3">
        <v>629</v>
      </c>
      <c r="G746" s="3">
        <v>1390</v>
      </c>
      <c r="H746" s="3" t="str">
        <f t="shared" si="124"/>
        <v>&gt;500.00</v>
      </c>
      <c r="I746" s="1">
        <v>0.55000000000000004</v>
      </c>
      <c r="J746" s="1" t="str">
        <f t="shared" si="125"/>
        <v>Yes</v>
      </c>
      <c r="K746" s="5">
        <v>4.4000000000000004</v>
      </c>
      <c r="L746" s="5">
        <f t="shared" si="126"/>
        <v>4.4000000000000004</v>
      </c>
      <c r="M746" s="6">
        <v>6301</v>
      </c>
      <c r="N746">
        <f t="shared" si="127"/>
        <v>6301</v>
      </c>
      <c r="O746" t="str">
        <f t="shared" si="128"/>
        <v>No</v>
      </c>
      <c r="P746" s="7">
        <f t="shared" si="129"/>
        <v>8758390</v>
      </c>
      <c r="Q746" s="5">
        <f t="shared" si="130"/>
        <v>0.88000000000000012</v>
      </c>
      <c r="R746" s="5">
        <f t="shared" si="121"/>
        <v>1.4757373417054475E-2</v>
      </c>
      <c r="S746" s="5">
        <f t="shared" si="131"/>
        <v>0.44737868670852732</v>
      </c>
    </row>
    <row r="747" spans="1:19" x14ac:dyDescent="0.3">
      <c r="A747" t="s">
        <v>1583</v>
      </c>
      <c r="B747" t="s">
        <v>1584</v>
      </c>
      <c r="C747" t="s">
        <v>1184</v>
      </c>
      <c r="D747" t="str">
        <f t="shared" si="122"/>
        <v>Computers&amp;Accessories</v>
      </c>
      <c r="E747" t="str">
        <f t="shared" si="123"/>
        <v>Keyboards</v>
      </c>
      <c r="F747" s="3">
        <v>2595</v>
      </c>
      <c r="G747" s="3">
        <v>3295</v>
      </c>
      <c r="H747" s="3" t="str">
        <f t="shared" si="124"/>
        <v>&gt;500.00</v>
      </c>
      <c r="I747" s="1">
        <v>0.21</v>
      </c>
      <c r="J747" s="1" t="str">
        <f t="shared" si="125"/>
        <v>No</v>
      </c>
      <c r="K747" s="5">
        <v>4.4000000000000004</v>
      </c>
      <c r="L747" s="5">
        <f t="shared" si="126"/>
        <v>4.4000000000000004</v>
      </c>
      <c r="M747" s="6">
        <v>22618</v>
      </c>
      <c r="N747">
        <f t="shared" si="127"/>
        <v>22618</v>
      </c>
      <c r="O747" t="str">
        <f t="shared" si="128"/>
        <v>No</v>
      </c>
      <c r="P747" s="7">
        <f t="shared" si="129"/>
        <v>74526310</v>
      </c>
      <c r="Q747" s="5">
        <f t="shared" si="130"/>
        <v>0.88000000000000012</v>
      </c>
      <c r="R747" s="5">
        <f t="shared" si="121"/>
        <v>5.2972904609893366E-2</v>
      </c>
      <c r="S747" s="5">
        <f t="shared" si="131"/>
        <v>0.46648645230494673</v>
      </c>
    </row>
    <row r="748" spans="1:19" x14ac:dyDescent="0.3">
      <c r="A748" t="s">
        <v>1585</v>
      </c>
      <c r="B748" t="s">
        <v>1586</v>
      </c>
      <c r="C748" t="s">
        <v>1280</v>
      </c>
      <c r="D748" t="str">
        <f t="shared" si="122"/>
        <v>Computers&amp;Accessories</v>
      </c>
      <c r="E748" t="str">
        <f t="shared" si="123"/>
        <v>Routers</v>
      </c>
      <c r="F748" s="3">
        <v>1799</v>
      </c>
      <c r="G748" s="3">
        <v>2911</v>
      </c>
      <c r="H748" s="3" t="str">
        <f t="shared" si="124"/>
        <v>&gt;500.00</v>
      </c>
      <c r="I748" s="1">
        <v>0.38</v>
      </c>
      <c r="J748" s="1" t="str">
        <f t="shared" si="125"/>
        <v>No</v>
      </c>
      <c r="K748" s="5">
        <v>4.3</v>
      </c>
      <c r="L748" s="5">
        <f t="shared" si="126"/>
        <v>4.3</v>
      </c>
      <c r="M748" s="6">
        <v>20342</v>
      </c>
      <c r="N748">
        <f t="shared" si="127"/>
        <v>20342</v>
      </c>
      <c r="O748" t="str">
        <f t="shared" si="128"/>
        <v>No</v>
      </c>
      <c r="P748" s="7">
        <f t="shared" si="129"/>
        <v>59215562</v>
      </c>
      <c r="Q748" s="5">
        <f t="shared" si="130"/>
        <v>0.86</v>
      </c>
      <c r="R748" s="5">
        <f t="shared" si="121"/>
        <v>4.7642356776658006E-2</v>
      </c>
      <c r="S748" s="5">
        <f t="shared" si="131"/>
        <v>0.45382117838832897</v>
      </c>
    </row>
    <row r="749" spans="1:19" x14ac:dyDescent="0.3">
      <c r="A749" t="s">
        <v>1587</v>
      </c>
      <c r="B749" t="s">
        <v>1588</v>
      </c>
      <c r="C749" t="s">
        <v>1344</v>
      </c>
      <c r="D749" t="str">
        <f t="shared" si="122"/>
        <v>OfficeProducts</v>
      </c>
      <c r="E749" t="str">
        <f t="shared" si="123"/>
        <v>Notepads&amp;MemoBooks</v>
      </c>
      <c r="F749" s="3">
        <v>90</v>
      </c>
      <c r="G749" s="3">
        <v>175</v>
      </c>
      <c r="H749" s="3" t="str">
        <f t="shared" si="124"/>
        <v>&lt;200.00</v>
      </c>
      <c r="I749" s="1">
        <v>0.49</v>
      </c>
      <c r="J749" s="1" t="str">
        <f t="shared" si="125"/>
        <v>No</v>
      </c>
      <c r="K749" s="5">
        <v>4.4000000000000004</v>
      </c>
      <c r="L749" s="5">
        <f t="shared" si="126"/>
        <v>4.4000000000000004</v>
      </c>
      <c r="M749" s="6">
        <v>7429</v>
      </c>
      <c r="N749">
        <f t="shared" si="127"/>
        <v>7429</v>
      </c>
      <c r="O749" t="str">
        <f t="shared" si="128"/>
        <v>No</v>
      </c>
      <c r="P749" s="7">
        <f t="shared" si="129"/>
        <v>1300075</v>
      </c>
      <c r="Q749" s="5">
        <f t="shared" si="130"/>
        <v>0.88000000000000012</v>
      </c>
      <c r="R749" s="5">
        <f t="shared" si="121"/>
        <v>1.7399226648991857E-2</v>
      </c>
      <c r="S749" s="5">
        <f t="shared" si="131"/>
        <v>0.44869961332449598</v>
      </c>
    </row>
    <row r="750" spans="1:19" x14ac:dyDescent="0.3">
      <c r="A750" t="s">
        <v>1589</v>
      </c>
      <c r="B750" t="s">
        <v>1590</v>
      </c>
      <c r="C750" t="s">
        <v>1160</v>
      </c>
      <c r="D750" t="str">
        <f t="shared" si="122"/>
        <v>Computers&amp;Accessories</v>
      </c>
      <c r="E750" t="str">
        <f t="shared" si="123"/>
        <v>Lapdesks</v>
      </c>
      <c r="F750" s="3">
        <v>599</v>
      </c>
      <c r="G750" s="3">
        <v>599</v>
      </c>
      <c r="H750" s="3" t="str">
        <f t="shared" si="124"/>
        <v>&gt;500.00</v>
      </c>
      <c r="I750" s="1">
        <v>0</v>
      </c>
      <c r="J750" s="1" t="str">
        <f t="shared" si="125"/>
        <v>No</v>
      </c>
      <c r="K750" s="5">
        <v>4</v>
      </c>
      <c r="L750" s="5">
        <f t="shared" si="126"/>
        <v>4</v>
      </c>
      <c r="M750" s="6">
        <v>26423</v>
      </c>
      <c r="N750">
        <f t="shared" si="127"/>
        <v>26423</v>
      </c>
      <c r="O750" t="str">
        <f t="shared" si="128"/>
        <v>No</v>
      </c>
      <c r="P750" s="7">
        <f t="shared" si="129"/>
        <v>15827377</v>
      </c>
      <c r="Q750" s="5">
        <f t="shared" si="130"/>
        <v>0.8</v>
      </c>
      <c r="R750" s="5">
        <f t="shared" si="121"/>
        <v>6.1884475130745971E-2</v>
      </c>
      <c r="S750" s="5">
        <f t="shared" si="131"/>
        <v>0.43094223756537303</v>
      </c>
    </row>
    <row r="751" spans="1:19" x14ac:dyDescent="0.3">
      <c r="A751" t="s">
        <v>1591</v>
      </c>
      <c r="B751" t="s">
        <v>1592</v>
      </c>
      <c r="C751" t="s">
        <v>686</v>
      </c>
      <c r="D751" t="str">
        <f t="shared" si="122"/>
        <v>Electronics</v>
      </c>
      <c r="E751" t="str">
        <f t="shared" si="123"/>
        <v>SmartWatches</v>
      </c>
      <c r="F751" s="3">
        <v>1999</v>
      </c>
      <c r="G751" s="3">
        <v>7999</v>
      </c>
      <c r="H751" s="3" t="str">
        <f t="shared" si="124"/>
        <v>&gt;500.00</v>
      </c>
      <c r="I751" s="1">
        <v>0.75</v>
      </c>
      <c r="J751" s="1" t="str">
        <f t="shared" si="125"/>
        <v>Yes</v>
      </c>
      <c r="K751" s="5">
        <v>4.2</v>
      </c>
      <c r="L751" s="5">
        <f t="shared" si="126"/>
        <v>4.2</v>
      </c>
      <c r="M751" s="6">
        <v>31305</v>
      </c>
      <c r="N751">
        <f t="shared" si="127"/>
        <v>31305</v>
      </c>
      <c r="O751" t="str">
        <f t="shared" si="128"/>
        <v>No</v>
      </c>
      <c r="P751" s="7">
        <f t="shared" si="129"/>
        <v>250408695</v>
      </c>
      <c r="Q751" s="5">
        <f t="shared" si="130"/>
        <v>0.84000000000000008</v>
      </c>
      <c r="R751" s="5">
        <f t="shared" si="121"/>
        <v>7.3318453391666455E-2</v>
      </c>
      <c r="S751" s="5">
        <f t="shared" si="131"/>
        <v>0.45665922669583325</v>
      </c>
    </row>
    <row r="752" spans="1:19" x14ac:dyDescent="0.3">
      <c r="A752" t="s">
        <v>1593</v>
      </c>
      <c r="B752" t="s">
        <v>1594</v>
      </c>
      <c r="C752" t="s">
        <v>1595</v>
      </c>
      <c r="D752" t="str">
        <f t="shared" si="122"/>
        <v>Computers&amp;Accessories</v>
      </c>
      <c r="E752" t="str">
        <f t="shared" si="123"/>
        <v>DataCards&amp;Dongles</v>
      </c>
      <c r="F752" s="3">
        <v>2099</v>
      </c>
      <c r="G752" s="3">
        <v>3250</v>
      </c>
      <c r="H752" s="3" t="str">
        <f t="shared" si="124"/>
        <v>&gt;500.00</v>
      </c>
      <c r="I752" s="1">
        <v>0.35</v>
      </c>
      <c r="J752" s="1" t="str">
        <f t="shared" si="125"/>
        <v>No</v>
      </c>
      <c r="K752" s="5">
        <v>3.8</v>
      </c>
      <c r="L752" s="5">
        <f t="shared" si="126"/>
        <v>3.8</v>
      </c>
      <c r="M752" s="6">
        <v>11213</v>
      </c>
      <c r="N752">
        <f t="shared" si="127"/>
        <v>11213</v>
      </c>
      <c r="O752" t="str">
        <f t="shared" si="128"/>
        <v>No</v>
      </c>
      <c r="P752" s="7">
        <f t="shared" si="129"/>
        <v>36442250</v>
      </c>
      <c r="Q752" s="5">
        <f t="shared" si="130"/>
        <v>0.76</v>
      </c>
      <c r="R752" s="5">
        <f t="shared" si="121"/>
        <v>2.6261613732015843E-2</v>
      </c>
      <c r="S752" s="5">
        <f t="shared" si="131"/>
        <v>0.39313080686600793</v>
      </c>
    </row>
    <row r="753" spans="1:19" x14ac:dyDescent="0.3">
      <c r="A753" t="s">
        <v>1596</v>
      </c>
      <c r="B753" t="s">
        <v>1597</v>
      </c>
      <c r="C753" t="s">
        <v>1598</v>
      </c>
      <c r="D753" t="str">
        <f t="shared" si="122"/>
        <v>Computers&amp;Accessories</v>
      </c>
      <c r="E753" t="str">
        <f t="shared" si="123"/>
        <v>LaptopChargers&amp;PowerSupplies</v>
      </c>
      <c r="F753" s="3">
        <v>179</v>
      </c>
      <c r="G753" s="3">
        <v>499</v>
      </c>
      <c r="H753" s="3" t="str">
        <f t="shared" si="124"/>
        <v>200.00–500.00</v>
      </c>
      <c r="I753" s="1">
        <v>0.64</v>
      </c>
      <c r="J753" s="1" t="str">
        <f t="shared" si="125"/>
        <v>Yes</v>
      </c>
      <c r="K753" s="5">
        <v>4.0999999999999996</v>
      </c>
      <c r="L753" s="5">
        <f t="shared" si="126"/>
        <v>4.0999999999999996</v>
      </c>
      <c r="M753" s="6">
        <v>10174</v>
      </c>
      <c r="N753">
        <f t="shared" si="127"/>
        <v>10174</v>
      </c>
      <c r="O753" t="str">
        <f t="shared" si="128"/>
        <v>No</v>
      </c>
      <c r="P753" s="7">
        <f t="shared" si="129"/>
        <v>5076826</v>
      </c>
      <c r="Q753" s="5">
        <f t="shared" si="130"/>
        <v>0.82</v>
      </c>
      <c r="R753" s="5">
        <f t="shared" si="121"/>
        <v>2.3828204593733093E-2</v>
      </c>
      <c r="S753" s="5">
        <f t="shared" si="131"/>
        <v>0.42191410229686654</v>
      </c>
    </row>
    <row r="754" spans="1:19" x14ac:dyDescent="0.3">
      <c r="A754" t="s">
        <v>1599</v>
      </c>
      <c r="B754" t="s">
        <v>1600</v>
      </c>
      <c r="C754" t="s">
        <v>1205</v>
      </c>
      <c r="D754" t="str">
        <f t="shared" si="122"/>
        <v>Computers&amp;Accessories</v>
      </c>
      <c r="E754" t="str">
        <f t="shared" si="123"/>
        <v>Keyboard&amp;MouseSets</v>
      </c>
      <c r="F754" s="3">
        <v>1345</v>
      </c>
      <c r="G754" s="3">
        <v>2295</v>
      </c>
      <c r="H754" s="3" t="str">
        <f t="shared" si="124"/>
        <v>&gt;500.00</v>
      </c>
      <c r="I754" s="1">
        <v>0.41</v>
      </c>
      <c r="J754" s="1" t="str">
        <f t="shared" si="125"/>
        <v>No</v>
      </c>
      <c r="K754" s="5">
        <v>4.2</v>
      </c>
      <c r="L754" s="5">
        <f t="shared" si="126"/>
        <v>4.2</v>
      </c>
      <c r="M754" s="6">
        <v>17413</v>
      </c>
      <c r="N754">
        <f t="shared" si="127"/>
        <v>17413</v>
      </c>
      <c r="O754" t="str">
        <f t="shared" si="128"/>
        <v>No</v>
      </c>
      <c r="P754" s="7">
        <f t="shared" si="129"/>
        <v>39962835</v>
      </c>
      <c r="Q754" s="5">
        <f t="shared" si="130"/>
        <v>0.84000000000000008</v>
      </c>
      <c r="R754" s="5">
        <f t="shared" si="121"/>
        <v>4.0782438233799324E-2</v>
      </c>
      <c r="S754" s="5">
        <f t="shared" si="131"/>
        <v>0.44039121911689971</v>
      </c>
    </row>
    <row r="755" spans="1:19" x14ac:dyDescent="0.3">
      <c r="A755" t="s">
        <v>1601</v>
      </c>
      <c r="B755" t="s">
        <v>1602</v>
      </c>
      <c r="C755" t="s">
        <v>1235</v>
      </c>
      <c r="D755" t="str">
        <f t="shared" si="122"/>
        <v>Electronics</v>
      </c>
      <c r="E755" t="str">
        <f t="shared" si="123"/>
        <v>TripodLegs</v>
      </c>
      <c r="F755" s="3">
        <v>349</v>
      </c>
      <c r="G755" s="3">
        <v>995</v>
      </c>
      <c r="H755" s="3" t="str">
        <f t="shared" si="124"/>
        <v>&gt;500.00</v>
      </c>
      <c r="I755" s="1">
        <v>0.65</v>
      </c>
      <c r="J755" s="1" t="str">
        <f t="shared" si="125"/>
        <v>Yes</v>
      </c>
      <c r="K755" s="5">
        <v>4.2</v>
      </c>
      <c r="L755" s="5">
        <f t="shared" si="126"/>
        <v>4.2</v>
      </c>
      <c r="M755" s="6">
        <v>6676</v>
      </c>
      <c r="N755">
        <f t="shared" si="127"/>
        <v>6676</v>
      </c>
      <c r="O755" t="str">
        <f t="shared" si="128"/>
        <v>No</v>
      </c>
      <c r="P755" s="7">
        <f t="shared" si="129"/>
        <v>6642620</v>
      </c>
      <c r="Q755" s="5">
        <f t="shared" si="130"/>
        <v>0.84000000000000008</v>
      </c>
      <c r="R755" s="5">
        <f t="shared" si="121"/>
        <v>1.5635649092565571E-2</v>
      </c>
      <c r="S755" s="5">
        <f t="shared" si="131"/>
        <v>0.42781782454628281</v>
      </c>
    </row>
    <row r="756" spans="1:19" x14ac:dyDescent="0.3">
      <c r="A756" t="s">
        <v>1603</v>
      </c>
      <c r="B756" t="s">
        <v>1604</v>
      </c>
      <c r="C756" t="s">
        <v>1473</v>
      </c>
      <c r="D756" t="str">
        <f t="shared" si="122"/>
        <v>Computers&amp;Accessories</v>
      </c>
      <c r="E756" t="str">
        <f t="shared" si="123"/>
        <v>EthernetCables</v>
      </c>
      <c r="F756" s="3">
        <v>287</v>
      </c>
      <c r="G756" s="3">
        <v>499</v>
      </c>
      <c r="H756" s="3" t="str">
        <f t="shared" si="124"/>
        <v>200.00–500.00</v>
      </c>
      <c r="I756" s="1">
        <v>0.42</v>
      </c>
      <c r="J756" s="1" t="str">
        <f t="shared" si="125"/>
        <v>No</v>
      </c>
      <c r="K756" s="5">
        <v>4.4000000000000004</v>
      </c>
      <c r="L756" s="5">
        <f t="shared" si="126"/>
        <v>4.4000000000000004</v>
      </c>
      <c r="M756" s="6">
        <v>8076</v>
      </c>
      <c r="N756">
        <f t="shared" si="127"/>
        <v>8076</v>
      </c>
      <c r="O756" t="str">
        <f t="shared" si="128"/>
        <v>No</v>
      </c>
      <c r="P756" s="7">
        <f t="shared" si="129"/>
        <v>4029924</v>
      </c>
      <c r="Q756" s="5">
        <f t="shared" si="130"/>
        <v>0.88000000000000012</v>
      </c>
      <c r="R756" s="5">
        <f t="shared" si="121"/>
        <v>1.8914544947807005E-2</v>
      </c>
      <c r="S756" s="5">
        <f t="shared" si="131"/>
        <v>0.44945727247390355</v>
      </c>
    </row>
    <row r="757" spans="1:19" x14ac:dyDescent="0.3">
      <c r="A757" t="s">
        <v>1605</v>
      </c>
      <c r="B757" t="s">
        <v>1606</v>
      </c>
      <c r="C757" t="s">
        <v>1149</v>
      </c>
      <c r="D757" t="str">
        <f t="shared" si="122"/>
        <v>Computers&amp;Accessories</v>
      </c>
      <c r="E757" t="str">
        <f t="shared" si="123"/>
        <v>PenDrives</v>
      </c>
      <c r="F757" s="3">
        <v>349</v>
      </c>
      <c r="G757" s="3">
        <v>450</v>
      </c>
      <c r="H757" s="3" t="str">
        <f t="shared" si="124"/>
        <v>200.00–500.00</v>
      </c>
      <c r="I757" s="1">
        <v>0.22</v>
      </c>
      <c r="J757" s="1" t="str">
        <f t="shared" si="125"/>
        <v>No</v>
      </c>
      <c r="K757" s="5">
        <v>4.0999999999999996</v>
      </c>
      <c r="L757" s="5">
        <f t="shared" si="126"/>
        <v>4.0999999999999996</v>
      </c>
      <c r="M757" s="6">
        <v>18656</v>
      </c>
      <c r="N757">
        <f t="shared" si="127"/>
        <v>18656</v>
      </c>
      <c r="O757" t="str">
        <f t="shared" si="128"/>
        <v>No</v>
      </c>
      <c r="P757" s="7">
        <f t="shared" si="129"/>
        <v>8395200</v>
      </c>
      <c r="Q757" s="5">
        <f t="shared" si="130"/>
        <v>0.82</v>
      </c>
      <c r="R757" s="5">
        <f t="shared" si="121"/>
        <v>4.3693629339560114E-2</v>
      </c>
      <c r="S757" s="5">
        <f t="shared" si="131"/>
        <v>0.43184681466978003</v>
      </c>
    </row>
    <row r="758" spans="1:19" x14ac:dyDescent="0.3">
      <c r="A758" t="s">
        <v>1607</v>
      </c>
      <c r="B758" t="s">
        <v>1608</v>
      </c>
      <c r="C758" t="s">
        <v>1192</v>
      </c>
      <c r="D758" t="str">
        <f t="shared" si="122"/>
        <v>Electronics</v>
      </c>
      <c r="E758" t="str">
        <f t="shared" si="123"/>
        <v>DisposableBatteries</v>
      </c>
      <c r="F758" s="3">
        <v>879</v>
      </c>
      <c r="G758" s="3">
        <v>1109</v>
      </c>
      <c r="H758" s="3" t="str">
        <f t="shared" si="124"/>
        <v>&gt;500.00</v>
      </c>
      <c r="I758" s="1">
        <v>0.21</v>
      </c>
      <c r="J758" s="1" t="str">
        <f t="shared" si="125"/>
        <v>No</v>
      </c>
      <c r="K758" s="5">
        <v>4.4000000000000004</v>
      </c>
      <c r="L758" s="5">
        <f t="shared" si="126"/>
        <v>4.4000000000000004</v>
      </c>
      <c r="M758" s="6">
        <v>31599</v>
      </c>
      <c r="N758">
        <f t="shared" si="127"/>
        <v>31599</v>
      </c>
      <c r="O758" t="str">
        <f t="shared" si="128"/>
        <v>No</v>
      </c>
      <c r="P758" s="7">
        <f t="shared" si="129"/>
        <v>35043291</v>
      </c>
      <c r="Q758" s="5">
        <f t="shared" si="130"/>
        <v>0.88000000000000012</v>
      </c>
      <c r="R758" s="5">
        <f t="shared" si="121"/>
        <v>7.4007021521267147E-2</v>
      </c>
      <c r="S758" s="5">
        <f t="shared" si="131"/>
        <v>0.47700351076063363</v>
      </c>
    </row>
    <row r="759" spans="1:19" x14ac:dyDescent="0.3">
      <c r="A759" t="s">
        <v>1609</v>
      </c>
      <c r="B759" t="s">
        <v>1610</v>
      </c>
      <c r="C759" t="s">
        <v>1322</v>
      </c>
      <c r="D759" t="str">
        <f t="shared" si="122"/>
        <v>Electronics</v>
      </c>
      <c r="E759" t="str">
        <f t="shared" si="123"/>
        <v>RechargeableBatteries</v>
      </c>
      <c r="F759" s="3">
        <v>250</v>
      </c>
      <c r="G759" s="3">
        <v>250</v>
      </c>
      <c r="H759" s="3" t="str">
        <f t="shared" si="124"/>
        <v>200.00–500.00</v>
      </c>
      <c r="I759" s="1">
        <v>0</v>
      </c>
      <c r="J759" s="1" t="str">
        <f t="shared" si="125"/>
        <v>No</v>
      </c>
      <c r="K759" s="5">
        <v>3.9</v>
      </c>
      <c r="L759" s="5">
        <f t="shared" si="126"/>
        <v>3.9</v>
      </c>
      <c r="M759" s="6">
        <v>13971</v>
      </c>
      <c r="N759">
        <f t="shared" si="127"/>
        <v>13971</v>
      </c>
      <c r="O759" t="str">
        <f t="shared" si="128"/>
        <v>No</v>
      </c>
      <c r="P759" s="7">
        <f t="shared" si="129"/>
        <v>3492750</v>
      </c>
      <c r="Q759" s="5">
        <f t="shared" si="130"/>
        <v>0.78</v>
      </c>
      <c r="R759" s="5">
        <f t="shared" si="121"/>
        <v>3.2721038566841464E-2</v>
      </c>
      <c r="S759" s="5">
        <f t="shared" si="131"/>
        <v>0.40636051928342076</v>
      </c>
    </row>
    <row r="760" spans="1:19" x14ac:dyDescent="0.3">
      <c r="A760" t="s">
        <v>1611</v>
      </c>
      <c r="B760" t="s">
        <v>1612</v>
      </c>
      <c r="C760" t="s">
        <v>717</v>
      </c>
      <c r="D760" t="str">
        <f t="shared" si="122"/>
        <v>Electronics</v>
      </c>
      <c r="E760" t="str">
        <f t="shared" si="123"/>
        <v>In-Ear</v>
      </c>
      <c r="F760" s="3">
        <v>199</v>
      </c>
      <c r="G760" s="3">
        <v>499</v>
      </c>
      <c r="H760" s="3" t="str">
        <f t="shared" si="124"/>
        <v>200.00–500.00</v>
      </c>
      <c r="I760" s="1">
        <v>0.6</v>
      </c>
      <c r="J760" s="1" t="str">
        <f t="shared" si="125"/>
        <v>Yes</v>
      </c>
      <c r="K760" s="5">
        <v>3.6</v>
      </c>
      <c r="L760" s="5">
        <f t="shared" si="126"/>
        <v>3.6</v>
      </c>
      <c r="M760" s="6">
        <v>2492</v>
      </c>
      <c r="N760">
        <f t="shared" si="127"/>
        <v>2492</v>
      </c>
      <c r="O760" t="str">
        <f t="shared" si="128"/>
        <v>No</v>
      </c>
      <c r="P760" s="7">
        <f t="shared" si="129"/>
        <v>1243508</v>
      </c>
      <c r="Q760" s="5">
        <f t="shared" si="130"/>
        <v>0.72</v>
      </c>
      <c r="R760" s="5">
        <f t="shared" si="121"/>
        <v>5.8364346223297491E-3</v>
      </c>
      <c r="S760" s="5">
        <f t="shared" si="131"/>
        <v>0.36291821731116486</v>
      </c>
    </row>
    <row r="761" spans="1:19" x14ac:dyDescent="0.3">
      <c r="A761" t="s">
        <v>1613</v>
      </c>
      <c r="B761" t="s">
        <v>1614</v>
      </c>
      <c r="C761" t="s">
        <v>1598</v>
      </c>
      <c r="D761" t="str">
        <f t="shared" si="122"/>
        <v>Computers&amp;Accessories</v>
      </c>
      <c r="E761" t="str">
        <f t="shared" si="123"/>
        <v>LaptopChargers&amp;PowerSupplies</v>
      </c>
      <c r="F761" s="3">
        <v>149</v>
      </c>
      <c r="G761" s="3">
        <v>999</v>
      </c>
      <c r="H761" s="3" t="str">
        <f t="shared" si="124"/>
        <v>&gt;500.00</v>
      </c>
      <c r="I761" s="1">
        <v>0.85</v>
      </c>
      <c r="J761" s="1" t="str">
        <f t="shared" si="125"/>
        <v>Yes</v>
      </c>
      <c r="K761" s="5">
        <v>3.5</v>
      </c>
      <c r="L761" s="5">
        <f t="shared" si="126"/>
        <v>3.5</v>
      </c>
      <c r="M761" s="6">
        <v>2523</v>
      </c>
      <c r="N761">
        <f t="shared" si="127"/>
        <v>2523</v>
      </c>
      <c r="O761" t="str">
        <f t="shared" si="128"/>
        <v>No</v>
      </c>
      <c r="P761" s="7">
        <f t="shared" si="129"/>
        <v>2520477</v>
      </c>
      <c r="Q761" s="5">
        <f t="shared" si="130"/>
        <v>0.7</v>
      </c>
      <c r="R761" s="5">
        <f t="shared" si="121"/>
        <v>5.9090387448386666E-3</v>
      </c>
      <c r="S761" s="5">
        <f t="shared" si="131"/>
        <v>0.35295451937241928</v>
      </c>
    </row>
    <row r="762" spans="1:19" x14ac:dyDescent="0.3">
      <c r="A762" t="s">
        <v>1615</v>
      </c>
      <c r="B762" t="s">
        <v>1616</v>
      </c>
      <c r="C762" t="s">
        <v>1155</v>
      </c>
      <c r="D762" t="str">
        <f t="shared" si="122"/>
        <v>Computers&amp;Accessories</v>
      </c>
      <c r="E762" t="str">
        <f t="shared" si="123"/>
        <v>GraphicTablets</v>
      </c>
      <c r="F762" s="3">
        <v>469</v>
      </c>
      <c r="G762" s="3">
        <v>1499</v>
      </c>
      <c r="H762" s="3" t="str">
        <f t="shared" si="124"/>
        <v>&gt;500.00</v>
      </c>
      <c r="I762" s="1">
        <v>0.69</v>
      </c>
      <c r="J762" s="1" t="str">
        <f t="shared" si="125"/>
        <v>Yes</v>
      </c>
      <c r="K762" s="5">
        <v>4.0999999999999996</v>
      </c>
      <c r="L762" s="5">
        <f t="shared" si="126"/>
        <v>4.0999999999999996</v>
      </c>
      <c r="M762" s="6">
        <v>352</v>
      </c>
      <c r="N762">
        <f t="shared" si="127"/>
        <v>352</v>
      </c>
      <c r="O762" t="str">
        <f t="shared" si="128"/>
        <v>Yes</v>
      </c>
      <c r="P762" s="7">
        <f t="shared" si="129"/>
        <v>527648</v>
      </c>
      <c r="Q762" s="5">
        <f t="shared" si="130"/>
        <v>0.82</v>
      </c>
      <c r="R762" s="5">
        <f t="shared" si="121"/>
        <v>8.2440810074641718E-4</v>
      </c>
      <c r="S762" s="5">
        <f t="shared" si="131"/>
        <v>0.41041220405037321</v>
      </c>
    </row>
    <row r="763" spans="1:19" x14ac:dyDescent="0.3">
      <c r="A763" t="s">
        <v>1617</v>
      </c>
      <c r="B763" t="s">
        <v>1618</v>
      </c>
      <c r="C763" t="s">
        <v>1419</v>
      </c>
      <c r="D763" t="str">
        <f t="shared" si="122"/>
        <v>Computers&amp;Accessories</v>
      </c>
      <c r="E763" t="str">
        <f t="shared" si="123"/>
        <v>USBHubs</v>
      </c>
      <c r="F763" s="3">
        <v>1187</v>
      </c>
      <c r="G763" s="3">
        <v>1929</v>
      </c>
      <c r="H763" s="3" t="str">
        <f t="shared" si="124"/>
        <v>&gt;500.00</v>
      </c>
      <c r="I763" s="1">
        <v>0.38</v>
      </c>
      <c r="J763" s="1" t="str">
        <f t="shared" si="125"/>
        <v>No</v>
      </c>
      <c r="K763" s="5">
        <v>4.0999999999999996</v>
      </c>
      <c r="L763" s="5">
        <f t="shared" si="126"/>
        <v>4.0999999999999996</v>
      </c>
      <c r="M763" s="6">
        <v>1662</v>
      </c>
      <c r="N763">
        <f t="shared" si="127"/>
        <v>1662</v>
      </c>
      <c r="O763" t="str">
        <f t="shared" si="128"/>
        <v>No</v>
      </c>
      <c r="P763" s="7">
        <f t="shared" si="129"/>
        <v>3205998</v>
      </c>
      <c r="Q763" s="5">
        <f t="shared" si="130"/>
        <v>0.82</v>
      </c>
      <c r="R763" s="5">
        <f t="shared" si="121"/>
        <v>3.8925177938651857E-3</v>
      </c>
      <c r="S763" s="5">
        <f t="shared" si="131"/>
        <v>0.41194625889693259</v>
      </c>
    </row>
    <row r="764" spans="1:19" x14ac:dyDescent="0.3">
      <c r="A764" t="s">
        <v>1619</v>
      </c>
      <c r="B764" t="s">
        <v>1620</v>
      </c>
      <c r="C764" t="s">
        <v>1621</v>
      </c>
      <c r="D764" t="str">
        <f t="shared" si="122"/>
        <v>Computers&amp;Accessories</v>
      </c>
      <c r="E764" t="str">
        <f t="shared" si="123"/>
        <v>PCSpeakers</v>
      </c>
      <c r="F764" s="3">
        <v>849</v>
      </c>
      <c r="G764" s="3">
        <v>1499</v>
      </c>
      <c r="H764" s="3" t="str">
        <f t="shared" si="124"/>
        <v>&gt;500.00</v>
      </c>
      <c r="I764" s="1">
        <v>0.43</v>
      </c>
      <c r="J764" s="1" t="str">
        <f t="shared" si="125"/>
        <v>No</v>
      </c>
      <c r="K764" s="5">
        <v>4</v>
      </c>
      <c r="L764" s="5">
        <f t="shared" si="126"/>
        <v>4</v>
      </c>
      <c r="M764" s="6">
        <v>7352</v>
      </c>
      <c r="N764">
        <f t="shared" si="127"/>
        <v>7352</v>
      </c>
      <c r="O764" t="str">
        <f t="shared" si="128"/>
        <v>No</v>
      </c>
      <c r="P764" s="7">
        <f t="shared" si="129"/>
        <v>11020648</v>
      </c>
      <c r="Q764" s="5">
        <f t="shared" si="130"/>
        <v>0.8</v>
      </c>
      <c r="R764" s="5">
        <f t="shared" si="121"/>
        <v>1.7218887376953578E-2</v>
      </c>
      <c r="S764" s="5">
        <f t="shared" si="131"/>
        <v>0.40860944368847679</v>
      </c>
    </row>
    <row r="765" spans="1:19" x14ac:dyDescent="0.3">
      <c r="A765" t="s">
        <v>1622</v>
      </c>
      <c r="B765" t="s">
        <v>1623</v>
      </c>
      <c r="C765" t="s">
        <v>1152</v>
      </c>
      <c r="D765" t="str">
        <f t="shared" si="122"/>
        <v>Computers&amp;Accessories</v>
      </c>
      <c r="E765" t="str">
        <f t="shared" si="123"/>
        <v>Mice</v>
      </c>
      <c r="F765" s="3">
        <v>328</v>
      </c>
      <c r="G765" s="3">
        <v>399</v>
      </c>
      <c r="H765" s="3" t="str">
        <f t="shared" si="124"/>
        <v>200.00–500.00</v>
      </c>
      <c r="I765" s="1">
        <v>0.18</v>
      </c>
      <c r="J765" s="1" t="str">
        <f t="shared" si="125"/>
        <v>No</v>
      </c>
      <c r="K765" s="5">
        <v>4.0999999999999996</v>
      </c>
      <c r="L765" s="5">
        <f t="shared" si="126"/>
        <v>4.0999999999999996</v>
      </c>
      <c r="M765" s="6">
        <v>3441</v>
      </c>
      <c r="N765">
        <f t="shared" si="127"/>
        <v>3441</v>
      </c>
      <c r="O765" t="str">
        <f t="shared" si="128"/>
        <v>No</v>
      </c>
      <c r="P765" s="7">
        <f t="shared" si="129"/>
        <v>1372959</v>
      </c>
      <c r="Q765" s="5">
        <f t="shared" si="130"/>
        <v>0.82</v>
      </c>
      <c r="R765" s="5">
        <f t="shared" si="121"/>
        <v>8.0590575984898338E-3</v>
      </c>
      <c r="S765" s="5">
        <f t="shared" si="131"/>
        <v>0.41402952879924487</v>
      </c>
    </row>
    <row r="766" spans="1:19" x14ac:dyDescent="0.3">
      <c r="A766" t="s">
        <v>1624</v>
      </c>
      <c r="B766" t="s">
        <v>1625</v>
      </c>
      <c r="C766" t="s">
        <v>1160</v>
      </c>
      <c r="D766" t="str">
        <f t="shared" si="122"/>
        <v>Computers&amp;Accessories</v>
      </c>
      <c r="E766" t="str">
        <f t="shared" si="123"/>
        <v>Lapdesks</v>
      </c>
      <c r="F766" s="3">
        <v>269</v>
      </c>
      <c r="G766" s="3">
        <v>699</v>
      </c>
      <c r="H766" s="3" t="str">
        <f t="shared" si="124"/>
        <v>&gt;500.00</v>
      </c>
      <c r="I766" s="1">
        <v>0.62</v>
      </c>
      <c r="J766" s="1" t="str">
        <f t="shared" si="125"/>
        <v>Yes</v>
      </c>
      <c r="K766" s="5">
        <v>4</v>
      </c>
      <c r="L766" s="5">
        <f t="shared" si="126"/>
        <v>4</v>
      </c>
      <c r="M766" s="6">
        <v>93</v>
      </c>
      <c r="N766">
        <f t="shared" si="127"/>
        <v>93</v>
      </c>
      <c r="O766" t="str">
        <f t="shared" si="128"/>
        <v>Yes</v>
      </c>
      <c r="P766" s="7">
        <f t="shared" si="129"/>
        <v>65007</v>
      </c>
      <c r="Q766" s="5">
        <f t="shared" si="130"/>
        <v>0.8</v>
      </c>
      <c r="R766" s="5">
        <f t="shared" si="121"/>
        <v>2.1781236752675229E-4</v>
      </c>
      <c r="S766" s="5">
        <f t="shared" si="131"/>
        <v>0.40010890618376338</v>
      </c>
    </row>
    <row r="767" spans="1:19" x14ac:dyDescent="0.3">
      <c r="A767" t="s">
        <v>1626</v>
      </c>
      <c r="B767" t="s">
        <v>1627</v>
      </c>
      <c r="C767" t="s">
        <v>1628</v>
      </c>
      <c r="D767" t="str">
        <f t="shared" si="122"/>
        <v>Electronics</v>
      </c>
      <c r="E767" t="str">
        <f t="shared" si="123"/>
        <v>BatteryChargers</v>
      </c>
      <c r="F767" s="3">
        <v>299</v>
      </c>
      <c r="G767" s="3">
        <v>400</v>
      </c>
      <c r="H767" s="3" t="str">
        <f t="shared" si="124"/>
        <v>200.00–500.00</v>
      </c>
      <c r="I767" s="1">
        <v>0.25</v>
      </c>
      <c r="J767" s="1" t="str">
        <f t="shared" si="125"/>
        <v>No</v>
      </c>
      <c r="K767" s="5">
        <v>3.8</v>
      </c>
      <c r="L767" s="5">
        <f t="shared" si="126"/>
        <v>3.8</v>
      </c>
      <c r="M767" s="6">
        <v>40895</v>
      </c>
      <c r="N767">
        <f t="shared" si="127"/>
        <v>40895</v>
      </c>
      <c r="O767" t="str">
        <f t="shared" si="128"/>
        <v>No</v>
      </c>
      <c r="P767" s="7">
        <f t="shared" si="129"/>
        <v>16358000</v>
      </c>
      <c r="Q767" s="5">
        <f t="shared" si="130"/>
        <v>0.76</v>
      </c>
      <c r="R767" s="5">
        <f t="shared" si="121"/>
        <v>9.5778890000070269E-2</v>
      </c>
      <c r="S767" s="5">
        <f t="shared" si="131"/>
        <v>0.42788944500003512</v>
      </c>
    </row>
    <row r="768" spans="1:19" x14ac:dyDescent="0.3">
      <c r="A768" t="s">
        <v>1629</v>
      </c>
      <c r="B768" t="s">
        <v>1630</v>
      </c>
      <c r="C768" t="s">
        <v>1631</v>
      </c>
      <c r="D768" t="str">
        <f t="shared" si="122"/>
        <v>Computers&amp;Accessories</v>
      </c>
      <c r="E768" t="str">
        <f t="shared" si="123"/>
        <v>Cases</v>
      </c>
      <c r="F768" s="3">
        <v>549</v>
      </c>
      <c r="G768" s="3">
        <v>1499</v>
      </c>
      <c r="H768" s="3" t="str">
        <f t="shared" si="124"/>
        <v>&gt;500.00</v>
      </c>
      <c r="I768" s="1">
        <v>0.63</v>
      </c>
      <c r="J768" s="1" t="str">
        <f t="shared" si="125"/>
        <v>Yes</v>
      </c>
      <c r="K768" s="5">
        <v>4.3</v>
      </c>
      <c r="L768" s="5">
        <f t="shared" si="126"/>
        <v>4.3</v>
      </c>
      <c r="M768" s="6">
        <v>11006</v>
      </c>
      <c r="N768">
        <f t="shared" si="127"/>
        <v>11006</v>
      </c>
      <c r="O768" t="str">
        <f t="shared" si="128"/>
        <v>No</v>
      </c>
      <c r="P768" s="7">
        <f t="shared" si="129"/>
        <v>16497994</v>
      </c>
      <c r="Q768" s="5">
        <f t="shared" si="130"/>
        <v>0.86</v>
      </c>
      <c r="R768" s="5">
        <f t="shared" si="121"/>
        <v>2.5776805559133715E-2</v>
      </c>
      <c r="S768" s="5">
        <f t="shared" si="131"/>
        <v>0.44288840277956687</v>
      </c>
    </row>
    <row r="769" spans="1:19" x14ac:dyDescent="0.3">
      <c r="A769" t="s">
        <v>1632</v>
      </c>
      <c r="B769" t="s">
        <v>1633</v>
      </c>
      <c r="C769" t="s">
        <v>1317</v>
      </c>
      <c r="D769" t="str">
        <f t="shared" si="122"/>
        <v>OfficeProducts</v>
      </c>
      <c r="E769" t="str">
        <f t="shared" si="123"/>
        <v>WireboundNotebooks</v>
      </c>
      <c r="F769" s="3">
        <v>114</v>
      </c>
      <c r="G769" s="3">
        <v>120</v>
      </c>
      <c r="H769" s="3" t="str">
        <f t="shared" si="124"/>
        <v>&lt;200.00</v>
      </c>
      <c r="I769" s="1">
        <v>0.05</v>
      </c>
      <c r="J769" s="1" t="str">
        <f t="shared" si="125"/>
        <v>No</v>
      </c>
      <c r="K769" s="5">
        <v>4.2</v>
      </c>
      <c r="L769" s="5">
        <f t="shared" si="126"/>
        <v>4.2</v>
      </c>
      <c r="M769" s="6">
        <v>8938</v>
      </c>
      <c r="N769">
        <f t="shared" si="127"/>
        <v>8938</v>
      </c>
      <c r="O769" t="str">
        <f t="shared" si="128"/>
        <v>No</v>
      </c>
      <c r="P769" s="7">
        <f t="shared" si="129"/>
        <v>1072560</v>
      </c>
      <c r="Q769" s="5">
        <f t="shared" si="130"/>
        <v>0.84000000000000008</v>
      </c>
      <c r="R769" s="5">
        <f t="shared" si="121"/>
        <v>2.0933407967248515E-2</v>
      </c>
      <c r="S769" s="5">
        <f t="shared" si="131"/>
        <v>0.4304667039836243</v>
      </c>
    </row>
    <row r="770" spans="1:19" x14ac:dyDescent="0.3">
      <c r="A770" t="s">
        <v>1634</v>
      </c>
      <c r="B770" t="s">
        <v>1635</v>
      </c>
      <c r="C770" t="s">
        <v>1636</v>
      </c>
      <c r="D770" t="str">
        <f t="shared" si="122"/>
        <v>OfficeProducts</v>
      </c>
      <c r="E770" t="str">
        <f t="shared" si="123"/>
        <v>StickBallpointPens</v>
      </c>
      <c r="F770" s="3">
        <v>120</v>
      </c>
      <c r="G770" s="3">
        <v>120</v>
      </c>
      <c r="H770" s="3" t="str">
        <f t="shared" si="124"/>
        <v>&lt;200.00</v>
      </c>
      <c r="I770" s="1">
        <v>0</v>
      </c>
      <c r="J770" s="1" t="str">
        <f t="shared" si="125"/>
        <v>No</v>
      </c>
      <c r="K770" s="5">
        <v>4.0999999999999996</v>
      </c>
      <c r="L770" s="5">
        <f t="shared" si="126"/>
        <v>4.0999999999999996</v>
      </c>
      <c r="M770" s="6">
        <v>4308</v>
      </c>
      <c r="N770">
        <f t="shared" si="127"/>
        <v>4308</v>
      </c>
      <c r="O770" t="str">
        <f t="shared" si="128"/>
        <v>No</v>
      </c>
      <c r="P770" s="7">
        <f t="shared" si="129"/>
        <v>516960</v>
      </c>
      <c r="Q770" s="5">
        <f t="shared" si="130"/>
        <v>0.82</v>
      </c>
      <c r="R770" s="5">
        <f t="shared" ref="R770:R833" si="132">N770 /$W$8</f>
        <v>1.0089630960271493E-2</v>
      </c>
      <c r="S770" s="5">
        <f t="shared" si="131"/>
        <v>0.41504481548013572</v>
      </c>
    </row>
    <row r="771" spans="1:19" x14ac:dyDescent="0.3">
      <c r="A771" t="s">
        <v>1637</v>
      </c>
      <c r="B771" t="s">
        <v>1638</v>
      </c>
      <c r="C771" t="s">
        <v>1152</v>
      </c>
      <c r="D771" t="str">
        <f t="shared" ref="D771:D834" si="133">LEFT(C771, FIND("|",C771&amp; "|") - 1)</f>
        <v>Computers&amp;Accessories</v>
      </c>
      <c r="E771" t="str">
        <f t="shared" ref="E771:E834" si="134">TRIM(RIGHT(SUBSTITUTE(C771, "|", REPT(" ", 100)), 100))</f>
        <v>Mice</v>
      </c>
      <c r="F771" s="3">
        <v>1490</v>
      </c>
      <c r="G771" s="3">
        <v>2295</v>
      </c>
      <c r="H771" s="3" t="str">
        <f t="shared" ref="H771:H834" si="135">IF(G771&lt;200,"&lt;200.00",IF(G771&lt;=500,"200.00–500.00","&gt;500.00"))</f>
        <v>&gt;500.00</v>
      </c>
      <c r="I771" s="1">
        <v>0.35</v>
      </c>
      <c r="J771" s="1" t="str">
        <f t="shared" ref="J771:J834" si="136">IF(I771&gt;=50%,"Yes","No")</f>
        <v>No</v>
      </c>
      <c r="K771" s="5">
        <v>4.5999999999999996</v>
      </c>
      <c r="L771" s="5">
        <f t="shared" ref="L771:L834" si="137">IF(ISNUMBER(K771),K771,0)</f>
        <v>4.5999999999999996</v>
      </c>
      <c r="M771" s="6">
        <v>10652</v>
      </c>
      <c r="N771">
        <f t="shared" ref="N771:N834" si="138">IF(ISNUMBER(M771),M771,0)</f>
        <v>10652</v>
      </c>
      <c r="O771" t="str">
        <f t="shared" ref="O771:O834" si="139">IF(N771&lt;1000,"Yes","No")</f>
        <v>No</v>
      </c>
      <c r="P771" s="7">
        <f t="shared" ref="P771:P834" si="140">G771*N771</f>
        <v>24446340</v>
      </c>
      <c r="Q771" s="5">
        <f t="shared" ref="Q771:Q834" si="141">L771/5</f>
        <v>0.91999999999999993</v>
      </c>
      <c r="R771" s="5">
        <f t="shared" si="132"/>
        <v>2.494771332145124E-2</v>
      </c>
      <c r="S771" s="5">
        <f t="shared" ref="S771:S834" si="142" xml:space="preserve"> (Q771+R771)/2</f>
        <v>0.47247385666072561</v>
      </c>
    </row>
    <row r="772" spans="1:19" x14ac:dyDescent="0.3">
      <c r="A772" t="s">
        <v>1639</v>
      </c>
      <c r="B772" t="s">
        <v>1640</v>
      </c>
      <c r="C772" t="s">
        <v>1641</v>
      </c>
      <c r="D772" t="str">
        <f t="shared" si="133"/>
        <v>Home&amp;Kitchen</v>
      </c>
      <c r="E772" t="str">
        <f t="shared" si="134"/>
        <v>WoodenPencils</v>
      </c>
      <c r="F772" s="3">
        <v>99</v>
      </c>
      <c r="G772" s="3">
        <v>99</v>
      </c>
      <c r="H772" s="3" t="str">
        <f t="shared" si="135"/>
        <v>&lt;200.00</v>
      </c>
      <c r="I772" s="1">
        <v>0</v>
      </c>
      <c r="J772" s="1" t="str">
        <f t="shared" si="136"/>
        <v>No</v>
      </c>
      <c r="K772" s="5">
        <v>4.3</v>
      </c>
      <c r="L772" s="5">
        <f t="shared" si="137"/>
        <v>4.3</v>
      </c>
      <c r="M772" s="6">
        <v>5036</v>
      </c>
      <c r="N772">
        <f t="shared" si="138"/>
        <v>5036</v>
      </c>
      <c r="O772" t="str">
        <f t="shared" si="139"/>
        <v>No</v>
      </c>
      <c r="P772" s="7">
        <f t="shared" si="140"/>
        <v>498564</v>
      </c>
      <c r="Q772" s="5">
        <f t="shared" si="141"/>
        <v>0.86</v>
      </c>
      <c r="R772" s="5">
        <f t="shared" si="132"/>
        <v>1.1794656804997037E-2</v>
      </c>
      <c r="S772" s="5">
        <f t="shared" si="142"/>
        <v>0.43589732840249851</v>
      </c>
    </row>
    <row r="773" spans="1:19" x14ac:dyDescent="0.3">
      <c r="A773" t="s">
        <v>1642</v>
      </c>
      <c r="B773" t="s">
        <v>1643</v>
      </c>
      <c r="C773" t="s">
        <v>1152</v>
      </c>
      <c r="D773" t="str">
        <f t="shared" si="133"/>
        <v>Computers&amp;Accessories</v>
      </c>
      <c r="E773" t="str">
        <f t="shared" si="134"/>
        <v>Mice</v>
      </c>
      <c r="F773" s="3">
        <v>149</v>
      </c>
      <c r="G773" s="3">
        <v>249</v>
      </c>
      <c r="H773" s="3" t="str">
        <f t="shared" si="135"/>
        <v>200.00–500.00</v>
      </c>
      <c r="I773" s="1">
        <v>0.4</v>
      </c>
      <c r="J773" s="1" t="str">
        <f t="shared" si="136"/>
        <v>No</v>
      </c>
      <c r="K773" s="5">
        <v>4</v>
      </c>
      <c r="L773" s="5">
        <f t="shared" si="137"/>
        <v>4</v>
      </c>
      <c r="M773" s="6">
        <v>5057</v>
      </c>
      <c r="N773">
        <f t="shared" si="138"/>
        <v>5057</v>
      </c>
      <c r="O773" t="str">
        <f t="shared" si="139"/>
        <v>No</v>
      </c>
      <c r="P773" s="7">
        <f t="shared" si="140"/>
        <v>1259193</v>
      </c>
      <c r="Q773" s="5">
        <f t="shared" si="141"/>
        <v>0.8</v>
      </c>
      <c r="R773" s="5">
        <f t="shared" si="132"/>
        <v>1.1843840242825658E-2</v>
      </c>
      <c r="S773" s="5">
        <f t="shared" si="142"/>
        <v>0.40592192012141287</v>
      </c>
    </row>
    <row r="774" spans="1:19" x14ac:dyDescent="0.3">
      <c r="A774" t="s">
        <v>1644</v>
      </c>
      <c r="B774" t="s">
        <v>1645</v>
      </c>
      <c r="C774" t="s">
        <v>1254</v>
      </c>
      <c r="D774" t="str">
        <f t="shared" si="133"/>
        <v>Computers&amp;Accessories</v>
      </c>
      <c r="E774" t="str">
        <f t="shared" si="134"/>
        <v>GamingMice</v>
      </c>
      <c r="F774" s="3">
        <v>575</v>
      </c>
      <c r="G774" s="3">
        <v>2799</v>
      </c>
      <c r="H774" s="3" t="str">
        <f t="shared" si="135"/>
        <v>&gt;500.00</v>
      </c>
      <c r="I774" s="1">
        <v>0.79</v>
      </c>
      <c r="J774" s="1" t="str">
        <f t="shared" si="136"/>
        <v>Yes</v>
      </c>
      <c r="K774" s="5">
        <v>4.2</v>
      </c>
      <c r="L774" s="5">
        <f t="shared" si="137"/>
        <v>4.2</v>
      </c>
      <c r="M774" s="6">
        <v>8537</v>
      </c>
      <c r="N774">
        <f t="shared" si="138"/>
        <v>8537</v>
      </c>
      <c r="O774" t="str">
        <f t="shared" si="139"/>
        <v>No</v>
      </c>
      <c r="P774" s="7">
        <f t="shared" si="140"/>
        <v>23895063</v>
      </c>
      <c r="Q774" s="5">
        <f t="shared" si="141"/>
        <v>0.84000000000000008</v>
      </c>
      <c r="R774" s="5">
        <f t="shared" si="132"/>
        <v>1.9994238511568646E-2</v>
      </c>
      <c r="S774" s="5">
        <f t="shared" si="142"/>
        <v>0.42999711925578438</v>
      </c>
    </row>
    <row r="775" spans="1:19" x14ac:dyDescent="0.3">
      <c r="A775" t="s">
        <v>1646</v>
      </c>
      <c r="B775" t="s">
        <v>1647</v>
      </c>
      <c r="C775" t="s">
        <v>1468</v>
      </c>
      <c r="D775" t="str">
        <f t="shared" si="133"/>
        <v>OfficeProducts</v>
      </c>
      <c r="E775" t="str">
        <f t="shared" si="134"/>
        <v>RetractableBallpointPens</v>
      </c>
      <c r="F775" s="3">
        <v>178</v>
      </c>
      <c r="G775" s="3">
        <v>210</v>
      </c>
      <c r="H775" s="3" t="str">
        <f t="shared" si="135"/>
        <v>200.00–500.00</v>
      </c>
      <c r="I775" s="1">
        <v>0.15</v>
      </c>
      <c r="J775" s="1" t="str">
        <f t="shared" si="136"/>
        <v>No</v>
      </c>
      <c r="K775" s="5">
        <v>4.3</v>
      </c>
      <c r="L775" s="5">
        <f t="shared" si="137"/>
        <v>4.3</v>
      </c>
      <c r="M775" s="6">
        <v>2450</v>
      </c>
      <c r="N775">
        <f t="shared" si="138"/>
        <v>2450</v>
      </c>
      <c r="O775" t="str">
        <f t="shared" si="139"/>
        <v>No</v>
      </c>
      <c r="P775" s="7">
        <f t="shared" si="140"/>
        <v>514500</v>
      </c>
      <c r="Q775" s="5">
        <f t="shared" si="141"/>
        <v>0.86</v>
      </c>
      <c r="R775" s="5">
        <f t="shared" si="132"/>
        <v>5.7380677466725063E-3</v>
      </c>
      <c r="S775" s="5">
        <f t="shared" si="142"/>
        <v>0.43286903387333625</v>
      </c>
    </row>
    <row r="776" spans="1:19" x14ac:dyDescent="0.3">
      <c r="A776" t="s">
        <v>1648</v>
      </c>
      <c r="B776" t="s">
        <v>1649</v>
      </c>
      <c r="C776" t="s">
        <v>717</v>
      </c>
      <c r="D776" t="str">
        <f t="shared" si="133"/>
        <v>Electronics</v>
      </c>
      <c r="E776" t="str">
        <f t="shared" si="134"/>
        <v>In-Ear</v>
      </c>
      <c r="F776" s="3">
        <v>1599</v>
      </c>
      <c r="G776" s="3">
        <v>3490</v>
      </c>
      <c r="H776" s="3" t="str">
        <f t="shared" si="135"/>
        <v>&gt;500.00</v>
      </c>
      <c r="I776" s="1">
        <v>0.54</v>
      </c>
      <c r="J776" s="1" t="str">
        <f t="shared" si="136"/>
        <v>Yes</v>
      </c>
      <c r="K776" s="5">
        <v>3.7</v>
      </c>
      <c r="L776" s="5">
        <f t="shared" si="137"/>
        <v>3.7</v>
      </c>
      <c r="M776" s="6">
        <v>676</v>
      </c>
      <c r="N776">
        <f t="shared" si="138"/>
        <v>676</v>
      </c>
      <c r="O776" t="str">
        <f t="shared" si="139"/>
        <v>Yes</v>
      </c>
      <c r="P776" s="7">
        <f t="shared" si="140"/>
        <v>2359240</v>
      </c>
      <c r="Q776" s="5">
        <f t="shared" si="141"/>
        <v>0.74</v>
      </c>
      <c r="R776" s="5">
        <f t="shared" si="132"/>
        <v>1.5832382843880058E-3</v>
      </c>
      <c r="S776" s="5">
        <f t="shared" si="142"/>
        <v>0.370791619142194</v>
      </c>
    </row>
    <row r="777" spans="1:19" x14ac:dyDescent="0.3">
      <c r="A777" t="s">
        <v>1650</v>
      </c>
      <c r="B777" t="s">
        <v>1651</v>
      </c>
      <c r="C777" t="s">
        <v>717</v>
      </c>
      <c r="D777" t="str">
        <f t="shared" si="133"/>
        <v>Electronics</v>
      </c>
      <c r="E777" t="str">
        <f t="shared" si="134"/>
        <v>In-Ear</v>
      </c>
      <c r="F777" s="3">
        <v>499</v>
      </c>
      <c r="G777" s="3">
        <v>1299</v>
      </c>
      <c r="H777" s="3" t="str">
        <f t="shared" si="135"/>
        <v>&gt;500.00</v>
      </c>
      <c r="I777" s="1">
        <v>0.62</v>
      </c>
      <c r="J777" s="1" t="str">
        <f t="shared" si="136"/>
        <v>Yes</v>
      </c>
      <c r="K777" s="5">
        <v>3.9</v>
      </c>
      <c r="L777" s="5">
        <f t="shared" si="137"/>
        <v>3.9</v>
      </c>
      <c r="M777" s="6">
        <v>1173</v>
      </c>
      <c r="N777">
        <f t="shared" si="138"/>
        <v>1173</v>
      </c>
      <c r="O777" t="str">
        <f t="shared" si="139"/>
        <v>No</v>
      </c>
      <c r="P777" s="7">
        <f t="shared" si="140"/>
        <v>1523727</v>
      </c>
      <c r="Q777" s="5">
        <f t="shared" si="141"/>
        <v>0.78</v>
      </c>
      <c r="R777" s="5">
        <f t="shared" si="132"/>
        <v>2.7472463129987142E-3</v>
      </c>
      <c r="S777" s="5">
        <f t="shared" si="142"/>
        <v>0.39137362315649937</v>
      </c>
    </row>
    <row r="778" spans="1:19" x14ac:dyDescent="0.3">
      <c r="A778" t="s">
        <v>1652</v>
      </c>
      <c r="B778" t="s">
        <v>1653</v>
      </c>
      <c r="C778" t="s">
        <v>1260</v>
      </c>
      <c r="D778" t="str">
        <f t="shared" si="133"/>
        <v>Computers&amp;Accessories</v>
      </c>
      <c r="E778" t="str">
        <f t="shared" si="134"/>
        <v>MousePads</v>
      </c>
      <c r="F778" s="3">
        <v>199</v>
      </c>
      <c r="G778" s="3">
        <v>499</v>
      </c>
      <c r="H778" s="3" t="str">
        <f t="shared" si="135"/>
        <v>200.00–500.00</v>
      </c>
      <c r="I778" s="1">
        <v>0.6</v>
      </c>
      <c r="J778" s="1" t="str">
        <f t="shared" si="136"/>
        <v>Yes</v>
      </c>
      <c r="K778" s="5">
        <v>4.3</v>
      </c>
      <c r="L778" s="5">
        <f t="shared" si="137"/>
        <v>4.3</v>
      </c>
      <c r="M778" s="6">
        <v>9998</v>
      </c>
      <c r="N778">
        <f t="shared" si="138"/>
        <v>9998</v>
      </c>
      <c r="O778" t="str">
        <f t="shared" si="139"/>
        <v>No</v>
      </c>
      <c r="P778" s="7">
        <f t="shared" si="140"/>
        <v>4989002</v>
      </c>
      <c r="Q778" s="5">
        <f t="shared" si="141"/>
        <v>0.86</v>
      </c>
      <c r="R778" s="5">
        <f t="shared" si="132"/>
        <v>2.3416000543359884E-2</v>
      </c>
      <c r="S778" s="5">
        <f t="shared" si="142"/>
        <v>0.44170800027167995</v>
      </c>
    </row>
    <row r="779" spans="1:19" x14ac:dyDescent="0.3">
      <c r="A779" t="s">
        <v>1654</v>
      </c>
      <c r="B779" t="s">
        <v>1655</v>
      </c>
      <c r="C779" t="s">
        <v>686</v>
      </c>
      <c r="D779" t="str">
        <f t="shared" si="133"/>
        <v>Electronics</v>
      </c>
      <c r="E779" t="str">
        <f t="shared" si="134"/>
        <v>SmartWatches</v>
      </c>
      <c r="F779" s="3">
        <v>2499</v>
      </c>
      <c r="G779" s="3">
        <v>5999</v>
      </c>
      <c r="H779" s="3" t="str">
        <f t="shared" si="135"/>
        <v>&gt;500.00</v>
      </c>
      <c r="I779" s="1">
        <v>0.57999999999999996</v>
      </c>
      <c r="J779" s="1" t="str">
        <f t="shared" si="136"/>
        <v>Yes</v>
      </c>
      <c r="K779" s="5">
        <v>4.0999999999999996</v>
      </c>
      <c r="L779" s="5">
        <f t="shared" si="137"/>
        <v>4.0999999999999996</v>
      </c>
      <c r="M779" s="6">
        <v>5852</v>
      </c>
      <c r="N779">
        <f t="shared" si="138"/>
        <v>5852</v>
      </c>
      <c r="O779" t="str">
        <f t="shared" si="139"/>
        <v>No</v>
      </c>
      <c r="P779" s="7">
        <f t="shared" si="140"/>
        <v>35106148</v>
      </c>
      <c r="Q779" s="5">
        <f t="shared" si="141"/>
        <v>0.82</v>
      </c>
      <c r="R779" s="5">
        <f t="shared" si="132"/>
        <v>1.3705784674909186E-2</v>
      </c>
      <c r="S779" s="5">
        <f t="shared" si="142"/>
        <v>0.41685289233745459</v>
      </c>
    </row>
    <row r="780" spans="1:19" x14ac:dyDescent="0.3">
      <c r="A780" t="s">
        <v>1656</v>
      </c>
      <c r="B780" t="s">
        <v>1657</v>
      </c>
      <c r="C780" t="s">
        <v>1658</v>
      </c>
      <c r="D780" t="str">
        <f t="shared" si="133"/>
        <v>Computers&amp;Accessories</v>
      </c>
      <c r="E780" t="str">
        <f t="shared" si="134"/>
        <v>InternalHardDrives</v>
      </c>
      <c r="F780" s="3">
        <v>199</v>
      </c>
      <c r="G780" s="3">
        <v>999</v>
      </c>
      <c r="H780" s="3" t="str">
        <f t="shared" si="135"/>
        <v>&gt;500.00</v>
      </c>
      <c r="I780" s="1">
        <v>0.8</v>
      </c>
      <c r="J780" s="1" t="str">
        <f t="shared" si="136"/>
        <v>Yes</v>
      </c>
      <c r="K780" s="5">
        <v>4.2</v>
      </c>
      <c r="L780" s="5">
        <f t="shared" si="137"/>
        <v>4.2</v>
      </c>
      <c r="M780" s="6">
        <v>362</v>
      </c>
      <c r="N780">
        <f t="shared" si="138"/>
        <v>362</v>
      </c>
      <c r="O780" t="str">
        <f t="shared" si="139"/>
        <v>Yes</v>
      </c>
      <c r="P780" s="7">
        <f t="shared" si="140"/>
        <v>361638</v>
      </c>
      <c r="Q780" s="5">
        <f t="shared" si="141"/>
        <v>0.84000000000000008</v>
      </c>
      <c r="R780" s="5">
        <f t="shared" si="132"/>
        <v>8.4782878542671316E-4</v>
      </c>
      <c r="S780" s="5">
        <f t="shared" si="142"/>
        <v>0.42042391439271337</v>
      </c>
    </row>
    <row r="781" spans="1:19" x14ac:dyDescent="0.3">
      <c r="A781" t="s">
        <v>1659</v>
      </c>
      <c r="B781" t="s">
        <v>1660</v>
      </c>
      <c r="C781" t="s">
        <v>707</v>
      </c>
      <c r="D781" t="str">
        <f t="shared" si="133"/>
        <v>Electronics</v>
      </c>
      <c r="E781" t="str">
        <f t="shared" si="134"/>
        <v>MicroSD</v>
      </c>
      <c r="F781" s="3">
        <v>939</v>
      </c>
      <c r="G781" s="3">
        <v>1800</v>
      </c>
      <c r="H781" s="3" t="str">
        <f t="shared" si="135"/>
        <v>&gt;500.00</v>
      </c>
      <c r="I781" s="1">
        <v>0.48</v>
      </c>
      <c r="J781" s="1" t="str">
        <f t="shared" si="136"/>
        <v>No</v>
      </c>
      <c r="K781" s="5">
        <v>4.5</v>
      </c>
      <c r="L781" s="5">
        <f t="shared" si="137"/>
        <v>4.5</v>
      </c>
      <c r="M781" s="6">
        <v>205052</v>
      </c>
      <c r="N781">
        <f t="shared" si="138"/>
        <v>205052</v>
      </c>
      <c r="O781" t="str">
        <f t="shared" si="139"/>
        <v>No</v>
      </c>
      <c r="P781" s="7">
        <f t="shared" si="140"/>
        <v>369093600</v>
      </c>
      <c r="Q781" s="5">
        <f t="shared" si="141"/>
        <v>0.9</v>
      </c>
      <c r="R781" s="5">
        <f t="shared" si="132"/>
        <v>0.48024582350640438</v>
      </c>
      <c r="S781" s="5">
        <f t="shared" si="142"/>
        <v>0.69012291175320217</v>
      </c>
    </row>
    <row r="782" spans="1:19" x14ac:dyDescent="0.3">
      <c r="A782" t="s">
        <v>1661</v>
      </c>
      <c r="B782" t="s">
        <v>1662</v>
      </c>
      <c r="C782" t="s">
        <v>686</v>
      </c>
      <c r="D782" t="str">
        <f t="shared" si="133"/>
        <v>Electronics</v>
      </c>
      <c r="E782" t="str">
        <f t="shared" si="134"/>
        <v>SmartWatches</v>
      </c>
      <c r="F782" s="3">
        <v>2499</v>
      </c>
      <c r="G782" s="3">
        <v>9999</v>
      </c>
      <c r="H782" s="3" t="str">
        <f t="shared" si="135"/>
        <v>&gt;500.00</v>
      </c>
      <c r="I782" s="1">
        <v>0.75</v>
      </c>
      <c r="J782" s="1" t="str">
        <f t="shared" si="136"/>
        <v>Yes</v>
      </c>
      <c r="K782" s="5">
        <v>4</v>
      </c>
      <c r="L782" s="5">
        <f t="shared" si="137"/>
        <v>4</v>
      </c>
      <c r="M782" s="6">
        <v>9090</v>
      </c>
      <c r="N782">
        <f t="shared" si="138"/>
        <v>9090</v>
      </c>
      <c r="O782" t="str">
        <f t="shared" si="139"/>
        <v>No</v>
      </c>
      <c r="P782" s="7">
        <f t="shared" si="140"/>
        <v>90890910</v>
      </c>
      <c r="Q782" s="5">
        <f t="shared" si="141"/>
        <v>0.8</v>
      </c>
      <c r="R782" s="5">
        <f t="shared" si="132"/>
        <v>2.1289402374389012E-2</v>
      </c>
      <c r="S782" s="5">
        <f t="shared" si="142"/>
        <v>0.41064470118719454</v>
      </c>
    </row>
    <row r="783" spans="1:19" x14ac:dyDescent="0.3">
      <c r="A783" t="s">
        <v>1663</v>
      </c>
      <c r="B783" t="s">
        <v>1664</v>
      </c>
      <c r="C783" t="s">
        <v>1152</v>
      </c>
      <c r="D783" t="str">
        <f t="shared" si="133"/>
        <v>Computers&amp;Accessories</v>
      </c>
      <c r="E783" t="str">
        <f t="shared" si="134"/>
        <v>Mice</v>
      </c>
      <c r="F783" s="3">
        <v>1439</v>
      </c>
      <c r="G783" s="3">
        <v>2890</v>
      </c>
      <c r="H783" s="3" t="str">
        <f t="shared" si="135"/>
        <v>&gt;500.00</v>
      </c>
      <c r="I783" s="1">
        <v>0.5</v>
      </c>
      <c r="J783" s="1" t="str">
        <f t="shared" si="136"/>
        <v>Yes</v>
      </c>
      <c r="K783" s="5">
        <v>4.5</v>
      </c>
      <c r="L783" s="5">
        <f t="shared" si="137"/>
        <v>4.5</v>
      </c>
      <c r="M783" s="6">
        <v>4099</v>
      </c>
      <c r="N783">
        <f t="shared" si="138"/>
        <v>4099</v>
      </c>
      <c r="O783" t="str">
        <f t="shared" si="139"/>
        <v>No</v>
      </c>
      <c r="P783" s="7">
        <f t="shared" si="140"/>
        <v>11846110</v>
      </c>
      <c r="Q783" s="5">
        <f t="shared" si="141"/>
        <v>0.9</v>
      </c>
      <c r="R783" s="5">
        <f t="shared" si="132"/>
        <v>9.6001386504533069E-3</v>
      </c>
      <c r="S783" s="5">
        <f t="shared" si="142"/>
        <v>0.45480006932522665</v>
      </c>
    </row>
    <row r="784" spans="1:19" x14ac:dyDescent="0.3">
      <c r="A784" t="s">
        <v>1665</v>
      </c>
      <c r="B784" t="s">
        <v>1666</v>
      </c>
      <c r="C784" t="s">
        <v>717</v>
      </c>
      <c r="D784" t="str">
        <f t="shared" si="133"/>
        <v>Electronics</v>
      </c>
      <c r="E784" t="str">
        <f t="shared" si="134"/>
        <v>In-Ear</v>
      </c>
      <c r="F784" s="3">
        <v>1099</v>
      </c>
      <c r="G784" s="3">
        <v>5999</v>
      </c>
      <c r="H784" s="3" t="str">
        <f t="shared" si="135"/>
        <v>&gt;500.00</v>
      </c>
      <c r="I784" s="1">
        <v>0.82</v>
      </c>
      <c r="J784" s="1" t="str">
        <f t="shared" si="136"/>
        <v>Yes</v>
      </c>
      <c r="K784" s="5">
        <v>3.5</v>
      </c>
      <c r="L784" s="5">
        <f t="shared" si="137"/>
        <v>3.5</v>
      </c>
      <c r="M784" s="6">
        <v>12966</v>
      </c>
      <c r="N784">
        <f t="shared" si="138"/>
        <v>12966</v>
      </c>
      <c r="O784" t="str">
        <f t="shared" si="139"/>
        <v>No</v>
      </c>
      <c r="P784" s="7">
        <f t="shared" si="140"/>
        <v>77783034</v>
      </c>
      <c r="Q784" s="5">
        <f t="shared" si="141"/>
        <v>0.7</v>
      </c>
      <c r="R784" s="5">
        <f t="shared" si="132"/>
        <v>3.0367259756471719E-2</v>
      </c>
      <c r="S784" s="5">
        <f t="shared" si="142"/>
        <v>0.36518362987823583</v>
      </c>
    </row>
    <row r="785" spans="1:19" x14ac:dyDescent="0.3">
      <c r="A785" t="s">
        <v>1667</v>
      </c>
      <c r="B785" t="s">
        <v>1668</v>
      </c>
      <c r="C785" t="s">
        <v>1317</v>
      </c>
      <c r="D785" t="str">
        <f t="shared" si="133"/>
        <v>OfficeProducts</v>
      </c>
      <c r="E785" t="str">
        <f t="shared" si="134"/>
        <v>WireboundNotebooks</v>
      </c>
      <c r="F785" s="3">
        <v>157</v>
      </c>
      <c r="G785" s="3">
        <v>160</v>
      </c>
      <c r="H785" s="3" t="str">
        <f t="shared" si="135"/>
        <v>&lt;200.00</v>
      </c>
      <c r="I785" s="1">
        <v>0.02</v>
      </c>
      <c r="J785" s="1" t="str">
        <f t="shared" si="136"/>
        <v>No</v>
      </c>
      <c r="K785" s="5">
        <v>4.5</v>
      </c>
      <c r="L785" s="5">
        <f t="shared" si="137"/>
        <v>4.5</v>
      </c>
      <c r="M785" s="6">
        <v>4428</v>
      </c>
      <c r="N785">
        <f t="shared" si="138"/>
        <v>4428</v>
      </c>
      <c r="O785" t="str">
        <f t="shared" si="139"/>
        <v>No</v>
      </c>
      <c r="P785" s="7">
        <f t="shared" si="140"/>
        <v>708480</v>
      </c>
      <c r="Q785" s="5">
        <f t="shared" si="141"/>
        <v>0.9</v>
      </c>
      <c r="R785" s="5">
        <f t="shared" si="132"/>
        <v>1.0370679176435044E-2</v>
      </c>
      <c r="S785" s="5">
        <f t="shared" si="142"/>
        <v>0.45518533958821755</v>
      </c>
    </row>
    <row r="786" spans="1:19" x14ac:dyDescent="0.3">
      <c r="A786" t="s">
        <v>1669</v>
      </c>
      <c r="B786" t="s">
        <v>1670</v>
      </c>
      <c r="C786" t="s">
        <v>1241</v>
      </c>
      <c r="D786" t="str">
        <f t="shared" si="133"/>
        <v>Computers&amp;Accessories</v>
      </c>
      <c r="E786" t="str">
        <f t="shared" si="134"/>
        <v>DustCovers</v>
      </c>
      <c r="F786" s="3">
        <v>115</v>
      </c>
      <c r="G786" s="3">
        <v>999</v>
      </c>
      <c r="H786" s="3" t="str">
        <f t="shared" si="135"/>
        <v>&gt;500.00</v>
      </c>
      <c r="I786" s="1">
        <v>0.88</v>
      </c>
      <c r="J786" s="1" t="str">
        <f t="shared" si="136"/>
        <v>Yes</v>
      </c>
      <c r="K786" s="5">
        <v>3.3</v>
      </c>
      <c r="L786" s="5">
        <f t="shared" si="137"/>
        <v>3.3</v>
      </c>
      <c r="M786" s="6">
        <v>5692</v>
      </c>
      <c r="N786">
        <f t="shared" si="138"/>
        <v>5692</v>
      </c>
      <c r="O786" t="str">
        <f t="shared" si="139"/>
        <v>No</v>
      </c>
      <c r="P786" s="7">
        <f t="shared" si="140"/>
        <v>5686308</v>
      </c>
      <c r="Q786" s="5">
        <f t="shared" si="141"/>
        <v>0.65999999999999992</v>
      </c>
      <c r="R786" s="5">
        <f t="shared" si="132"/>
        <v>1.333105372002445E-2</v>
      </c>
      <c r="S786" s="5">
        <f t="shared" si="142"/>
        <v>0.33666552686001217</v>
      </c>
    </row>
    <row r="787" spans="1:19" x14ac:dyDescent="0.3">
      <c r="A787" t="s">
        <v>1671</v>
      </c>
      <c r="B787" t="s">
        <v>1672</v>
      </c>
      <c r="C787" t="s">
        <v>1155</v>
      </c>
      <c r="D787" t="str">
        <f t="shared" si="133"/>
        <v>Computers&amp;Accessories</v>
      </c>
      <c r="E787" t="str">
        <f t="shared" si="134"/>
        <v>GraphicTablets</v>
      </c>
      <c r="F787" s="3">
        <v>175</v>
      </c>
      <c r="G787" s="3">
        <v>499</v>
      </c>
      <c r="H787" s="3" t="str">
        <f t="shared" si="135"/>
        <v>200.00–500.00</v>
      </c>
      <c r="I787" s="1">
        <v>0.65</v>
      </c>
      <c r="J787" s="1" t="str">
        <f t="shared" si="136"/>
        <v>Yes</v>
      </c>
      <c r="K787" s="5">
        <v>4.0999999999999996</v>
      </c>
      <c r="L787" s="5">
        <f t="shared" si="137"/>
        <v>4.0999999999999996</v>
      </c>
      <c r="M787" s="6">
        <v>21</v>
      </c>
      <c r="N787">
        <f t="shared" si="138"/>
        <v>21</v>
      </c>
      <c r="O787" t="str">
        <f t="shared" si="139"/>
        <v>Yes</v>
      </c>
      <c r="P787" s="7">
        <f t="shared" si="140"/>
        <v>10479</v>
      </c>
      <c r="Q787" s="5">
        <f t="shared" si="141"/>
        <v>0.82</v>
      </c>
      <c r="R787" s="5">
        <f t="shared" si="132"/>
        <v>4.9183437828621482E-5</v>
      </c>
      <c r="S787" s="5">
        <f t="shared" si="142"/>
        <v>0.41002459171891431</v>
      </c>
    </row>
    <row r="788" spans="1:19" x14ac:dyDescent="0.3">
      <c r="A788" t="s">
        <v>1673</v>
      </c>
      <c r="B788" t="s">
        <v>1674</v>
      </c>
      <c r="C788" t="s">
        <v>1377</v>
      </c>
      <c r="D788" t="str">
        <f t="shared" si="133"/>
        <v>Electronics</v>
      </c>
      <c r="E788" t="str">
        <f t="shared" si="134"/>
        <v>DomeCameras</v>
      </c>
      <c r="F788" s="3">
        <v>1999</v>
      </c>
      <c r="G788" s="3">
        <v>4700</v>
      </c>
      <c r="H788" s="3" t="str">
        <f t="shared" si="135"/>
        <v>&gt;500.00</v>
      </c>
      <c r="I788" s="1">
        <v>0.56999999999999995</v>
      </c>
      <c r="J788" s="1" t="str">
        <f t="shared" si="136"/>
        <v>Yes</v>
      </c>
      <c r="K788" s="5">
        <v>3.8</v>
      </c>
      <c r="L788" s="5">
        <f t="shared" si="137"/>
        <v>3.8</v>
      </c>
      <c r="M788" s="6">
        <v>1880</v>
      </c>
      <c r="N788">
        <f t="shared" si="138"/>
        <v>1880</v>
      </c>
      <c r="O788" t="str">
        <f t="shared" si="139"/>
        <v>No</v>
      </c>
      <c r="P788" s="7">
        <f t="shared" si="140"/>
        <v>8836000</v>
      </c>
      <c r="Q788" s="5">
        <f t="shared" si="141"/>
        <v>0.76</v>
      </c>
      <c r="R788" s="5">
        <f t="shared" si="132"/>
        <v>4.4030887198956373E-3</v>
      </c>
      <c r="S788" s="5">
        <f t="shared" si="142"/>
        <v>0.3822015443599478</v>
      </c>
    </row>
    <row r="789" spans="1:19" x14ac:dyDescent="0.3">
      <c r="A789" t="s">
        <v>1675</v>
      </c>
      <c r="B789" t="s">
        <v>1676</v>
      </c>
      <c r="C789" t="s">
        <v>1677</v>
      </c>
      <c r="D789" t="str">
        <f t="shared" si="133"/>
        <v>Computers&amp;Accessories</v>
      </c>
      <c r="E789" t="str">
        <f t="shared" si="134"/>
        <v>Printers</v>
      </c>
      <c r="F789" s="3">
        <v>3999</v>
      </c>
      <c r="G789" s="3">
        <v>4332.96</v>
      </c>
      <c r="H789" s="3" t="str">
        <f t="shared" si="135"/>
        <v>&gt;500.00</v>
      </c>
      <c r="I789" s="1">
        <v>0.08</v>
      </c>
      <c r="J789" s="1" t="str">
        <f t="shared" si="136"/>
        <v>No</v>
      </c>
      <c r="K789" s="5">
        <v>3.5</v>
      </c>
      <c r="L789" s="5">
        <f t="shared" si="137"/>
        <v>3.5</v>
      </c>
      <c r="M789" s="6">
        <v>21762</v>
      </c>
      <c r="N789">
        <f t="shared" si="138"/>
        <v>21762</v>
      </c>
      <c r="O789" t="str">
        <f t="shared" si="139"/>
        <v>No</v>
      </c>
      <c r="P789" s="7">
        <f t="shared" si="140"/>
        <v>94293875.519999996</v>
      </c>
      <c r="Q789" s="5">
        <f t="shared" si="141"/>
        <v>0.7</v>
      </c>
      <c r="R789" s="5">
        <f t="shared" si="132"/>
        <v>5.0968094001260032E-2</v>
      </c>
      <c r="S789" s="5">
        <f t="shared" si="142"/>
        <v>0.37548404700062998</v>
      </c>
    </row>
    <row r="790" spans="1:19" x14ac:dyDescent="0.3">
      <c r="A790" t="s">
        <v>1678</v>
      </c>
      <c r="B790" t="s">
        <v>1679</v>
      </c>
      <c r="C790" t="s">
        <v>1280</v>
      </c>
      <c r="D790" t="str">
        <f t="shared" si="133"/>
        <v>Computers&amp;Accessories</v>
      </c>
      <c r="E790" t="str">
        <f t="shared" si="134"/>
        <v>Routers</v>
      </c>
      <c r="F790" s="3">
        <v>899</v>
      </c>
      <c r="G790" s="3">
        <v>1800</v>
      </c>
      <c r="H790" s="3" t="str">
        <f t="shared" si="135"/>
        <v>&gt;500.00</v>
      </c>
      <c r="I790" s="1">
        <v>0.5</v>
      </c>
      <c r="J790" s="1" t="str">
        <f t="shared" si="136"/>
        <v>Yes</v>
      </c>
      <c r="K790" s="5">
        <v>4.0999999999999996</v>
      </c>
      <c r="L790" s="5">
        <f t="shared" si="137"/>
        <v>4.0999999999999996</v>
      </c>
      <c r="M790" s="6">
        <v>22375</v>
      </c>
      <c r="N790">
        <f t="shared" si="138"/>
        <v>22375</v>
      </c>
      <c r="O790" t="str">
        <f t="shared" si="139"/>
        <v>No</v>
      </c>
      <c r="P790" s="7">
        <f t="shared" si="140"/>
        <v>40275000</v>
      </c>
      <c r="Q790" s="5">
        <f t="shared" si="141"/>
        <v>0.82</v>
      </c>
      <c r="R790" s="5">
        <f t="shared" si="132"/>
        <v>5.2403781972162174E-2</v>
      </c>
      <c r="S790" s="5">
        <f t="shared" si="142"/>
        <v>0.43620189098608109</v>
      </c>
    </row>
    <row r="791" spans="1:19" x14ac:dyDescent="0.3">
      <c r="A791" t="s">
        <v>1680</v>
      </c>
      <c r="B791" t="s">
        <v>1681</v>
      </c>
      <c r="C791" t="s">
        <v>1260</v>
      </c>
      <c r="D791" t="str">
        <f t="shared" si="133"/>
        <v>Computers&amp;Accessories</v>
      </c>
      <c r="E791" t="str">
        <f t="shared" si="134"/>
        <v>MousePads</v>
      </c>
      <c r="F791" s="3">
        <v>299</v>
      </c>
      <c r="G791" s="3">
        <v>990</v>
      </c>
      <c r="H791" s="3" t="str">
        <f t="shared" si="135"/>
        <v>&gt;500.00</v>
      </c>
      <c r="I791" s="1">
        <v>0.7</v>
      </c>
      <c r="J791" s="1" t="str">
        <f t="shared" si="136"/>
        <v>Yes</v>
      </c>
      <c r="K791" s="5">
        <v>4.5</v>
      </c>
      <c r="L791" s="5">
        <f t="shared" si="137"/>
        <v>4.5</v>
      </c>
      <c r="M791" s="6">
        <v>2453</v>
      </c>
      <c r="N791">
        <f t="shared" si="138"/>
        <v>2453</v>
      </c>
      <c r="O791" t="str">
        <f t="shared" si="139"/>
        <v>No</v>
      </c>
      <c r="P791" s="7">
        <f t="shared" si="140"/>
        <v>2428470</v>
      </c>
      <c r="Q791" s="5">
        <f t="shared" si="141"/>
        <v>0.9</v>
      </c>
      <c r="R791" s="5">
        <f t="shared" si="132"/>
        <v>5.7450939520765952E-3</v>
      </c>
      <c r="S791" s="5">
        <f t="shared" si="142"/>
        <v>0.45287254697603829</v>
      </c>
    </row>
    <row r="792" spans="1:19" x14ac:dyDescent="0.3">
      <c r="A792" t="s">
        <v>1682</v>
      </c>
      <c r="B792" t="s">
        <v>1683</v>
      </c>
      <c r="C792" t="s">
        <v>1155</v>
      </c>
      <c r="D792" t="str">
        <f t="shared" si="133"/>
        <v>Computers&amp;Accessories</v>
      </c>
      <c r="E792" t="str">
        <f t="shared" si="134"/>
        <v>GraphicTablets</v>
      </c>
      <c r="F792" s="3">
        <v>3303</v>
      </c>
      <c r="G792" s="3">
        <v>4699</v>
      </c>
      <c r="H792" s="3" t="str">
        <f t="shared" si="135"/>
        <v>&gt;500.00</v>
      </c>
      <c r="I792" s="1">
        <v>0.3</v>
      </c>
      <c r="J792" s="1" t="str">
        <f t="shared" si="136"/>
        <v>No</v>
      </c>
      <c r="K792" s="5">
        <v>4.4000000000000004</v>
      </c>
      <c r="L792" s="5">
        <f t="shared" si="137"/>
        <v>4.4000000000000004</v>
      </c>
      <c r="M792" s="6">
        <v>13544</v>
      </c>
      <c r="N792">
        <f t="shared" si="138"/>
        <v>13544</v>
      </c>
      <c r="O792" t="str">
        <f t="shared" si="139"/>
        <v>No</v>
      </c>
      <c r="P792" s="7">
        <f t="shared" si="140"/>
        <v>63643256</v>
      </c>
      <c r="Q792" s="5">
        <f t="shared" si="141"/>
        <v>0.88000000000000012</v>
      </c>
      <c r="R792" s="5">
        <f t="shared" si="132"/>
        <v>3.1720975330992829E-2</v>
      </c>
      <c r="S792" s="5">
        <f t="shared" si="142"/>
        <v>0.45586048766549647</v>
      </c>
    </row>
    <row r="793" spans="1:19" x14ac:dyDescent="0.3">
      <c r="A793" t="s">
        <v>1684</v>
      </c>
      <c r="B793" t="s">
        <v>1685</v>
      </c>
      <c r="C793" t="s">
        <v>1525</v>
      </c>
      <c r="D793" t="str">
        <f t="shared" si="133"/>
        <v>Computers&amp;Accessories</v>
      </c>
      <c r="E793" t="str">
        <f t="shared" si="134"/>
        <v>Webcams</v>
      </c>
      <c r="F793" s="3">
        <v>1890</v>
      </c>
      <c r="G793" s="3">
        <v>5490</v>
      </c>
      <c r="H793" s="3" t="str">
        <f t="shared" si="135"/>
        <v>&gt;500.00</v>
      </c>
      <c r="I793" s="1">
        <v>0.66</v>
      </c>
      <c r="J793" s="1" t="str">
        <f t="shared" si="136"/>
        <v>Yes</v>
      </c>
      <c r="K793" s="5">
        <v>4.0999999999999996</v>
      </c>
      <c r="L793" s="5">
        <f t="shared" si="137"/>
        <v>4.0999999999999996</v>
      </c>
      <c r="M793" s="6">
        <v>10976</v>
      </c>
      <c r="N793">
        <f t="shared" si="138"/>
        <v>10976</v>
      </c>
      <c r="O793" t="str">
        <f t="shared" si="139"/>
        <v>No</v>
      </c>
      <c r="P793" s="7">
        <f t="shared" si="140"/>
        <v>60258240</v>
      </c>
      <c r="Q793" s="5">
        <f t="shared" si="141"/>
        <v>0.82</v>
      </c>
      <c r="R793" s="5">
        <f t="shared" si="132"/>
        <v>2.5706543505092827E-2</v>
      </c>
      <c r="S793" s="5">
        <f t="shared" si="142"/>
        <v>0.42285327175254639</v>
      </c>
    </row>
    <row r="794" spans="1:19" x14ac:dyDescent="0.3">
      <c r="A794" t="s">
        <v>1686</v>
      </c>
      <c r="B794" t="s">
        <v>1687</v>
      </c>
      <c r="C794" t="s">
        <v>1450</v>
      </c>
      <c r="D794" t="str">
        <f t="shared" si="133"/>
        <v>OfficeProducts</v>
      </c>
      <c r="E794" t="str">
        <f t="shared" si="134"/>
        <v>BottledInk</v>
      </c>
      <c r="F794" s="3">
        <v>90</v>
      </c>
      <c r="G794" s="3">
        <v>100</v>
      </c>
      <c r="H794" s="3" t="str">
        <f t="shared" si="135"/>
        <v>&lt;200.00</v>
      </c>
      <c r="I794" s="1">
        <v>0.1</v>
      </c>
      <c r="J794" s="1" t="str">
        <f t="shared" si="136"/>
        <v>No</v>
      </c>
      <c r="K794" s="5">
        <v>4.3</v>
      </c>
      <c r="L794" s="5">
        <f t="shared" si="137"/>
        <v>4.3</v>
      </c>
      <c r="M794" s="6">
        <v>3061</v>
      </c>
      <c r="N794">
        <f t="shared" si="138"/>
        <v>3061</v>
      </c>
      <c r="O794" t="str">
        <f t="shared" si="139"/>
        <v>No</v>
      </c>
      <c r="P794" s="7">
        <f t="shared" si="140"/>
        <v>306100</v>
      </c>
      <c r="Q794" s="5">
        <f t="shared" si="141"/>
        <v>0.86</v>
      </c>
      <c r="R794" s="5">
        <f t="shared" si="132"/>
        <v>7.1690715806385884E-3</v>
      </c>
      <c r="S794" s="5">
        <f t="shared" si="142"/>
        <v>0.4335845357903193</v>
      </c>
    </row>
    <row r="795" spans="1:19" x14ac:dyDescent="0.3">
      <c r="A795" t="s">
        <v>1688</v>
      </c>
      <c r="B795" t="s">
        <v>1689</v>
      </c>
      <c r="C795" t="s">
        <v>717</v>
      </c>
      <c r="D795" t="str">
        <f t="shared" si="133"/>
        <v>Electronics</v>
      </c>
      <c r="E795" t="str">
        <f t="shared" si="134"/>
        <v>In-Ear</v>
      </c>
      <c r="F795" s="3">
        <v>1599</v>
      </c>
      <c r="G795" s="3">
        <v>2790</v>
      </c>
      <c r="H795" s="3" t="str">
        <f t="shared" si="135"/>
        <v>&gt;500.00</v>
      </c>
      <c r="I795" s="1">
        <v>0.43</v>
      </c>
      <c r="J795" s="1" t="str">
        <f t="shared" si="136"/>
        <v>No</v>
      </c>
      <c r="K795" s="5">
        <v>3.6</v>
      </c>
      <c r="L795" s="5">
        <f t="shared" si="137"/>
        <v>3.6</v>
      </c>
      <c r="M795" s="6">
        <v>2272</v>
      </c>
      <c r="N795">
        <f t="shared" si="138"/>
        <v>2272</v>
      </c>
      <c r="O795" t="str">
        <f t="shared" si="139"/>
        <v>No</v>
      </c>
      <c r="P795" s="7">
        <f t="shared" si="140"/>
        <v>6338880</v>
      </c>
      <c r="Q795" s="5">
        <f t="shared" si="141"/>
        <v>0.72</v>
      </c>
      <c r="R795" s="5">
        <f t="shared" si="132"/>
        <v>5.3211795593632386E-3</v>
      </c>
      <c r="S795" s="5">
        <f t="shared" si="142"/>
        <v>0.36266058977968163</v>
      </c>
    </row>
    <row r="796" spans="1:19" x14ac:dyDescent="0.3">
      <c r="A796" t="s">
        <v>1690</v>
      </c>
      <c r="B796" t="s">
        <v>1691</v>
      </c>
      <c r="C796" t="s">
        <v>1532</v>
      </c>
      <c r="D796" t="str">
        <f t="shared" si="133"/>
        <v>Computers&amp;Accessories</v>
      </c>
      <c r="E796" t="str">
        <f t="shared" si="134"/>
        <v>CoolingPads</v>
      </c>
      <c r="F796" s="3">
        <v>599</v>
      </c>
      <c r="G796" s="3">
        <v>999</v>
      </c>
      <c r="H796" s="3" t="str">
        <f t="shared" si="135"/>
        <v>&gt;500.00</v>
      </c>
      <c r="I796" s="1">
        <v>0.4</v>
      </c>
      <c r="J796" s="1" t="str">
        <f t="shared" si="136"/>
        <v>No</v>
      </c>
      <c r="K796" s="5">
        <v>4</v>
      </c>
      <c r="L796" s="5">
        <f t="shared" si="137"/>
        <v>4</v>
      </c>
      <c r="M796" s="6">
        <v>7601</v>
      </c>
      <c r="N796">
        <f t="shared" si="138"/>
        <v>7601</v>
      </c>
      <c r="O796" t="str">
        <f t="shared" si="139"/>
        <v>No</v>
      </c>
      <c r="P796" s="7">
        <f t="shared" si="140"/>
        <v>7593399</v>
      </c>
      <c r="Q796" s="5">
        <f t="shared" si="141"/>
        <v>0.8</v>
      </c>
      <c r="R796" s="5">
        <f t="shared" si="132"/>
        <v>1.7802062425492947E-2</v>
      </c>
      <c r="S796" s="5">
        <f t="shared" si="142"/>
        <v>0.40890103121274651</v>
      </c>
    </row>
    <row r="797" spans="1:19" x14ac:dyDescent="0.3">
      <c r="A797" t="s">
        <v>1692</v>
      </c>
      <c r="B797" t="s">
        <v>1693</v>
      </c>
      <c r="C797" t="s">
        <v>1260</v>
      </c>
      <c r="D797" t="str">
        <f t="shared" si="133"/>
        <v>Computers&amp;Accessories</v>
      </c>
      <c r="E797" t="str">
        <f t="shared" si="134"/>
        <v>MousePads</v>
      </c>
      <c r="F797" s="3">
        <v>425</v>
      </c>
      <c r="G797" s="3">
        <v>899</v>
      </c>
      <c r="H797" s="3" t="str">
        <f t="shared" si="135"/>
        <v>&gt;500.00</v>
      </c>
      <c r="I797" s="1">
        <v>0.53</v>
      </c>
      <c r="J797" s="1" t="str">
        <f t="shared" si="136"/>
        <v>Yes</v>
      </c>
      <c r="K797" s="5">
        <v>4.5</v>
      </c>
      <c r="L797" s="5">
        <f t="shared" si="137"/>
        <v>4.5</v>
      </c>
      <c r="M797" s="6">
        <v>4219</v>
      </c>
      <c r="N797">
        <f t="shared" si="138"/>
        <v>4219</v>
      </c>
      <c r="O797" t="str">
        <f t="shared" si="139"/>
        <v>No</v>
      </c>
      <c r="P797" s="7">
        <f t="shared" si="140"/>
        <v>3792881</v>
      </c>
      <c r="Q797" s="5">
        <f t="shared" si="141"/>
        <v>0.9</v>
      </c>
      <c r="R797" s="5">
        <f t="shared" si="132"/>
        <v>9.8811868666168583E-3</v>
      </c>
      <c r="S797" s="5">
        <f t="shared" si="142"/>
        <v>0.45494059343330845</v>
      </c>
    </row>
    <row r="798" spans="1:19" x14ac:dyDescent="0.3">
      <c r="A798" t="s">
        <v>1694</v>
      </c>
      <c r="B798" t="s">
        <v>1695</v>
      </c>
      <c r="C798" t="s">
        <v>1056</v>
      </c>
      <c r="D798" t="str">
        <f t="shared" si="133"/>
        <v>Electronics</v>
      </c>
      <c r="E798" t="str">
        <f t="shared" si="134"/>
        <v>On-Ear</v>
      </c>
      <c r="F798" s="3">
        <v>1499</v>
      </c>
      <c r="G798" s="3">
        <v>3999</v>
      </c>
      <c r="H798" s="3" t="str">
        <f t="shared" si="135"/>
        <v>&gt;500.00</v>
      </c>
      <c r="I798" s="1">
        <v>0.63</v>
      </c>
      <c r="J798" s="1" t="str">
        <f t="shared" si="136"/>
        <v>Yes</v>
      </c>
      <c r="K798" s="5">
        <v>4.2</v>
      </c>
      <c r="L798" s="5">
        <f t="shared" si="137"/>
        <v>4.2</v>
      </c>
      <c r="M798" s="6">
        <v>42775</v>
      </c>
      <c r="N798">
        <f t="shared" si="138"/>
        <v>42775</v>
      </c>
      <c r="O798" t="str">
        <f t="shared" si="139"/>
        <v>No</v>
      </c>
      <c r="P798" s="7">
        <f t="shared" si="140"/>
        <v>171057225</v>
      </c>
      <c r="Q798" s="5">
        <f t="shared" si="141"/>
        <v>0.84000000000000008</v>
      </c>
      <c r="R798" s="5">
        <f t="shared" si="132"/>
        <v>0.1001819787199659</v>
      </c>
      <c r="S798" s="5">
        <f t="shared" si="142"/>
        <v>0.470090989359983</v>
      </c>
    </row>
    <row r="799" spans="1:19" x14ac:dyDescent="0.3">
      <c r="A799" t="s">
        <v>1696</v>
      </c>
      <c r="B799" t="s">
        <v>1697</v>
      </c>
      <c r="C799" t="s">
        <v>1631</v>
      </c>
      <c r="D799" t="str">
        <f t="shared" si="133"/>
        <v>Computers&amp;Accessories</v>
      </c>
      <c r="E799" t="str">
        <f t="shared" si="134"/>
        <v>Cases</v>
      </c>
      <c r="F799" s="3">
        <v>549</v>
      </c>
      <c r="G799" s="3">
        <v>2499</v>
      </c>
      <c r="H799" s="3" t="str">
        <f t="shared" si="135"/>
        <v>&gt;500.00</v>
      </c>
      <c r="I799" s="1">
        <v>0.78</v>
      </c>
      <c r="J799" s="1" t="str">
        <f t="shared" si="136"/>
        <v>Yes</v>
      </c>
      <c r="K799" s="5">
        <v>4.3</v>
      </c>
      <c r="L799" s="5">
        <f t="shared" si="137"/>
        <v>4.3</v>
      </c>
      <c r="M799" s="6">
        <v>5556</v>
      </c>
      <c r="N799">
        <f t="shared" si="138"/>
        <v>5556</v>
      </c>
      <c r="O799" t="str">
        <f t="shared" si="139"/>
        <v>No</v>
      </c>
      <c r="P799" s="7">
        <f t="shared" si="140"/>
        <v>13884444</v>
      </c>
      <c r="Q799" s="5">
        <f t="shared" si="141"/>
        <v>0.86</v>
      </c>
      <c r="R799" s="5">
        <f t="shared" si="132"/>
        <v>1.3012532408372426E-2</v>
      </c>
      <c r="S799" s="5">
        <f t="shared" si="142"/>
        <v>0.4365062662041862</v>
      </c>
    </row>
    <row r="800" spans="1:19" x14ac:dyDescent="0.3">
      <c r="A800" t="s">
        <v>1698</v>
      </c>
      <c r="B800" t="s">
        <v>1699</v>
      </c>
      <c r="C800" t="s">
        <v>1152</v>
      </c>
      <c r="D800" t="str">
        <f t="shared" si="133"/>
        <v>Computers&amp;Accessories</v>
      </c>
      <c r="E800" t="str">
        <f t="shared" si="134"/>
        <v>Mice</v>
      </c>
      <c r="F800" s="3">
        <v>1295</v>
      </c>
      <c r="G800" s="3">
        <v>1645</v>
      </c>
      <c r="H800" s="3" t="str">
        <f t="shared" si="135"/>
        <v>&gt;500.00</v>
      </c>
      <c r="I800" s="1">
        <v>0.21</v>
      </c>
      <c r="J800" s="1" t="str">
        <f t="shared" si="136"/>
        <v>No</v>
      </c>
      <c r="K800" s="5">
        <v>4.5999999999999996</v>
      </c>
      <c r="L800" s="5">
        <f t="shared" si="137"/>
        <v>4.5999999999999996</v>
      </c>
      <c r="M800" s="6">
        <v>12375</v>
      </c>
      <c r="N800">
        <f t="shared" si="138"/>
        <v>12375</v>
      </c>
      <c r="O800" t="str">
        <f t="shared" si="139"/>
        <v>No</v>
      </c>
      <c r="P800" s="7">
        <f t="shared" si="140"/>
        <v>20356875</v>
      </c>
      <c r="Q800" s="5">
        <f t="shared" si="141"/>
        <v>0.91999999999999993</v>
      </c>
      <c r="R800" s="5">
        <f t="shared" si="132"/>
        <v>2.8983097291866232E-2</v>
      </c>
      <c r="S800" s="5">
        <f t="shared" si="142"/>
        <v>0.47449154864593307</v>
      </c>
    </row>
    <row r="801" spans="1:19" x14ac:dyDescent="0.3">
      <c r="A801" t="s">
        <v>1700</v>
      </c>
      <c r="B801" t="s">
        <v>1701</v>
      </c>
      <c r="C801" t="s">
        <v>1257</v>
      </c>
      <c r="D801" t="str">
        <f t="shared" si="133"/>
        <v>Home&amp;Kitchen</v>
      </c>
      <c r="E801" t="str">
        <f t="shared" si="134"/>
        <v>Paints</v>
      </c>
      <c r="F801" s="3">
        <v>310</v>
      </c>
      <c r="G801" s="3">
        <v>310</v>
      </c>
      <c r="H801" s="3" t="str">
        <f t="shared" si="135"/>
        <v>200.00–500.00</v>
      </c>
      <c r="I801" s="1">
        <v>0</v>
      </c>
      <c r="J801" s="1" t="str">
        <f t="shared" si="136"/>
        <v>No</v>
      </c>
      <c r="K801" s="5">
        <v>4.5</v>
      </c>
      <c r="L801" s="5">
        <f t="shared" si="137"/>
        <v>4.5</v>
      </c>
      <c r="M801" s="6">
        <v>5882</v>
      </c>
      <c r="N801">
        <f t="shared" si="138"/>
        <v>5882</v>
      </c>
      <c r="O801" t="str">
        <f t="shared" si="139"/>
        <v>No</v>
      </c>
      <c r="P801" s="7">
        <f t="shared" si="140"/>
        <v>1823420</v>
      </c>
      <c r="Q801" s="5">
        <f t="shared" si="141"/>
        <v>0.9</v>
      </c>
      <c r="R801" s="5">
        <f t="shared" si="132"/>
        <v>1.3776046728950074E-2</v>
      </c>
      <c r="S801" s="5">
        <f t="shared" si="142"/>
        <v>0.45688802336447504</v>
      </c>
    </row>
    <row r="802" spans="1:19" x14ac:dyDescent="0.3">
      <c r="A802" t="s">
        <v>1702</v>
      </c>
      <c r="B802" t="s">
        <v>1703</v>
      </c>
      <c r="C802" t="s">
        <v>1205</v>
      </c>
      <c r="D802" t="str">
        <f t="shared" si="133"/>
        <v>Computers&amp;Accessories</v>
      </c>
      <c r="E802" t="str">
        <f t="shared" si="134"/>
        <v>Keyboard&amp;MouseSets</v>
      </c>
      <c r="F802" s="3">
        <v>1149</v>
      </c>
      <c r="G802" s="3">
        <v>1499</v>
      </c>
      <c r="H802" s="3" t="str">
        <f t="shared" si="135"/>
        <v>&gt;500.00</v>
      </c>
      <c r="I802" s="1">
        <v>0.23</v>
      </c>
      <c r="J802" s="1" t="str">
        <f t="shared" si="136"/>
        <v>No</v>
      </c>
      <c r="K802" s="5">
        <v>4.0999999999999996</v>
      </c>
      <c r="L802" s="5">
        <f t="shared" si="137"/>
        <v>4.0999999999999996</v>
      </c>
      <c r="M802" s="6">
        <v>10443</v>
      </c>
      <c r="N802">
        <f t="shared" si="138"/>
        <v>10443</v>
      </c>
      <c r="O802" t="str">
        <f t="shared" si="139"/>
        <v>No</v>
      </c>
      <c r="P802" s="7">
        <f t="shared" si="140"/>
        <v>15654057</v>
      </c>
      <c r="Q802" s="5">
        <f t="shared" si="141"/>
        <v>0.82</v>
      </c>
      <c r="R802" s="5">
        <f t="shared" si="132"/>
        <v>2.4458221011633054E-2</v>
      </c>
      <c r="S802" s="5">
        <f t="shared" si="142"/>
        <v>0.42222911050581652</v>
      </c>
    </row>
    <row r="803" spans="1:19" x14ac:dyDescent="0.3">
      <c r="A803" t="s">
        <v>1704</v>
      </c>
      <c r="B803" t="s">
        <v>1705</v>
      </c>
      <c r="C803" t="s">
        <v>1160</v>
      </c>
      <c r="D803" t="str">
        <f t="shared" si="133"/>
        <v>Computers&amp;Accessories</v>
      </c>
      <c r="E803" t="str">
        <f t="shared" si="134"/>
        <v>Lapdesks</v>
      </c>
      <c r="F803" s="3">
        <v>499</v>
      </c>
      <c r="G803" s="3">
        <v>1299</v>
      </c>
      <c r="H803" s="3" t="str">
        <f t="shared" si="135"/>
        <v>&gt;500.00</v>
      </c>
      <c r="I803" s="1">
        <v>0.62</v>
      </c>
      <c r="J803" s="1" t="str">
        <f t="shared" si="136"/>
        <v>Yes</v>
      </c>
      <c r="K803" s="5">
        <v>4.5</v>
      </c>
      <c r="L803" s="5">
        <f t="shared" si="137"/>
        <v>4.5</v>
      </c>
      <c r="M803" s="6">
        <v>434</v>
      </c>
      <c r="N803">
        <f t="shared" si="138"/>
        <v>434</v>
      </c>
      <c r="O803" t="str">
        <f t="shared" si="139"/>
        <v>Yes</v>
      </c>
      <c r="P803" s="7">
        <f t="shared" si="140"/>
        <v>563766</v>
      </c>
      <c r="Q803" s="5">
        <f t="shared" si="141"/>
        <v>0.9</v>
      </c>
      <c r="R803" s="5">
        <f t="shared" si="132"/>
        <v>1.016457715124844E-3</v>
      </c>
      <c r="S803" s="5">
        <f t="shared" si="142"/>
        <v>0.45050822885756242</v>
      </c>
    </row>
    <row r="804" spans="1:19" x14ac:dyDescent="0.3">
      <c r="A804" t="s">
        <v>1706</v>
      </c>
      <c r="B804" t="s">
        <v>1707</v>
      </c>
      <c r="C804" t="s">
        <v>717</v>
      </c>
      <c r="D804" t="str">
        <f t="shared" si="133"/>
        <v>Electronics</v>
      </c>
      <c r="E804" t="str">
        <f t="shared" si="134"/>
        <v>In-Ear</v>
      </c>
      <c r="F804" s="3">
        <v>999</v>
      </c>
      <c r="G804" s="3">
        <v>4199</v>
      </c>
      <c r="H804" s="3" t="str">
        <f t="shared" si="135"/>
        <v>&gt;500.00</v>
      </c>
      <c r="I804" s="1">
        <v>0.76</v>
      </c>
      <c r="J804" s="1" t="str">
        <f t="shared" si="136"/>
        <v>Yes</v>
      </c>
      <c r="K804" s="5">
        <v>3.5</v>
      </c>
      <c r="L804" s="5">
        <f t="shared" si="137"/>
        <v>3.5</v>
      </c>
      <c r="M804" s="6">
        <v>1913</v>
      </c>
      <c r="N804">
        <f t="shared" si="138"/>
        <v>1913</v>
      </c>
      <c r="O804" t="str">
        <f t="shared" si="139"/>
        <v>No</v>
      </c>
      <c r="P804" s="7">
        <f t="shared" si="140"/>
        <v>8032687</v>
      </c>
      <c r="Q804" s="5">
        <f t="shared" si="141"/>
        <v>0.7</v>
      </c>
      <c r="R804" s="5">
        <f t="shared" si="132"/>
        <v>4.4803769793406141E-3</v>
      </c>
      <c r="S804" s="5">
        <f t="shared" si="142"/>
        <v>0.35224018848967026</v>
      </c>
    </row>
    <row r="805" spans="1:19" x14ac:dyDescent="0.3">
      <c r="A805" t="s">
        <v>1708</v>
      </c>
      <c r="B805" t="s">
        <v>1709</v>
      </c>
      <c r="C805" t="s">
        <v>1561</v>
      </c>
      <c r="D805" t="str">
        <f t="shared" si="133"/>
        <v>Computers&amp;Accessories</v>
      </c>
      <c r="E805" t="str">
        <f t="shared" si="134"/>
        <v>InternalSolidStateDrives</v>
      </c>
      <c r="F805" s="3">
        <v>1709</v>
      </c>
      <c r="G805" s="3">
        <v>4000</v>
      </c>
      <c r="H805" s="3" t="str">
        <f t="shared" si="135"/>
        <v>&gt;500.00</v>
      </c>
      <c r="I805" s="1">
        <v>0.56999999999999995</v>
      </c>
      <c r="J805" s="1" t="str">
        <f t="shared" si="136"/>
        <v>Yes</v>
      </c>
      <c r="K805" s="5">
        <v>4.4000000000000004</v>
      </c>
      <c r="L805" s="5">
        <f t="shared" si="137"/>
        <v>4.4000000000000004</v>
      </c>
      <c r="M805" s="6">
        <v>3029</v>
      </c>
      <c r="N805">
        <f t="shared" si="138"/>
        <v>3029</v>
      </c>
      <c r="O805" t="str">
        <f t="shared" si="139"/>
        <v>No</v>
      </c>
      <c r="P805" s="7">
        <f t="shared" si="140"/>
        <v>12116000</v>
      </c>
      <c r="Q805" s="5">
        <f t="shared" si="141"/>
        <v>0.88000000000000012</v>
      </c>
      <c r="R805" s="5">
        <f t="shared" si="132"/>
        <v>7.0941253896616412E-3</v>
      </c>
      <c r="S805" s="5">
        <f t="shared" si="142"/>
        <v>0.44354706269483085</v>
      </c>
    </row>
    <row r="806" spans="1:19" x14ac:dyDescent="0.3">
      <c r="A806" t="s">
        <v>1710</v>
      </c>
      <c r="B806" t="s">
        <v>1711</v>
      </c>
      <c r="C806" t="s">
        <v>1195</v>
      </c>
      <c r="D806" t="str">
        <f t="shared" si="133"/>
        <v>OfficeProducts</v>
      </c>
      <c r="E806" t="str">
        <f t="shared" si="134"/>
        <v>GelInkRollerballPens</v>
      </c>
      <c r="F806" s="3">
        <v>250</v>
      </c>
      <c r="G806" s="3">
        <v>250</v>
      </c>
      <c r="H806" s="3" t="str">
        <f t="shared" si="135"/>
        <v>200.00–500.00</v>
      </c>
      <c r="I806" s="1">
        <v>0</v>
      </c>
      <c r="J806" s="1" t="str">
        <f t="shared" si="136"/>
        <v>No</v>
      </c>
      <c r="K806" s="5">
        <v>4.2</v>
      </c>
      <c r="L806" s="5">
        <f t="shared" si="137"/>
        <v>4.2</v>
      </c>
      <c r="M806" s="6">
        <v>2628</v>
      </c>
      <c r="N806">
        <f t="shared" si="138"/>
        <v>2628</v>
      </c>
      <c r="O806" t="str">
        <f t="shared" si="139"/>
        <v>No</v>
      </c>
      <c r="P806" s="7">
        <f t="shared" si="140"/>
        <v>657000</v>
      </c>
      <c r="Q806" s="5">
        <f t="shared" si="141"/>
        <v>0.84000000000000008</v>
      </c>
      <c r="R806" s="5">
        <f t="shared" si="132"/>
        <v>6.154955933981774E-3</v>
      </c>
      <c r="S806" s="5">
        <f t="shared" si="142"/>
        <v>0.42307747796699091</v>
      </c>
    </row>
    <row r="807" spans="1:19" x14ac:dyDescent="0.3">
      <c r="A807" t="s">
        <v>1712</v>
      </c>
      <c r="B807" t="s">
        <v>1713</v>
      </c>
      <c r="C807" t="s">
        <v>1714</v>
      </c>
      <c r="D807" t="str">
        <f t="shared" si="133"/>
        <v>Home&amp;Kitchen</v>
      </c>
      <c r="E807" t="str">
        <f t="shared" si="134"/>
        <v>Pens</v>
      </c>
      <c r="F807" s="3">
        <v>90</v>
      </c>
      <c r="G807" s="3">
        <v>100</v>
      </c>
      <c r="H807" s="3" t="str">
        <f t="shared" si="135"/>
        <v>&lt;200.00</v>
      </c>
      <c r="I807" s="1">
        <v>0.1</v>
      </c>
      <c r="J807" s="1" t="str">
        <f t="shared" si="136"/>
        <v>No</v>
      </c>
      <c r="K807" s="5">
        <v>4.4000000000000004</v>
      </c>
      <c r="L807" s="5">
        <f t="shared" si="137"/>
        <v>4.4000000000000004</v>
      </c>
      <c r="M807" s="6">
        <v>10718</v>
      </c>
      <c r="N807">
        <f t="shared" si="138"/>
        <v>10718</v>
      </c>
      <c r="O807" t="str">
        <f t="shared" si="139"/>
        <v>No</v>
      </c>
      <c r="P807" s="7">
        <f t="shared" si="140"/>
        <v>1071800</v>
      </c>
      <c r="Q807" s="5">
        <f t="shared" si="141"/>
        <v>0.88000000000000012</v>
      </c>
      <c r="R807" s="5">
        <f t="shared" si="132"/>
        <v>2.5102289840341192E-2</v>
      </c>
      <c r="S807" s="5">
        <f t="shared" si="142"/>
        <v>0.45255114492017068</v>
      </c>
    </row>
    <row r="808" spans="1:19" x14ac:dyDescent="0.3">
      <c r="A808" t="s">
        <v>1715</v>
      </c>
      <c r="B808" t="s">
        <v>1716</v>
      </c>
      <c r="C808" t="s">
        <v>921</v>
      </c>
      <c r="D808" t="str">
        <f t="shared" si="133"/>
        <v>Electronics</v>
      </c>
      <c r="E808" t="str">
        <f t="shared" si="134"/>
        <v>StylusPens</v>
      </c>
      <c r="F808" s="3">
        <v>2025</v>
      </c>
      <c r="G808" s="3">
        <v>5999</v>
      </c>
      <c r="H808" s="3" t="str">
        <f t="shared" si="135"/>
        <v>&gt;500.00</v>
      </c>
      <c r="I808" s="1">
        <v>0.66</v>
      </c>
      <c r="J808" s="1" t="str">
        <f t="shared" si="136"/>
        <v>Yes</v>
      </c>
      <c r="K808" s="5">
        <v>4.2</v>
      </c>
      <c r="L808" s="5">
        <f t="shared" si="137"/>
        <v>4.2</v>
      </c>
      <c r="M808" s="6">
        <v>6233</v>
      </c>
      <c r="N808">
        <f t="shared" si="138"/>
        <v>6233</v>
      </c>
      <c r="O808" t="str">
        <f t="shared" si="139"/>
        <v>No</v>
      </c>
      <c r="P808" s="7">
        <f t="shared" si="140"/>
        <v>37391767</v>
      </c>
      <c r="Q808" s="5">
        <f t="shared" si="141"/>
        <v>0.84000000000000008</v>
      </c>
      <c r="R808" s="5">
        <f t="shared" si="132"/>
        <v>1.4598112761228462E-2</v>
      </c>
      <c r="S808" s="5">
        <f t="shared" si="142"/>
        <v>0.42729905638061427</v>
      </c>
    </row>
    <row r="809" spans="1:19" x14ac:dyDescent="0.3">
      <c r="A809" t="s">
        <v>1717</v>
      </c>
      <c r="B809" t="s">
        <v>1718</v>
      </c>
      <c r="C809" t="s">
        <v>1254</v>
      </c>
      <c r="D809" t="str">
        <f t="shared" si="133"/>
        <v>Computers&amp;Accessories</v>
      </c>
      <c r="E809" t="str">
        <f t="shared" si="134"/>
        <v>GamingMice</v>
      </c>
      <c r="F809" s="3">
        <v>1495</v>
      </c>
      <c r="G809" s="3">
        <v>1995</v>
      </c>
      <c r="H809" s="3" t="str">
        <f t="shared" si="135"/>
        <v>&gt;500.00</v>
      </c>
      <c r="I809" s="1">
        <v>0.25</v>
      </c>
      <c r="J809" s="1" t="str">
        <f t="shared" si="136"/>
        <v>No</v>
      </c>
      <c r="K809" s="5">
        <v>4.5</v>
      </c>
      <c r="L809" s="5">
        <f t="shared" si="137"/>
        <v>4.5</v>
      </c>
      <c r="M809" s="6">
        <v>10541</v>
      </c>
      <c r="N809">
        <f t="shared" si="138"/>
        <v>10541</v>
      </c>
      <c r="O809" t="str">
        <f t="shared" si="139"/>
        <v>No</v>
      </c>
      <c r="P809" s="7">
        <f t="shared" si="140"/>
        <v>21029295</v>
      </c>
      <c r="Q809" s="5">
        <f t="shared" si="141"/>
        <v>0.9</v>
      </c>
      <c r="R809" s="5">
        <f t="shared" si="132"/>
        <v>2.4687743721499955E-2</v>
      </c>
      <c r="S809" s="5">
        <f t="shared" si="142"/>
        <v>0.46234387186074999</v>
      </c>
    </row>
    <row r="810" spans="1:19" x14ac:dyDescent="0.3">
      <c r="A810" t="s">
        <v>1719</v>
      </c>
      <c r="B810" t="s">
        <v>1720</v>
      </c>
      <c r="C810" t="s">
        <v>1296</v>
      </c>
      <c r="D810" t="str">
        <f t="shared" si="133"/>
        <v>Electronics</v>
      </c>
      <c r="E810" t="str">
        <f t="shared" si="134"/>
        <v>BluetoothSpeakers</v>
      </c>
      <c r="F810" s="3">
        <v>899</v>
      </c>
      <c r="G810" s="3">
        <v>1199</v>
      </c>
      <c r="H810" s="3" t="str">
        <f t="shared" si="135"/>
        <v>&gt;500.00</v>
      </c>
      <c r="I810" s="1">
        <v>0.25</v>
      </c>
      <c r="J810" s="1" t="str">
        <f t="shared" si="136"/>
        <v>No</v>
      </c>
      <c r="K810" s="5">
        <v>3.8</v>
      </c>
      <c r="L810" s="5">
        <f t="shared" si="137"/>
        <v>3.8</v>
      </c>
      <c r="M810" s="6">
        <v>10751</v>
      </c>
      <c r="N810">
        <f t="shared" si="138"/>
        <v>10751</v>
      </c>
      <c r="O810" t="str">
        <f t="shared" si="139"/>
        <v>No</v>
      </c>
      <c r="P810" s="7">
        <f t="shared" si="140"/>
        <v>12890449</v>
      </c>
      <c r="Q810" s="5">
        <f t="shared" si="141"/>
        <v>0.76</v>
      </c>
      <c r="R810" s="5">
        <f t="shared" si="132"/>
        <v>2.517957809978617E-2</v>
      </c>
      <c r="S810" s="5">
        <f t="shared" si="142"/>
        <v>0.39258978904989311</v>
      </c>
    </row>
    <row r="811" spans="1:19" x14ac:dyDescent="0.3">
      <c r="A811" t="s">
        <v>1721</v>
      </c>
      <c r="B811" t="s">
        <v>1722</v>
      </c>
      <c r="C811" t="s">
        <v>1723</v>
      </c>
      <c r="D811" t="str">
        <f t="shared" si="133"/>
        <v>Computers&amp;Accessories</v>
      </c>
      <c r="E811" t="str">
        <f t="shared" si="134"/>
        <v>SATACables</v>
      </c>
      <c r="F811" s="3">
        <v>349</v>
      </c>
      <c r="G811" s="3">
        <v>999</v>
      </c>
      <c r="H811" s="3" t="str">
        <f t="shared" si="135"/>
        <v>&gt;500.00</v>
      </c>
      <c r="I811" s="1">
        <v>0.65</v>
      </c>
      <c r="J811" s="1" t="str">
        <f t="shared" si="136"/>
        <v>Yes</v>
      </c>
      <c r="K811" s="5">
        <v>3.9</v>
      </c>
      <c r="L811" s="5">
        <f t="shared" si="137"/>
        <v>3.9</v>
      </c>
      <c r="M811" s="6">
        <v>817</v>
      </c>
      <c r="N811">
        <f t="shared" si="138"/>
        <v>817</v>
      </c>
      <c r="O811" t="str">
        <f t="shared" si="139"/>
        <v>Yes</v>
      </c>
      <c r="P811" s="7">
        <f t="shared" si="140"/>
        <v>816183</v>
      </c>
      <c r="Q811" s="5">
        <f t="shared" si="141"/>
        <v>0.78</v>
      </c>
      <c r="R811" s="5">
        <f t="shared" si="132"/>
        <v>1.9134699383801786E-3</v>
      </c>
      <c r="S811" s="5">
        <f t="shared" si="142"/>
        <v>0.39095673496919009</v>
      </c>
    </row>
    <row r="812" spans="1:19" x14ac:dyDescent="0.3">
      <c r="A812" t="s">
        <v>1724</v>
      </c>
      <c r="B812" t="s">
        <v>1725</v>
      </c>
      <c r="C812" t="s">
        <v>693</v>
      </c>
      <c r="D812" t="str">
        <f t="shared" si="133"/>
        <v>Electronics</v>
      </c>
      <c r="E812" t="str">
        <f t="shared" si="134"/>
        <v>PowerBanks</v>
      </c>
      <c r="F812" s="3">
        <v>900</v>
      </c>
      <c r="G812" s="3">
        <v>2499</v>
      </c>
      <c r="H812" s="3" t="str">
        <f t="shared" si="135"/>
        <v>&gt;500.00</v>
      </c>
      <c r="I812" s="1">
        <v>0.64</v>
      </c>
      <c r="J812" s="1" t="str">
        <f t="shared" si="136"/>
        <v>Yes</v>
      </c>
      <c r="K812" s="5">
        <v>4</v>
      </c>
      <c r="L812" s="5">
        <f t="shared" si="137"/>
        <v>4</v>
      </c>
      <c r="M812" s="6">
        <v>36384</v>
      </c>
      <c r="N812">
        <f t="shared" si="138"/>
        <v>36384</v>
      </c>
      <c r="O812" t="str">
        <f t="shared" si="139"/>
        <v>No</v>
      </c>
      <c r="P812" s="7">
        <f t="shared" si="140"/>
        <v>90923616</v>
      </c>
      <c r="Q812" s="5">
        <f t="shared" si="141"/>
        <v>0.8</v>
      </c>
      <c r="R812" s="5">
        <f t="shared" si="132"/>
        <v>8.5213819140788766E-2</v>
      </c>
      <c r="S812" s="5">
        <f t="shared" si="142"/>
        <v>0.44260690957039439</v>
      </c>
    </row>
    <row r="813" spans="1:19" x14ac:dyDescent="0.3">
      <c r="A813" t="s">
        <v>1726</v>
      </c>
      <c r="B813" t="s">
        <v>1727</v>
      </c>
      <c r="C813" t="s">
        <v>1377</v>
      </c>
      <c r="D813" t="str">
        <f t="shared" si="133"/>
        <v>Electronics</v>
      </c>
      <c r="E813" t="str">
        <f t="shared" si="134"/>
        <v>DomeCameras</v>
      </c>
      <c r="F813" s="3">
        <v>2490</v>
      </c>
      <c r="G813" s="3">
        <v>3990</v>
      </c>
      <c r="H813" s="3" t="str">
        <f t="shared" si="135"/>
        <v>&gt;500.00</v>
      </c>
      <c r="I813" s="1">
        <v>0.38</v>
      </c>
      <c r="J813" s="1" t="str">
        <f t="shared" si="136"/>
        <v>No</v>
      </c>
      <c r="K813" s="5">
        <v>4.0999999999999996</v>
      </c>
      <c r="L813" s="5">
        <f t="shared" si="137"/>
        <v>4.0999999999999996</v>
      </c>
      <c r="M813" s="6">
        <v>3606</v>
      </c>
      <c r="N813">
        <f t="shared" si="138"/>
        <v>3606</v>
      </c>
      <c r="O813" t="str">
        <f t="shared" si="139"/>
        <v>No</v>
      </c>
      <c r="P813" s="7">
        <f t="shared" si="140"/>
        <v>14387940</v>
      </c>
      <c r="Q813" s="5">
        <f t="shared" si="141"/>
        <v>0.82</v>
      </c>
      <c r="R813" s="5">
        <f t="shared" si="132"/>
        <v>8.4454988957147169E-3</v>
      </c>
      <c r="S813" s="5">
        <f t="shared" si="142"/>
        <v>0.41422274944785731</v>
      </c>
    </row>
    <row r="814" spans="1:19" x14ac:dyDescent="0.3">
      <c r="A814" t="s">
        <v>1728</v>
      </c>
      <c r="B814" t="s">
        <v>1729</v>
      </c>
      <c r="C814" t="s">
        <v>1299</v>
      </c>
      <c r="D814" t="str">
        <f t="shared" si="133"/>
        <v>Electronics</v>
      </c>
      <c r="E814" t="str">
        <f t="shared" si="134"/>
        <v>GeneralPurposeBatteries&amp;BatteryChargers</v>
      </c>
      <c r="F814" s="3">
        <v>116</v>
      </c>
      <c r="G814" s="3">
        <v>200</v>
      </c>
      <c r="H814" s="3" t="str">
        <f t="shared" si="135"/>
        <v>200.00–500.00</v>
      </c>
      <c r="I814" s="1">
        <v>0.42</v>
      </c>
      <c r="J814" s="1" t="str">
        <f t="shared" si="136"/>
        <v>No</v>
      </c>
      <c r="K814" s="5">
        <v>4.4000000000000004</v>
      </c>
      <c r="L814" s="5">
        <f t="shared" si="137"/>
        <v>4.4000000000000004</v>
      </c>
      <c r="M814" s="6">
        <v>357</v>
      </c>
      <c r="N814">
        <f t="shared" si="138"/>
        <v>357</v>
      </c>
      <c r="O814" t="str">
        <f t="shared" si="139"/>
        <v>Yes</v>
      </c>
      <c r="P814" s="7">
        <f t="shared" si="140"/>
        <v>71400</v>
      </c>
      <c r="Q814" s="5">
        <f t="shared" si="141"/>
        <v>0.88000000000000012</v>
      </c>
      <c r="R814" s="5">
        <f t="shared" si="132"/>
        <v>8.3611844308656522E-4</v>
      </c>
      <c r="S814" s="5">
        <f t="shared" si="142"/>
        <v>0.44041805922154337</v>
      </c>
    </row>
    <row r="815" spans="1:19" x14ac:dyDescent="0.3">
      <c r="A815" t="s">
        <v>1730</v>
      </c>
      <c r="B815" t="s">
        <v>1731</v>
      </c>
      <c r="C815" t="s">
        <v>1257</v>
      </c>
      <c r="D815" t="str">
        <f t="shared" si="133"/>
        <v>Home&amp;Kitchen</v>
      </c>
      <c r="E815" t="str">
        <f t="shared" si="134"/>
        <v>Paints</v>
      </c>
      <c r="F815" s="3">
        <v>200</v>
      </c>
      <c r="G815" s="3">
        <v>230</v>
      </c>
      <c r="H815" s="3" t="str">
        <f t="shared" si="135"/>
        <v>200.00–500.00</v>
      </c>
      <c r="I815" s="1">
        <v>0.13</v>
      </c>
      <c r="J815" s="1" t="str">
        <f t="shared" si="136"/>
        <v>No</v>
      </c>
      <c r="K815" s="5">
        <v>4.4000000000000004</v>
      </c>
      <c r="L815" s="5">
        <f t="shared" si="137"/>
        <v>4.4000000000000004</v>
      </c>
      <c r="M815" s="6">
        <v>10170</v>
      </c>
      <c r="N815">
        <f t="shared" si="138"/>
        <v>10170</v>
      </c>
      <c r="O815" t="str">
        <f t="shared" si="139"/>
        <v>No</v>
      </c>
      <c r="P815" s="7">
        <f t="shared" si="140"/>
        <v>2339100</v>
      </c>
      <c r="Q815" s="5">
        <f t="shared" si="141"/>
        <v>0.88000000000000012</v>
      </c>
      <c r="R815" s="5">
        <f t="shared" si="132"/>
        <v>2.3818836319860974E-2</v>
      </c>
      <c r="S815" s="5">
        <f t="shared" si="142"/>
        <v>0.45190941815993052</v>
      </c>
    </row>
    <row r="816" spans="1:19" x14ac:dyDescent="0.3">
      <c r="A816" t="s">
        <v>1732</v>
      </c>
      <c r="B816" t="s">
        <v>1733</v>
      </c>
      <c r="C816" t="s">
        <v>1598</v>
      </c>
      <c r="D816" t="str">
        <f t="shared" si="133"/>
        <v>Computers&amp;Accessories</v>
      </c>
      <c r="E816" t="str">
        <f t="shared" si="134"/>
        <v>LaptopChargers&amp;PowerSupplies</v>
      </c>
      <c r="F816" s="3">
        <v>1249</v>
      </c>
      <c r="G816" s="3">
        <v>2796</v>
      </c>
      <c r="H816" s="3" t="str">
        <f t="shared" si="135"/>
        <v>&gt;500.00</v>
      </c>
      <c r="I816" s="1">
        <v>0.55000000000000004</v>
      </c>
      <c r="J816" s="1" t="str">
        <f t="shared" si="136"/>
        <v>Yes</v>
      </c>
      <c r="K816" s="5">
        <v>4.4000000000000004</v>
      </c>
      <c r="L816" s="5">
        <f t="shared" si="137"/>
        <v>4.4000000000000004</v>
      </c>
      <c r="M816" s="6">
        <v>4598</v>
      </c>
      <c r="N816">
        <f t="shared" si="138"/>
        <v>4598</v>
      </c>
      <c r="O816" t="str">
        <f t="shared" si="139"/>
        <v>No</v>
      </c>
      <c r="P816" s="7">
        <f t="shared" si="140"/>
        <v>12856008</v>
      </c>
      <c r="Q816" s="5">
        <f t="shared" si="141"/>
        <v>0.88000000000000012</v>
      </c>
      <c r="R816" s="5">
        <f t="shared" si="132"/>
        <v>1.0768830816000075E-2</v>
      </c>
      <c r="S816" s="5">
        <f t="shared" si="142"/>
        <v>0.44538441540800011</v>
      </c>
    </row>
    <row r="817" spans="1:19" x14ac:dyDescent="0.3">
      <c r="A817" t="s">
        <v>1734</v>
      </c>
      <c r="B817" t="s">
        <v>1735</v>
      </c>
      <c r="C817" t="s">
        <v>1736</v>
      </c>
      <c r="D817" t="str">
        <f t="shared" si="133"/>
        <v>Computers&amp;Accessories</v>
      </c>
      <c r="E817" t="str">
        <f t="shared" si="134"/>
        <v>PCHeadsets</v>
      </c>
      <c r="F817" s="3">
        <v>649</v>
      </c>
      <c r="G817" s="3">
        <v>999</v>
      </c>
      <c r="H817" s="3" t="str">
        <f t="shared" si="135"/>
        <v>&gt;500.00</v>
      </c>
      <c r="I817" s="1">
        <v>0.35</v>
      </c>
      <c r="J817" s="1" t="str">
        <f t="shared" si="136"/>
        <v>No</v>
      </c>
      <c r="K817" s="5">
        <v>3.5</v>
      </c>
      <c r="L817" s="5">
        <f t="shared" si="137"/>
        <v>3.5</v>
      </c>
      <c r="M817" s="6">
        <v>7222</v>
      </c>
      <c r="N817">
        <f t="shared" si="138"/>
        <v>7222</v>
      </c>
      <c r="O817" t="str">
        <f t="shared" si="139"/>
        <v>No</v>
      </c>
      <c r="P817" s="7">
        <f t="shared" si="140"/>
        <v>7214778</v>
      </c>
      <c r="Q817" s="5">
        <f t="shared" si="141"/>
        <v>0.7</v>
      </c>
      <c r="R817" s="5">
        <f t="shared" si="132"/>
        <v>1.6914418476109732E-2</v>
      </c>
      <c r="S817" s="5">
        <f t="shared" si="142"/>
        <v>0.35845720923805485</v>
      </c>
    </row>
    <row r="818" spans="1:19" x14ac:dyDescent="0.3">
      <c r="A818" t="s">
        <v>1737</v>
      </c>
      <c r="B818" t="s">
        <v>1738</v>
      </c>
      <c r="C818" t="s">
        <v>1739</v>
      </c>
      <c r="D818" t="str">
        <f t="shared" si="133"/>
        <v>Computers&amp;Accessories</v>
      </c>
      <c r="E818" t="str">
        <f t="shared" si="134"/>
        <v>GamingKeyboards</v>
      </c>
      <c r="F818" s="3">
        <v>2649</v>
      </c>
      <c r="G818" s="3">
        <v>3499</v>
      </c>
      <c r="H818" s="3" t="str">
        <f t="shared" si="135"/>
        <v>&gt;500.00</v>
      </c>
      <c r="I818" s="1">
        <v>0.24</v>
      </c>
      <c r="J818" s="1" t="str">
        <f t="shared" si="136"/>
        <v>No</v>
      </c>
      <c r="K818" s="5">
        <v>4.5</v>
      </c>
      <c r="L818" s="5">
        <f t="shared" si="137"/>
        <v>4.5</v>
      </c>
      <c r="M818" s="6">
        <v>1271</v>
      </c>
      <c r="N818">
        <f t="shared" si="138"/>
        <v>1271</v>
      </c>
      <c r="O818" t="str">
        <f t="shared" si="139"/>
        <v>No</v>
      </c>
      <c r="P818" s="7">
        <f t="shared" si="140"/>
        <v>4447229</v>
      </c>
      <c r="Q818" s="5">
        <f t="shared" si="141"/>
        <v>0.9</v>
      </c>
      <c r="R818" s="5">
        <f t="shared" si="132"/>
        <v>2.9767690228656146E-3</v>
      </c>
      <c r="S818" s="5">
        <f t="shared" si="142"/>
        <v>0.45148838451143281</v>
      </c>
    </row>
    <row r="819" spans="1:19" x14ac:dyDescent="0.3">
      <c r="A819" t="s">
        <v>1740</v>
      </c>
      <c r="B819" t="s">
        <v>1741</v>
      </c>
      <c r="C819" t="s">
        <v>1238</v>
      </c>
      <c r="D819" t="str">
        <f t="shared" si="133"/>
        <v>Computers&amp;Accessories</v>
      </c>
      <c r="E819" t="str">
        <f t="shared" si="134"/>
        <v>InkjetInkCartridges</v>
      </c>
      <c r="F819" s="3">
        <v>596</v>
      </c>
      <c r="G819" s="3">
        <v>723</v>
      </c>
      <c r="H819" s="3" t="str">
        <f t="shared" si="135"/>
        <v>&gt;500.00</v>
      </c>
      <c r="I819" s="1">
        <v>0.18</v>
      </c>
      <c r="J819" s="1" t="str">
        <f t="shared" si="136"/>
        <v>No</v>
      </c>
      <c r="K819" s="5">
        <v>4.4000000000000004</v>
      </c>
      <c r="L819" s="5">
        <f t="shared" si="137"/>
        <v>4.4000000000000004</v>
      </c>
      <c r="M819" s="6">
        <v>3219</v>
      </c>
      <c r="N819">
        <f t="shared" si="138"/>
        <v>3219</v>
      </c>
      <c r="O819" t="str">
        <f t="shared" si="139"/>
        <v>No</v>
      </c>
      <c r="P819" s="7">
        <f t="shared" si="140"/>
        <v>2327337</v>
      </c>
      <c r="Q819" s="5">
        <f t="shared" si="141"/>
        <v>0.88000000000000012</v>
      </c>
      <c r="R819" s="5">
        <f t="shared" si="132"/>
        <v>7.5391183985872639E-3</v>
      </c>
      <c r="S819" s="5">
        <f t="shared" si="142"/>
        <v>0.44376955919929367</v>
      </c>
    </row>
    <row r="820" spans="1:19" x14ac:dyDescent="0.3">
      <c r="A820" t="s">
        <v>1742</v>
      </c>
      <c r="B820" t="s">
        <v>1743</v>
      </c>
      <c r="C820" t="s">
        <v>686</v>
      </c>
      <c r="D820" t="str">
        <f t="shared" si="133"/>
        <v>Electronics</v>
      </c>
      <c r="E820" t="str">
        <f t="shared" si="134"/>
        <v>SmartWatches</v>
      </c>
      <c r="F820" s="3">
        <v>2499</v>
      </c>
      <c r="G820" s="3">
        <v>5999</v>
      </c>
      <c r="H820" s="3" t="str">
        <f t="shared" si="135"/>
        <v>&gt;500.00</v>
      </c>
      <c r="I820" s="1">
        <v>0.57999999999999996</v>
      </c>
      <c r="J820" s="1" t="str">
        <f t="shared" si="136"/>
        <v>Yes</v>
      </c>
      <c r="K820" s="5">
        <v>4.0999999999999996</v>
      </c>
      <c r="L820" s="5">
        <f t="shared" si="137"/>
        <v>4.0999999999999996</v>
      </c>
      <c r="M820" s="6">
        <v>38879</v>
      </c>
      <c r="N820">
        <f t="shared" si="138"/>
        <v>38879</v>
      </c>
      <c r="O820" t="str">
        <f t="shared" si="139"/>
        <v>No</v>
      </c>
      <c r="P820" s="7">
        <f t="shared" si="140"/>
        <v>233235121</v>
      </c>
      <c r="Q820" s="5">
        <f t="shared" si="141"/>
        <v>0.82</v>
      </c>
      <c r="R820" s="5">
        <f t="shared" si="132"/>
        <v>9.10572799685226E-2</v>
      </c>
      <c r="S820" s="5">
        <f t="shared" si="142"/>
        <v>0.4555286399842613</v>
      </c>
    </row>
    <row r="821" spans="1:19" x14ac:dyDescent="0.3">
      <c r="A821" t="s">
        <v>1744</v>
      </c>
      <c r="B821" t="s">
        <v>1745</v>
      </c>
      <c r="C821" t="s">
        <v>1746</v>
      </c>
      <c r="D821" t="str">
        <f t="shared" si="133"/>
        <v>Electronics</v>
      </c>
      <c r="E821" t="str">
        <f t="shared" si="134"/>
        <v>SoundbarSpeakers</v>
      </c>
      <c r="F821" s="3">
        <v>4999</v>
      </c>
      <c r="G821" s="3">
        <v>12499</v>
      </c>
      <c r="H821" s="3" t="str">
        <f t="shared" si="135"/>
        <v>&gt;500.00</v>
      </c>
      <c r="I821" s="1">
        <v>0.6</v>
      </c>
      <c r="J821" s="1" t="str">
        <f t="shared" si="136"/>
        <v>Yes</v>
      </c>
      <c r="K821" s="5">
        <v>4.2</v>
      </c>
      <c r="L821" s="5">
        <f t="shared" si="137"/>
        <v>4.2</v>
      </c>
      <c r="M821" s="6">
        <v>4541</v>
      </c>
      <c r="N821">
        <f t="shared" si="138"/>
        <v>4541</v>
      </c>
      <c r="O821" t="str">
        <f t="shared" si="139"/>
        <v>No</v>
      </c>
      <c r="P821" s="7">
        <f t="shared" si="140"/>
        <v>56757959</v>
      </c>
      <c r="Q821" s="5">
        <f t="shared" si="141"/>
        <v>0.84000000000000008</v>
      </c>
      <c r="R821" s="5">
        <f t="shared" si="132"/>
        <v>1.0635332913322387E-2</v>
      </c>
      <c r="S821" s="5">
        <f t="shared" si="142"/>
        <v>0.42531766645666125</v>
      </c>
    </row>
    <row r="822" spans="1:19" x14ac:dyDescent="0.3">
      <c r="A822" t="s">
        <v>1747</v>
      </c>
      <c r="B822" t="s">
        <v>1748</v>
      </c>
      <c r="C822" t="s">
        <v>717</v>
      </c>
      <c r="D822" t="str">
        <f t="shared" si="133"/>
        <v>Electronics</v>
      </c>
      <c r="E822" t="str">
        <f t="shared" si="134"/>
        <v>In-Ear</v>
      </c>
      <c r="F822" s="3">
        <v>399</v>
      </c>
      <c r="G822" s="3">
        <v>1290</v>
      </c>
      <c r="H822" s="3" t="str">
        <f t="shared" si="135"/>
        <v>&gt;500.00</v>
      </c>
      <c r="I822" s="1">
        <v>0.69</v>
      </c>
      <c r="J822" s="1" t="str">
        <f t="shared" si="136"/>
        <v>Yes</v>
      </c>
      <c r="K822" s="5">
        <v>4.2</v>
      </c>
      <c r="L822" s="5">
        <f t="shared" si="137"/>
        <v>4.2</v>
      </c>
      <c r="M822" s="6">
        <v>76042</v>
      </c>
      <c r="N822">
        <f t="shared" si="138"/>
        <v>76042</v>
      </c>
      <c r="O822" t="str">
        <f t="shared" si="139"/>
        <v>No</v>
      </c>
      <c r="P822" s="7">
        <f t="shared" si="140"/>
        <v>98094180</v>
      </c>
      <c r="Q822" s="5">
        <f t="shared" si="141"/>
        <v>0.84000000000000008</v>
      </c>
      <c r="R822" s="5">
        <f t="shared" si="132"/>
        <v>0.1780955704459064</v>
      </c>
      <c r="S822" s="5">
        <f t="shared" si="142"/>
        <v>0.50904778522295324</v>
      </c>
    </row>
    <row r="823" spans="1:19" x14ac:dyDescent="0.3">
      <c r="A823" t="s">
        <v>1749</v>
      </c>
      <c r="B823" t="s">
        <v>1750</v>
      </c>
      <c r="C823" t="s">
        <v>1299</v>
      </c>
      <c r="D823" t="str">
        <f t="shared" si="133"/>
        <v>Electronics</v>
      </c>
      <c r="E823" t="str">
        <f t="shared" si="134"/>
        <v>GeneralPurposeBatteries&amp;BatteryChargers</v>
      </c>
      <c r="F823" s="3">
        <v>116</v>
      </c>
      <c r="G823" s="3">
        <v>200</v>
      </c>
      <c r="H823" s="3" t="str">
        <f t="shared" si="135"/>
        <v>200.00–500.00</v>
      </c>
      <c r="I823" s="1">
        <v>0.42</v>
      </c>
      <c r="J823" s="1" t="str">
        <f t="shared" si="136"/>
        <v>No</v>
      </c>
      <c r="K823" s="5">
        <v>4.3</v>
      </c>
      <c r="L823" s="5">
        <f t="shared" si="137"/>
        <v>4.3</v>
      </c>
      <c r="M823" s="6">
        <v>485</v>
      </c>
      <c r="N823">
        <f t="shared" si="138"/>
        <v>485</v>
      </c>
      <c r="O823" t="str">
        <f t="shared" si="139"/>
        <v>Yes</v>
      </c>
      <c r="P823" s="7">
        <f t="shared" si="140"/>
        <v>97000</v>
      </c>
      <c r="Q823" s="5">
        <f t="shared" si="141"/>
        <v>0.86</v>
      </c>
      <c r="R823" s="5">
        <f t="shared" si="132"/>
        <v>1.1359032069943533E-3</v>
      </c>
      <c r="S823" s="5">
        <f t="shared" si="142"/>
        <v>0.43056795160349715</v>
      </c>
    </row>
    <row r="824" spans="1:19" x14ac:dyDescent="0.3">
      <c r="A824" t="s">
        <v>1751</v>
      </c>
      <c r="B824" t="s">
        <v>1752</v>
      </c>
      <c r="C824" t="s">
        <v>1377</v>
      </c>
      <c r="D824" t="str">
        <f t="shared" si="133"/>
        <v>Electronics</v>
      </c>
      <c r="E824" t="str">
        <f t="shared" si="134"/>
        <v>DomeCameras</v>
      </c>
      <c r="F824" s="3">
        <v>4499</v>
      </c>
      <c r="G824" s="3">
        <v>5999</v>
      </c>
      <c r="H824" s="3" t="str">
        <f t="shared" si="135"/>
        <v>&gt;500.00</v>
      </c>
      <c r="I824" s="1">
        <v>0.25</v>
      </c>
      <c r="J824" s="1" t="str">
        <f t="shared" si="136"/>
        <v>No</v>
      </c>
      <c r="K824" s="5">
        <v>4.3</v>
      </c>
      <c r="L824" s="5">
        <f t="shared" si="137"/>
        <v>4.3</v>
      </c>
      <c r="M824" s="6">
        <v>44696</v>
      </c>
      <c r="N824">
        <f t="shared" si="138"/>
        <v>44696</v>
      </c>
      <c r="O824" t="str">
        <f t="shared" si="139"/>
        <v>No</v>
      </c>
      <c r="P824" s="7">
        <f t="shared" si="140"/>
        <v>268131304</v>
      </c>
      <c r="Q824" s="5">
        <f t="shared" si="141"/>
        <v>0.86</v>
      </c>
      <c r="R824" s="5">
        <f t="shared" si="132"/>
        <v>0.10468109224705074</v>
      </c>
      <c r="S824" s="5">
        <f t="shared" si="142"/>
        <v>0.48234054612352539</v>
      </c>
    </row>
    <row r="825" spans="1:19" x14ac:dyDescent="0.3">
      <c r="A825" t="s">
        <v>1753</v>
      </c>
      <c r="B825" t="s">
        <v>1754</v>
      </c>
      <c r="C825" t="s">
        <v>1419</v>
      </c>
      <c r="D825" t="str">
        <f t="shared" si="133"/>
        <v>Computers&amp;Accessories</v>
      </c>
      <c r="E825" t="str">
        <f t="shared" si="134"/>
        <v>USBHubs</v>
      </c>
      <c r="F825" s="3">
        <v>330</v>
      </c>
      <c r="G825" s="3">
        <v>499</v>
      </c>
      <c r="H825" s="3" t="str">
        <f t="shared" si="135"/>
        <v>200.00–500.00</v>
      </c>
      <c r="I825" s="1">
        <v>0.34</v>
      </c>
      <c r="J825" s="1" t="str">
        <f t="shared" si="136"/>
        <v>No</v>
      </c>
      <c r="K825" s="5">
        <v>3.7</v>
      </c>
      <c r="L825" s="5">
        <f t="shared" si="137"/>
        <v>3.7</v>
      </c>
      <c r="M825" s="6">
        <v>8566</v>
      </c>
      <c r="N825">
        <f t="shared" si="138"/>
        <v>8566</v>
      </c>
      <c r="O825" t="str">
        <f t="shared" si="139"/>
        <v>No</v>
      </c>
      <c r="P825" s="7">
        <f t="shared" si="140"/>
        <v>4274434</v>
      </c>
      <c r="Q825" s="5">
        <f t="shared" si="141"/>
        <v>0.74</v>
      </c>
      <c r="R825" s="5">
        <f t="shared" si="132"/>
        <v>2.0062158497141505E-2</v>
      </c>
      <c r="S825" s="5">
        <f t="shared" si="142"/>
        <v>0.38003107924857077</v>
      </c>
    </row>
    <row r="826" spans="1:19" x14ac:dyDescent="0.3">
      <c r="A826" t="s">
        <v>1755</v>
      </c>
      <c r="B826" t="s">
        <v>1756</v>
      </c>
      <c r="C826" t="s">
        <v>1283</v>
      </c>
      <c r="D826" t="str">
        <f t="shared" si="133"/>
        <v>Electronics</v>
      </c>
      <c r="E826" t="str">
        <f t="shared" si="134"/>
        <v>Over-Ear</v>
      </c>
      <c r="F826" s="3">
        <v>649</v>
      </c>
      <c r="G826" s="3">
        <v>2499</v>
      </c>
      <c r="H826" s="3" t="str">
        <f t="shared" si="135"/>
        <v>&gt;500.00</v>
      </c>
      <c r="I826" s="1">
        <v>0.74</v>
      </c>
      <c r="J826" s="1" t="str">
        <f t="shared" si="136"/>
        <v>Yes</v>
      </c>
      <c r="K826" s="5">
        <v>3.9</v>
      </c>
      <c r="L826" s="5">
        <f t="shared" si="137"/>
        <v>3.9</v>
      </c>
      <c r="M826" s="6">
        <v>13049</v>
      </c>
      <c r="N826">
        <f t="shared" si="138"/>
        <v>13049</v>
      </c>
      <c r="O826" t="str">
        <f t="shared" si="139"/>
        <v>No</v>
      </c>
      <c r="P826" s="7">
        <f t="shared" si="140"/>
        <v>32609451</v>
      </c>
      <c r="Q826" s="5">
        <f t="shared" si="141"/>
        <v>0.78</v>
      </c>
      <c r="R826" s="5">
        <f t="shared" si="132"/>
        <v>3.0561651439318178E-2</v>
      </c>
      <c r="S826" s="5">
        <f t="shared" si="142"/>
        <v>0.40528082571965912</v>
      </c>
    </row>
    <row r="827" spans="1:19" x14ac:dyDescent="0.3">
      <c r="A827" t="s">
        <v>1757</v>
      </c>
      <c r="B827" t="s">
        <v>1758</v>
      </c>
      <c r="C827" t="s">
        <v>1396</v>
      </c>
      <c r="D827" t="str">
        <f t="shared" si="133"/>
        <v>Computers&amp;Accessories</v>
      </c>
      <c r="E827" t="str">
        <f t="shared" si="134"/>
        <v>ScreenProtectors</v>
      </c>
      <c r="F827" s="3">
        <v>1234</v>
      </c>
      <c r="G827" s="3">
        <v>1599</v>
      </c>
      <c r="H827" s="3" t="str">
        <f t="shared" si="135"/>
        <v>&gt;500.00</v>
      </c>
      <c r="I827" s="1">
        <v>0.23</v>
      </c>
      <c r="J827" s="1" t="str">
        <f t="shared" si="136"/>
        <v>No</v>
      </c>
      <c r="K827" s="5">
        <v>4.5</v>
      </c>
      <c r="L827" s="5">
        <f t="shared" si="137"/>
        <v>4.5</v>
      </c>
      <c r="M827" s="6">
        <v>16680</v>
      </c>
      <c r="N827">
        <f t="shared" si="138"/>
        <v>16680</v>
      </c>
      <c r="O827" t="str">
        <f t="shared" si="139"/>
        <v>No</v>
      </c>
      <c r="P827" s="7">
        <f t="shared" si="140"/>
        <v>26671320</v>
      </c>
      <c r="Q827" s="5">
        <f t="shared" si="141"/>
        <v>0.9</v>
      </c>
      <c r="R827" s="5">
        <f t="shared" si="132"/>
        <v>3.9065702046733632E-2</v>
      </c>
      <c r="S827" s="5">
        <f t="shared" si="142"/>
        <v>0.46953285102336684</v>
      </c>
    </row>
    <row r="828" spans="1:19" x14ac:dyDescent="0.3">
      <c r="A828" t="s">
        <v>1759</v>
      </c>
      <c r="B828" t="s">
        <v>1760</v>
      </c>
      <c r="C828" t="s">
        <v>1636</v>
      </c>
      <c r="D828" t="str">
        <f t="shared" si="133"/>
        <v>OfficeProducts</v>
      </c>
      <c r="E828" t="str">
        <f t="shared" si="134"/>
        <v>StickBallpointPens</v>
      </c>
      <c r="F828" s="3">
        <v>272</v>
      </c>
      <c r="G828" s="3">
        <v>320</v>
      </c>
      <c r="H828" s="3" t="str">
        <f t="shared" si="135"/>
        <v>200.00–500.00</v>
      </c>
      <c r="I828" s="1">
        <v>0.15</v>
      </c>
      <c r="J828" s="1" t="str">
        <f t="shared" si="136"/>
        <v>No</v>
      </c>
      <c r="K828" s="5">
        <v>4</v>
      </c>
      <c r="L828" s="5">
        <f t="shared" si="137"/>
        <v>4</v>
      </c>
      <c r="M828" s="6">
        <v>3686</v>
      </c>
      <c r="N828">
        <f t="shared" si="138"/>
        <v>3686</v>
      </c>
      <c r="O828" t="str">
        <f t="shared" si="139"/>
        <v>No</v>
      </c>
      <c r="P828" s="7">
        <f t="shared" si="140"/>
        <v>1179520</v>
      </c>
      <c r="Q828" s="5">
        <f t="shared" si="141"/>
        <v>0.8</v>
      </c>
      <c r="R828" s="5">
        <f t="shared" si="132"/>
        <v>8.6328643731570856E-3</v>
      </c>
      <c r="S828" s="5">
        <f t="shared" si="142"/>
        <v>0.40431643218657859</v>
      </c>
    </row>
    <row r="829" spans="1:19" x14ac:dyDescent="0.3">
      <c r="A829" t="s">
        <v>1761</v>
      </c>
      <c r="B829" t="s">
        <v>1762</v>
      </c>
      <c r="C829" t="s">
        <v>1763</v>
      </c>
      <c r="D829" t="str">
        <f t="shared" si="133"/>
        <v>Electronics</v>
      </c>
      <c r="E829" t="str">
        <f t="shared" si="134"/>
        <v>Earpads</v>
      </c>
      <c r="F829" s="3">
        <v>99</v>
      </c>
      <c r="G829" s="3">
        <v>999</v>
      </c>
      <c r="H829" s="3" t="str">
        <f t="shared" si="135"/>
        <v>&gt;500.00</v>
      </c>
      <c r="I829" s="1">
        <v>0.9</v>
      </c>
      <c r="J829" s="1" t="str">
        <f t="shared" si="136"/>
        <v>Yes</v>
      </c>
      <c r="K829" s="5">
        <v>3.8</v>
      </c>
      <c r="L829" s="5">
        <f t="shared" si="137"/>
        <v>3.8</v>
      </c>
      <c r="M829" s="6">
        <v>594</v>
      </c>
      <c r="N829">
        <f t="shared" si="138"/>
        <v>594</v>
      </c>
      <c r="O829" t="str">
        <f t="shared" si="139"/>
        <v>Yes</v>
      </c>
      <c r="P829" s="7">
        <f t="shared" si="140"/>
        <v>593406</v>
      </c>
      <c r="Q829" s="5">
        <f t="shared" si="141"/>
        <v>0.76</v>
      </c>
      <c r="R829" s="5">
        <f t="shared" si="132"/>
        <v>1.3911886700095791E-3</v>
      </c>
      <c r="S829" s="5">
        <f t="shared" si="142"/>
        <v>0.38069559433500477</v>
      </c>
    </row>
    <row r="830" spans="1:19" x14ac:dyDescent="0.3">
      <c r="A830" t="s">
        <v>1764</v>
      </c>
      <c r="B830" t="s">
        <v>1765</v>
      </c>
      <c r="C830" t="s">
        <v>1766</v>
      </c>
      <c r="D830" t="str">
        <f t="shared" si="133"/>
        <v>Computers&amp;Accessories</v>
      </c>
      <c r="E830" t="str">
        <f t="shared" si="134"/>
        <v>InkjetPrinters</v>
      </c>
      <c r="F830" s="3">
        <v>3498</v>
      </c>
      <c r="G830" s="3">
        <v>3875</v>
      </c>
      <c r="H830" s="3" t="str">
        <f t="shared" si="135"/>
        <v>&gt;500.00</v>
      </c>
      <c r="I830" s="1">
        <v>0.1</v>
      </c>
      <c r="J830" s="1" t="str">
        <f t="shared" si="136"/>
        <v>No</v>
      </c>
      <c r="K830" s="5">
        <v>3.4</v>
      </c>
      <c r="L830" s="5">
        <f t="shared" si="137"/>
        <v>3.4</v>
      </c>
      <c r="M830" s="6">
        <v>12185</v>
      </c>
      <c r="N830">
        <f t="shared" si="138"/>
        <v>12185</v>
      </c>
      <c r="O830" t="str">
        <f t="shared" si="139"/>
        <v>No</v>
      </c>
      <c r="P830" s="7">
        <f t="shared" si="140"/>
        <v>47216875</v>
      </c>
      <c r="Q830" s="5">
        <f t="shared" si="141"/>
        <v>0.67999999999999994</v>
      </c>
      <c r="R830" s="5">
        <f t="shared" si="132"/>
        <v>2.8538104282940607E-2</v>
      </c>
      <c r="S830" s="5">
        <f t="shared" si="142"/>
        <v>0.35426905214147025</v>
      </c>
    </row>
    <row r="831" spans="1:19" x14ac:dyDescent="0.3">
      <c r="A831" t="s">
        <v>1767</v>
      </c>
      <c r="B831" t="s">
        <v>1768</v>
      </c>
      <c r="C831" t="s">
        <v>1358</v>
      </c>
      <c r="D831" t="str">
        <f t="shared" si="133"/>
        <v>Computers&amp;Accessories</v>
      </c>
      <c r="E831" t="str">
        <f t="shared" si="134"/>
        <v>Monitors</v>
      </c>
      <c r="F831" s="3">
        <v>10099</v>
      </c>
      <c r="G831" s="3">
        <v>19110</v>
      </c>
      <c r="H831" s="3" t="str">
        <f t="shared" si="135"/>
        <v>&gt;500.00</v>
      </c>
      <c r="I831" s="1">
        <v>0.47</v>
      </c>
      <c r="J831" s="1" t="str">
        <f t="shared" si="136"/>
        <v>No</v>
      </c>
      <c r="K831" s="5">
        <v>4.3</v>
      </c>
      <c r="L831" s="5">
        <f t="shared" si="137"/>
        <v>4.3</v>
      </c>
      <c r="M831" s="6">
        <v>2623</v>
      </c>
      <c r="N831">
        <f t="shared" si="138"/>
        <v>2623</v>
      </c>
      <c r="O831" t="str">
        <f t="shared" si="139"/>
        <v>No</v>
      </c>
      <c r="P831" s="7">
        <f t="shared" si="140"/>
        <v>50125530</v>
      </c>
      <c r="Q831" s="5">
        <f t="shared" si="141"/>
        <v>0.86</v>
      </c>
      <c r="R831" s="5">
        <f t="shared" si="132"/>
        <v>6.1432455916416258E-3</v>
      </c>
      <c r="S831" s="5">
        <f t="shared" si="142"/>
        <v>0.43307162279582079</v>
      </c>
    </row>
    <row r="832" spans="1:19" x14ac:dyDescent="0.3">
      <c r="A832" t="s">
        <v>1769</v>
      </c>
      <c r="B832" t="s">
        <v>1770</v>
      </c>
      <c r="C832" t="s">
        <v>1442</v>
      </c>
      <c r="D832" t="str">
        <f t="shared" si="133"/>
        <v>Computers&amp;Accessories</v>
      </c>
      <c r="E832" t="str">
        <f t="shared" si="134"/>
        <v>LaptopSleeves&amp;Slipcases</v>
      </c>
      <c r="F832" s="3">
        <v>449</v>
      </c>
      <c r="G832" s="3">
        <v>999</v>
      </c>
      <c r="H832" s="3" t="str">
        <f t="shared" si="135"/>
        <v>&gt;500.00</v>
      </c>
      <c r="I832" s="1">
        <v>0.55000000000000004</v>
      </c>
      <c r="J832" s="1" t="str">
        <f t="shared" si="136"/>
        <v>Yes</v>
      </c>
      <c r="K832" s="5">
        <v>4.3</v>
      </c>
      <c r="L832" s="5">
        <f t="shared" si="137"/>
        <v>4.3</v>
      </c>
      <c r="M832" s="6">
        <v>9701</v>
      </c>
      <c r="N832">
        <f t="shared" si="138"/>
        <v>9701</v>
      </c>
      <c r="O832" t="str">
        <f t="shared" si="139"/>
        <v>No</v>
      </c>
      <c r="P832" s="7">
        <f t="shared" si="140"/>
        <v>9691299</v>
      </c>
      <c r="Q832" s="5">
        <f t="shared" si="141"/>
        <v>0.86</v>
      </c>
      <c r="R832" s="5">
        <f t="shared" si="132"/>
        <v>2.2720406208355096E-2</v>
      </c>
      <c r="S832" s="5">
        <f t="shared" si="142"/>
        <v>0.44136020310417756</v>
      </c>
    </row>
    <row r="833" spans="1:19" x14ac:dyDescent="0.3">
      <c r="A833" t="s">
        <v>1771</v>
      </c>
      <c r="B833" t="s">
        <v>1772</v>
      </c>
      <c r="C833" t="s">
        <v>1773</v>
      </c>
      <c r="D833" t="str">
        <f t="shared" si="133"/>
        <v>Toys&amp;Games</v>
      </c>
      <c r="E833" t="str">
        <f t="shared" si="134"/>
        <v>ColouringPens&amp;Markers</v>
      </c>
      <c r="F833" s="3">
        <v>150</v>
      </c>
      <c r="G833" s="3">
        <v>150</v>
      </c>
      <c r="H833" s="3" t="str">
        <f t="shared" si="135"/>
        <v>&lt;200.00</v>
      </c>
      <c r="I833" s="1">
        <v>0</v>
      </c>
      <c r="J833" s="1" t="str">
        <f t="shared" si="136"/>
        <v>No</v>
      </c>
      <c r="K833" s="5">
        <v>4.3</v>
      </c>
      <c r="L833" s="5">
        <f t="shared" si="137"/>
        <v>4.3</v>
      </c>
      <c r="M833" s="6">
        <v>15867</v>
      </c>
      <c r="N833">
        <f t="shared" si="138"/>
        <v>15867</v>
      </c>
      <c r="O833" t="str">
        <f t="shared" si="139"/>
        <v>No</v>
      </c>
      <c r="P833" s="7">
        <f t="shared" si="140"/>
        <v>2380050</v>
      </c>
      <c r="Q833" s="5">
        <f t="shared" si="141"/>
        <v>0.86</v>
      </c>
      <c r="R833" s="5">
        <f t="shared" si="132"/>
        <v>3.7161600382225574E-2</v>
      </c>
      <c r="S833" s="5">
        <f t="shared" si="142"/>
        <v>0.44858080019111279</v>
      </c>
    </row>
    <row r="834" spans="1:19" x14ac:dyDescent="0.3">
      <c r="A834" t="s">
        <v>1774</v>
      </c>
      <c r="B834" t="s">
        <v>1775</v>
      </c>
      <c r="C834" t="s">
        <v>1280</v>
      </c>
      <c r="D834" t="str">
        <f t="shared" si="133"/>
        <v>Computers&amp;Accessories</v>
      </c>
      <c r="E834" t="str">
        <f t="shared" si="134"/>
        <v>Routers</v>
      </c>
      <c r="F834" s="3">
        <v>1199</v>
      </c>
      <c r="G834" s="3">
        <v>2999</v>
      </c>
      <c r="H834" s="3" t="str">
        <f t="shared" si="135"/>
        <v>&gt;500.00</v>
      </c>
      <c r="I834" s="1">
        <v>0.6</v>
      </c>
      <c r="J834" s="1" t="str">
        <f t="shared" si="136"/>
        <v>Yes</v>
      </c>
      <c r="K834" s="5">
        <v>4.0999999999999996</v>
      </c>
      <c r="L834" s="5">
        <f t="shared" si="137"/>
        <v>4.0999999999999996</v>
      </c>
      <c r="M834" s="6">
        <v>10725</v>
      </c>
      <c r="N834">
        <f t="shared" si="138"/>
        <v>10725</v>
      </c>
      <c r="O834" t="str">
        <f t="shared" si="139"/>
        <v>No</v>
      </c>
      <c r="P834" s="7">
        <f t="shared" si="140"/>
        <v>32164275</v>
      </c>
      <c r="Q834" s="5">
        <f t="shared" si="141"/>
        <v>0.82</v>
      </c>
      <c r="R834" s="5">
        <f t="shared" ref="R834:R897" si="143">N834 /$W$8</f>
        <v>2.5118684319617401E-2</v>
      </c>
      <c r="S834" s="5">
        <f t="shared" si="142"/>
        <v>0.42255934215980867</v>
      </c>
    </row>
    <row r="835" spans="1:19" x14ac:dyDescent="0.3">
      <c r="A835" t="s">
        <v>1776</v>
      </c>
      <c r="B835" t="s">
        <v>1777</v>
      </c>
      <c r="C835" t="s">
        <v>1263</v>
      </c>
      <c r="D835" t="str">
        <f t="shared" ref="D835:D898" si="144">LEFT(C835, FIND("|",C835&amp; "|") - 1)</f>
        <v>Computers&amp;Accessories</v>
      </c>
      <c r="E835" t="str">
        <f t="shared" ref="E835:E898" si="145">TRIM(RIGHT(SUBSTITUTE(C835, "|", REPT(" ", 100)), 100))</f>
        <v>HardDiskBags</v>
      </c>
      <c r="F835" s="3">
        <v>397</v>
      </c>
      <c r="G835" s="3">
        <v>899</v>
      </c>
      <c r="H835" s="3" t="str">
        <f t="shared" ref="H835:H898" si="146">IF(G835&lt;200,"&lt;200.00",IF(G835&lt;=500,"200.00–500.00","&gt;500.00"))</f>
        <v>&gt;500.00</v>
      </c>
      <c r="I835" s="1">
        <v>0.56000000000000005</v>
      </c>
      <c r="J835" s="1" t="str">
        <f t="shared" ref="J835:J898" si="147">IF(I835&gt;=50%,"Yes","No")</f>
        <v>Yes</v>
      </c>
      <c r="K835" s="5">
        <v>4</v>
      </c>
      <c r="L835" s="5">
        <f t="shared" ref="L835:L898" si="148">IF(ISNUMBER(K835),K835,0)</f>
        <v>4</v>
      </c>
      <c r="M835" s="6">
        <v>3025</v>
      </c>
      <c r="N835">
        <f t="shared" ref="N835:N898" si="149">IF(ISNUMBER(M835),M835,0)</f>
        <v>3025</v>
      </c>
      <c r="O835" t="str">
        <f t="shared" ref="O835:O898" si="150">IF(N835&lt;1000,"Yes","No")</f>
        <v>No</v>
      </c>
      <c r="P835" s="7">
        <f t="shared" ref="P835:P898" si="151">G835*N835</f>
        <v>2719475</v>
      </c>
      <c r="Q835" s="5">
        <f t="shared" ref="Q835:Q898" si="152">L835/5</f>
        <v>0.8</v>
      </c>
      <c r="R835" s="5">
        <f t="shared" si="143"/>
        <v>7.0847571157895226E-3</v>
      </c>
      <c r="S835" s="5">
        <f t="shared" ref="S835:S898" si="153" xml:space="preserve"> (Q835+R835)/2</f>
        <v>0.40354237855789477</v>
      </c>
    </row>
    <row r="836" spans="1:19" x14ac:dyDescent="0.3">
      <c r="A836" t="s">
        <v>1778</v>
      </c>
      <c r="B836" t="s">
        <v>1779</v>
      </c>
      <c r="C836" t="s">
        <v>1399</v>
      </c>
      <c r="D836" t="str">
        <f t="shared" si="144"/>
        <v>Computers&amp;Accessories</v>
      </c>
      <c r="E836" t="str">
        <f t="shared" si="145"/>
        <v>Gamepads</v>
      </c>
      <c r="F836" s="3">
        <v>699</v>
      </c>
      <c r="G836" s="3">
        <v>1490</v>
      </c>
      <c r="H836" s="3" t="str">
        <f t="shared" si="146"/>
        <v>&gt;500.00</v>
      </c>
      <c r="I836" s="1">
        <v>0.53</v>
      </c>
      <c r="J836" s="1" t="str">
        <f t="shared" si="147"/>
        <v>Yes</v>
      </c>
      <c r="K836" s="5">
        <v>4</v>
      </c>
      <c r="L836" s="5">
        <f t="shared" si="148"/>
        <v>4</v>
      </c>
      <c r="M836" s="6">
        <v>5736</v>
      </c>
      <c r="N836">
        <f t="shared" si="149"/>
        <v>5736</v>
      </c>
      <c r="O836" t="str">
        <f t="shared" si="150"/>
        <v>No</v>
      </c>
      <c r="P836" s="7">
        <f t="shared" si="151"/>
        <v>8546640</v>
      </c>
      <c r="Q836" s="5">
        <f t="shared" si="152"/>
        <v>0.8</v>
      </c>
      <c r="R836" s="5">
        <f t="shared" si="143"/>
        <v>1.3434104732617753E-2</v>
      </c>
      <c r="S836" s="5">
        <f t="shared" si="153"/>
        <v>0.4067170523663089</v>
      </c>
    </row>
    <row r="837" spans="1:19" x14ac:dyDescent="0.3">
      <c r="A837" t="s">
        <v>1780</v>
      </c>
      <c r="B837" t="s">
        <v>1781</v>
      </c>
      <c r="C837" t="s">
        <v>717</v>
      </c>
      <c r="D837" t="str">
        <f t="shared" si="144"/>
        <v>Electronics</v>
      </c>
      <c r="E837" t="str">
        <f t="shared" si="145"/>
        <v>In-Ear</v>
      </c>
      <c r="F837" s="3">
        <v>1679</v>
      </c>
      <c r="G837" s="3">
        <v>1999</v>
      </c>
      <c r="H837" s="3" t="str">
        <f t="shared" si="146"/>
        <v>&gt;500.00</v>
      </c>
      <c r="I837" s="1">
        <v>0.16</v>
      </c>
      <c r="J837" s="1" t="str">
        <f t="shared" si="147"/>
        <v>No</v>
      </c>
      <c r="K837" s="5">
        <v>4.0999999999999996</v>
      </c>
      <c r="L837" s="5">
        <f t="shared" si="148"/>
        <v>4.0999999999999996</v>
      </c>
      <c r="M837" s="6">
        <v>72563</v>
      </c>
      <c r="N837">
        <f t="shared" si="149"/>
        <v>72563</v>
      </c>
      <c r="O837" t="str">
        <f t="shared" si="150"/>
        <v>No</v>
      </c>
      <c r="P837" s="7">
        <f t="shared" si="151"/>
        <v>145053437</v>
      </c>
      <c r="Q837" s="5">
        <f t="shared" si="152"/>
        <v>0.82</v>
      </c>
      <c r="R837" s="5">
        <f t="shared" si="143"/>
        <v>0.16994751424563145</v>
      </c>
      <c r="S837" s="5">
        <f t="shared" si="153"/>
        <v>0.49497375712281572</v>
      </c>
    </row>
    <row r="838" spans="1:19" x14ac:dyDescent="0.3">
      <c r="A838" t="s">
        <v>1782</v>
      </c>
      <c r="B838" t="s">
        <v>1783</v>
      </c>
      <c r="C838" t="s">
        <v>1155</v>
      </c>
      <c r="D838" t="str">
        <f t="shared" si="144"/>
        <v>Computers&amp;Accessories</v>
      </c>
      <c r="E838" t="str">
        <f t="shared" si="145"/>
        <v>GraphicTablets</v>
      </c>
      <c r="F838" s="3">
        <v>354</v>
      </c>
      <c r="G838" s="3">
        <v>1500</v>
      </c>
      <c r="H838" s="3" t="str">
        <f t="shared" si="146"/>
        <v>&gt;500.00</v>
      </c>
      <c r="I838" s="1">
        <v>0.76</v>
      </c>
      <c r="J838" s="1" t="str">
        <f t="shared" si="147"/>
        <v>Yes</v>
      </c>
      <c r="K838" s="5">
        <v>4</v>
      </c>
      <c r="L838" s="5">
        <f t="shared" si="148"/>
        <v>4</v>
      </c>
      <c r="M838" s="6">
        <v>1026</v>
      </c>
      <c r="N838">
        <f t="shared" si="149"/>
        <v>1026</v>
      </c>
      <c r="O838" t="str">
        <f t="shared" si="150"/>
        <v>No</v>
      </c>
      <c r="P838" s="7">
        <f t="shared" si="151"/>
        <v>1539000</v>
      </c>
      <c r="Q838" s="5">
        <f t="shared" si="152"/>
        <v>0.8</v>
      </c>
      <c r="R838" s="5">
        <f t="shared" si="143"/>
        <v>2.402962248198364E-3</v>
      </c>
      <c r="S838" s="5">
        <f t="shared" si="153"/>
        <v>0.4012014811240992</v>
      </c>
    </row>
    <row r="839" spans="1:19" x14ac:dyDescent="0.3">
      <c r="A839" t="s">
        <v>1784</v>
      </c>
      <c r="B839" t="s">
        <v>1785</v>
      </c>
      <c r="C839" t="s">
        <v>1786</v>
      </c>
      <c r="D839" t="str">
        <f t="shared" si="144"/>
        <v>Computers&amp;Accessories</v>
      </c>
      <c r="E839" t="str">
        <f t="shared" si="145"/>
        <v>Headsets</v>
      </c>
      <c r="F839" s="3">
        <v>1199</v>
      </c>
      <c r="G839" s="3">
        <v>5499</v>
      </c>
      <c r="H839" s="3" t="str">
        <f t="shared" si="146"/>
        <v>&gt;500.00</v>
      </c>
      <c r="I839" s="1">
        <v>0.78</v>
      </c>
      <c r="J839" s="1" t="str">
        <f t="shared" si="147"/>
        <v>Yes</v>
      </c>
      <c r="K839" s="5">
        <v>3.8</v>
      </c>
      <c r="L839" s="5">
        <f t="shared" si="148"/>
        <v>3.8</v>
      </c>
      <c r="M839" s="6">
        <v>2043</v>
      </c>
      <c r="N839">
        <f t="shared" si="149"/>
        <v>2043</v>
      </c>
      <c r="O839" t="str">
        <f t="shared" si="150"/>
        <v>No</v>
      </c>
      <c r="P839" s="7">
        <f t="shared" si="151"/>
        <v>11234457</v>
      </c>
      <c r="Q839" s="5">
        <f t="shared" si="152"/>
        <v>0.76</v>
      </c>
      <c r="R839" s="5">
        <f t="shared" si="143"/>
        <v>4.7848458801844612E-3</v>
      </c>
      <c r="S839" s="5">
        <f t="shared" si="153"/>
        <v>0.38239242294009224</v>
      </c>
    </row>
    <row r="840" spans="1:19" x14ac:dyDescent="0.3">
      <c r="A840" t="s">
        <v>1787</v>
      </c>
      <c r="B840" t="s">
        <v>1788</v>
      </c>
      <c r="C840" t="s">
        <v>1396</v>
      </c>
      <c r="D840" t="str">
        <f t="shared" si="144"/>
        <v>Computers&amp;Accessories</v>
      </c>
      <c r="E840" t="str">
        <f t="shared" si="145"/>
        <v>ScreenProtectors</v>
      </c>
      <c r="F840" s="3">
        <v>379</v>
      </c>
      <c r="G840" s="3">
        <v>1499</v>
      </c>
      <c r="H840" s="3" t="str">
        <f t="shared" si="146"/>
        <v>&gt;500.00</v>
      </c>
      <c r="I840" s="1">
        <v>0.75</v>
      </c>
      <c r="J840" s="1" t="str">
        <f t="shared" si="147"/>
        <v>Yes</v>
      </c>
      <c r="K840" s="5">
        <v>4.2</v>
      </c>
      <c r="L840" s="5">
        <f t="shared" si="148"/>
        <v>4.2</v>
      </c>
      <c r="M840" s="6">
        <v>4149</v>
      </c>
      <c r="N840">
        <f t="shared" si="149"/>
        <v>4149</v>
      </c>
      <c r="O840" t="str">
        <f t="shared" si="150"/>
        <v>No</v>
      </c>
      <c r="P840" s="7">
        <f t="shared" si="151"/>
        <v>6219351</v>
      </c>
      <c r="Q840" s="5">
        <f t="shared" si="152"/>
        <v>0.84000000000000008</v>
      </c>
      <c r="R840" s="5">
        <f t="shared" si="143"/>
        <v>9.7172420738547878E-3</v>
      </c>
      <c r="S840" s="5">
        <f t="shared" si="153"/>
        <v>0.42485862103692745</v>
      </c>
    </row>
    <row r="841" spans="1:19" x14ac:dyDescent="0.3">
      <c r="A841" t="s">
        <v>1789</v>
      </c>
      <c r="B841" t="s">
        <v>1790</v>
      </c>
      <c r="C841" t="s">
        <v>1208</v>
      </c>
      <c r="D841" t="str">
        <f t="shared" si="144"/>
        <v>Computers&amp;Accessories</v>
      </c>
      <c r="E841" t="str">
        <f t="shared" si="145"/>
        <v>ExternalHardDisks</v>
      </c>
      <c r="F841" s="3">
        <v>499</v>
      </c>
      <c r="G841" s="3">
        <v>775</v>
      </c>
      <c r="H841" s="3" t="str">
        <f t="shared" si="146"/>
        <v>&gt;500.00</v>
      </c>
      <c r="I841" s="1">
        <v>0.36</v>
      </c>
      <c r="J841" s="1" t="str">
        <f t="shared" si="147"/>
        <v>No</v>
      </c>
      <c r="K841" s="5">
        <v>4.3</v>
      </c>
      <c r="L841" s="5">
        <f t="shared" si="148"/>
        <v>4.3</v>
      </c>
      <c r="M841" s="6">
        <v>74</v>
      </c>
      <c r="N841">
        <f t="shared" si="149"/>
        <v>74</v>
      </c>
      <c r="O841" t="str">
        <f t="shared" si="150"/>
        <v>Yes</v>
      </c>
      <c r="P841" s="7">
        <f t="shared" si="151"/>
        <v>57350</v>
      </c>
      <c r="Q841" s="5">
        <f t="shared" si="152"/>
        <v>0.86</v>
      </c>
      <c r="R841" s="5">
        <f t="shared" si="143"/>
        <v>1.7331306663418997E-4</v>
      </c>
      <c r="S841" s="5">
        <f t="shared" si="153"/>
        <v>0.43008665653331707</v>
      </c>
    </row>
    <row r="842" spans="1:19" x14ac:dyDescent="0.3">
      <c r="A842" t="s">
        <v>1791</v>
      </c>
      <c r="B842" t="s">
        <v>1792</v>
      </c>
      <c r="C842" t="s">
        <v>1793</v>
      </c>
      <c r="D842" t="str">
        <f t="shared" si="144"/>
        <v>Computers&amp;Accessories</v>
      </c>
      <c r="E842" t="str">
        <f t="shared" si="145"/>
        <v>ExternalSolidStateDrives</v>
      </c>
      <c r="F842" s="3">
        <v>10389</v>
      </c>
      <c r="G842" s="3">
        <v>32000</v>
      </c>
      <c r="H842" s="3" t="str">
        <f t="shared" si="146"/>
        <v>&gt;500.00</v>
      </c>
      <c r="I842" s="1">
        <v>0.68</v>
      </c>
      <c r="J842" s="1" t="str">
        <f t="shared" si="147"/>
        <v>Yes</v>
      </c>
      <c r="K842" s="5">
        <v>4.4000000000000004</v>
      </c>
      <c r="L842" s="5">
        <f t="shared" si="148"/>
        <v>4.4000000000000004</v>
      </c>
      <c r="M842" s="6">
        <v>41398</v>
      </c>
      <c r="N842">
        <f t="shared" si="149"/>
        <v>41398</v>
      </c>
      <c r="O842" t="str">
        <f t="shared" si="150"/>
        <v>No</v>
      </c>
      <c r="P842" s="7">
        <f t="shared" si="151"/>
        <v>1324736000</v>
      </c>
      <c r="Q842" s="5">
        <f t="shared" si="152"/>
        <v>0.88000000000000012</v>
      </c>
      <c r="R842" s="5">
        <f t="shared" si="143"/>
        <v>9.6956950439489153E-2</v>
      </c>
      <c r="S842" s="5">
        <f t="shared" si="153"/>
        <v>0.48847847521974463</v>
      </c>
    </row>
    <row r="843" spans="1:19" x14ac:dyDescent="0.3">
      <c r="A843" t="s">
        <v>1794</v>
      </c>
      <c r="B843" t="s">
        <v>1795</v>
      </c>
      <c r="C843" t="s">
        <v>1621</v>
      </c>
      <c r="D843" t="str">
        <f t="shared" si="144"/>
        <v>Computers&amp;Accessories</v>
      </c>
      <c r="E843" t="str">
        <f t="shared" si="145"/>
        <v>PCSpeakers</v>
      </c>
      <c r="F843" s="3">
        <v>649</v>
      </c>
      <c r="G843" s="3">
        <v>1300</v>
      </c>
      <c r="H843" s="3" t="str">
        <f t="shared" si="146"/>
        <v>&gt;500.00</v>
      </c>
      <c r="I843" s="1">
        <v>0.5</v>
      </c>
      <c r="J843" s="1" t="str">
        <f t="shared" si="147"/>
        <v>Yes</v>
      </c>
      <c r="K843" s="5">
        <v>4.0999999999999996</v>
      </c>
      <c r="L843" s="5">
        <f t="shared" si="148"/>
        <v>4.0999999999999996</v>
      </c>
      <c r="M843" s="6">
        <v>5195</v>
      </c>
      <c r="N843">
        <f t="shared" si="149"/>
        <v>5195</v>
      </c>
      <c r="O843" t="str">
        <f t="shared" si="150"/>
        <v>No</v>
      </c>
      <c r="P843" s="7">
        <f t="shared" si="151"/>
        <v>6753500</v>
      </c>
      <c r="Q843" s="5">
        <f t="shared" si="152"/>
        <v>0.82</v>
      </c>
      <c r="R843" s="5">
        <f t="shared" si="143"/>
        <v>1.2167045691413744E-2</v>
      </c>
      <c r="S843" s="5">
        <f t="shared" si="153"/>
        <v>0.41608352284570682</v>
      </c>
    </row>
    <row r="844" spans="1:19" x14ac:dyDescent="0.3">
      <c r="A844" t="s">
        <v>1796</v>
      </c>
      <c r="B844" t="s">
        <v>1797</v>
      </c>
      <c r="C844" t="s">
        <v>1798</v>
      </c>
      <c r="D844" t="str">
        <f t="shared" si="144"/>
        <v>Computers&amp;Accessories</v>
      </c>
      <c r="E844" t="str">
        <f t="shared" si="145"/>
        <v>PowerLANAdapters</v>
      </c>
      <c r="F844" s="3">
        <v>1199</v>
      </c>
      <c r="G844" s="3">
        <v>1999</v>
      </c>
      <c r="H844" s="3" t="str">
        <f t="shared" si="146"/>
        <v>&gt;500.00</v>
      </c>
      <c r="I844" s="1">
        <v>0.4</v>
      </c>
      <c r="J844" s="1" t="str">
        <f t="shared" si="147"/>
        <v>No</v>
      </c>
      <c r="K844" s="5">
        <v>4.5</v>
      </c>
      <c r="L844" s="5">
        <f t="shared" si="148"/>
        <v>4.5</v>
      </c>
      <c r="M844" s="6">
        <v>22420</v>
      </c>
      <c r="N844">
        <f t="shared" si="149"/>
        <v>22420</v>
      </c>
      <c r="O844" t="str">
        <f t="shared" si="150"/>
        <v>No</v>
      </c>
      <c r="P844" s="7">
        <f t="shared" si="151"/>
        <v>44817580</v>
      </c>
      <c r="Q844" s="5">
        <f t="shared" si="152"/>
        <v>0.9</v>
      </c>
      <c r="R844" s="5">
        <f t="shared" si="143"/>
        <v>5.2509175053223507E-2</v>
      </c>
      <c r="S844" s="5">
        <f t="shared" si="153"/>
        <v>0.47625458752661176</v>
      </c>
    </row>
    <row r="845" spans="1:19" x14ac:dyDescent="0.3">
      <c r="A845" t="s">
        <v>1799</v>
      </c>
      <c r="B845" t="s">
        <v>1800</v>
      </c>
      <c r="C845" t="s">
        <v>717</v>
      </c>
      <c r="D845" t="str">
        <f t="shared" si="144"/>
        <v>Electronics</v>
      </c>
      <c r="E845" t="str">
        <f t="shared" si="145"/>
        <v>In-Ear</v>
      </c>
      <c r="F845" s="3">
        <v>889</v>
      </c>
      <c r="G845" s="3">
        <v>1999</v>
      </c>
      <c r="H845" s="3" t="str">
        <f t="shared" si="146"/>
        <v>&gt;500.00</v>
      </c>
      <c r="I845" s="1">
        <v>0.56000000000000005</v>
      </c>
      <c r="J845" s="1" t="str">
        <f t="shared" si="147"/>
        <v>Yes</v>
      </c>
      <c r="K845" s="5">
        <v>4.2</v>
      </c>
      <c r="L845" s="5">
        <f t="shared" si="148"/>
        <v>4.2</v>
      </c>
      <c r="M845" s="6">
        <v>2284</v>
      </c>
      <c r="N845">
        <f t="shared" si="149"/>
        <v>2284</v>
      </c>
      <c r="O845" t="str">
        <f t="shared" si="150"/>
        <v>No</v>
      </c>
      <c r="P845" s="7">
        <f t="shared" si="151"/>
        <v>4565716</v>
      </c>
      <c r="Q845" s="5">
        <f t="shared" si="152"/>
        <v>0.84000000000000008</v>
      </c>
      <c r="R845" s="5">
        <f t="shared" si="143"/>
        <v>5.3492843809795935E-3</v>
      </c>
      <c r="S845" s="5">
        <f t="shared" si="153"/>
        <v>0.42267464219048984</v>
      </c>
    </row>
    <row r="846" spans="1:19" x14ac:dyDescent="0.3">
      <c r="A846" t="s">
        <v>1801</v>
      </c>
      <c r="B846" t="s">
        <v>1802</v>
      </c>
      <c r="C846" t="s">
        <v>1205</v>
      </c>
      <c r="D846" t="str">
        <f t="shared" si="144"/>
        <v>Computers&amp;Accessories</v>
      </c>
      <c r="E846" t="str">
        <f t="shared" si="145"/>
        <v>Keyboard&amp;MouseSets</v>
      </c>
      <c r="F846" s="3">
        <v>1409</v>
      </c>
      <c r="G846" s="3">
        <v>2199</v>
      </c>
      <c r="H846" s="3" t="str">
        <f t="shared" si="146"/>
        <v>&gt;500.00</v>
      </c>
      <c r="I846" s="1">
        <v>0.36</v>
      </c>
      <c r="J846" s="1" t="str">
        <f t="shared" si="147"/>
        <v>No</v>
      </c>
      <c r="K846" s="5">
        <v>3.9</v>
      </c>
      <c r="L846" s="5">
        <f t="shared" si="148"/>
        <v>3.9</v>
      </c>
      <c r="M846" s="6">
        <v>427</v>
      </c>
      <c r="N846">
        <f t="shared" si="149"/>
        <v>427</v>
      </c>
      <c r="O846" t="str">
        <f t="shared" si="150"/>
        <v>Yes</v>
      </c>
      <c r="P846" s="7">
        <f t="shared" si="151"/>
        <v>938973</v>
      </c>
      <c r="Q846" s="5">
        <f t="shared" si="152"/>
        <v>0.78</v>
      </c>
      <c r="R846" s="5">
        <f t="shared" si="143"/>
        <v>1.0000632358486369E-3</v>
      </c>
      <c r="S846" s="5">
        <f t="shared" si="153"/>
        <v>0.39050003161792435</v>
      </c>
    </row>
    <row r="847" spans="1:19" x14ac:dyDescent="0.3">
      <c r="A847" t="s">
        <v>1803</v>
      </c>
      <c r="B847" t="s">
        <v>1804</v>
      </c>
      <c r="C847" t="s">
        <v>1805</v>
      </c>
      <c r="D847" t="str">
        <f t="shared" si="144"/>
        <v>Computers&amp;Accessories</v>
      </c>
      <c r="E847" t="str">
        <f t="shared" si="145"/>
        <v>InkjetInkRefills&amp;Kits</v>
      </c>
      <c r="F847" s="3">
        <v>549</v>
      </c>
      <c r="G847" s="3">
        <v>1999</v>
      </c>
      <c r="H847" s="3" t="str">
        <f t="shared" si="146"/>
        <v>&gt;500.00</v>
      </c>
      <c r="I847" s="1">
        <v>0.73</v>
      </c>
      <c r="J847" s="1" t="str">
        <f t="shared" si="147"/>
        <v>Yes</v>
      </c>
      <c r="K847" s="5">
        <v>4.3</v>
      </c>
      <c r="L847" s="5">
        <f t="shared" si="148"/>
        <v>4.3</v>
      </c>
      <c r="M847" s="6">
        <v>1367</v>
      </c>
      <c r="N847">
        <f t="shared" si="149"/>
        <v>1367</v>
      </c>
      <c r="O847" t="str">
        <f t="shared" si="150"/>
        <v>No</v>
      </c>
      <c r="P847" s="7">
        <f t="shared" si="151"/>
        <v>2732633</v>
      </c>
      <c r="Q847" s="5">
        <f t="shared" si="152"/>
        <v>0.86</v>
      </c>
      <c r="R847" s="5">
        <f t="shared" si="143"/>
        <v>3.2016075957964556E-3</v>
      </c>
      <c r="S847" s="5">
        <f t="shared" si="153"/>
        <v>0.43160080379789822</v>
      </c>
    </row>
    <row r="848" spans="1:19" x14ac:dyDescent="0.3">
      <c r="A848" t="s">
        <v>1806</v>
      </c>
      <c r="B848" t="s">
        <v>1807</v>
      </c>
      <c r="C848" t="s">
        <v>1786</v>
      </c>
      <c r="D848" t="str">
        <f t="shared" si="144"/>
        <v>Computers&amp;Accessories</v>
      </c>
      <c r="E848" t="str">
        <f t="shared" si="145"/>
        <v>Headsets</v>
      </c>
      <c r="F848" s="3">
        <v>749</v>
      </c>
      <c r="G848" s="3">
        <v>1799</v>
      </c>
      <c r="H848" s="3" t="str">
        <f t="shared" si="146"/>
        <v>&gt;500.00</v>
      </c>
      <c r="I848" s="1">
        <v>0.57999999999999996</v>
      </c>
      <c r="J848" s="1" t="str">
        <f t="shared" si="147"/>
        <v>Yes</v>
      </c>
      <c r="K848" s="5">
        <v>4</v>
      </c>
      <c r="L848" s="5">
        <f t="shared" si="148"/>
        <v>4</v>
      </c>
      <c r="M848" s="6">
        <v>13199</v>
      </c>
      <c r="N848">
        <f t="shared" si="149"/>
        <v>13199</v>
      </c>
      <c r="O848" t="str">
        <f t="shared" si="150"/>
        <v>No</v>
      </c>
      <c r="P848" s="7">
        <f t="shared" si="151"/>
        <v>23745001</v>
      </c>
      <c r="Q848" s="5">
        <f t="shared" si="152"/>
        <v>0.8</v>
      </c>
      <c r="R848" s="5">
        <f t="shared" si="143"/>
        <v>3.0912961709522617E-2</v>
      </c>
      <c r="S848" s="5">
        <f t="shared" si="153"/>
        <v>0.41545648085476133</v>
      </c>
    </row>
    <row r="849" spans="1:19" x14ac:dyDescent="0.3">
      <c r="A849" t="s">
        <v>1808</v>
      </c>
      <c r="B849" t="s">
        <v>1809</v>
      </c>
      <c r="C849" t="s">
        <v>1</v>
      </c>
      <c r="D849" t="str">
        <f t="shared" si="144"/>
        <v>Computers&amp;Accessories</v>
      </c>
      <c r="E849" t="str">
        <f t="shared" si="145"/>
        <v>USBCables</v>
      </c>
      <c r="F849" s="3">
        <v>379</v>
      </c>
      <c r="G849" s="3">
        <v>1099</v>
      </c>
      <c r="H849" s="3" t="str">
        <f t="shared" si="146"/>
        <v>&gt;500.00</v>
      </c>
      <c r="I849" s="1">
        <v>0.66</v>
      </c>
      <c r="J849" s="1" t="str">
        <f t="shared" si="147"/>
        <v>Yes</v>
      </c>
      <c r="K849" s="5">
        <v>4.3</v>
      </c>
      <c r="L849" s="5">
        <f t="shared" si="148"/>
        <v>4.3</v>
      </c>
      <c r="M849" s="6">
        <v>2806</v>
      </c>
      <c r="N849">
        <f t="shared" si="149"/>
        <v>2806</v>
      </c>
      <c r="O849" t="str">
        <f t="shared" si="150"/>
        <v>No</v>
      </c>
      <c r="P849" s="7">
        <f t="shared" si="151"/>
        <v>3083794</v>
      </c>
      <c r="Q849" s="5">
        <f t="shared" si="152"/>
        <v>0.86</v>
      </c>
      <c r="R849" s="5">
        <f t="shared" si="143"/>
        <v>6.5718441212910417E-3</v>
      </c>
      <c r="S849" s="5">
        <f t="shared" si="153"/>
        <v>0.43328592206064553</v>
      </c>
    </row>
    <row r="850" spans="1:19" x14ac:dyDescent="0.3">
      <c r="A850" t="s">
        <v>1810</v>
      </c>
      <c r="B850" t="s">
        <v>1811</v>
      </c>
      <c r="C850" t="s">
        <v>686</v>
      </c>
      <c r="D850" t="str">
        <f t="shared" si="144"/>
        <v>Electronics</v>
      </c>
      <c r="E850" t="str">
        <f t="shared" si="145"/>
        <v>SmartWatches</v>
      </c>
      <c r="F850" s="3">
        <v>5998</v>
      </c>
      <c r="G850" s="3">
        <v>7999</v>
      </c>
      <c r="H850" s="3" t="str">
        <f t="shared" si="146"/>
        <v>&gt;500.00</v>
      </c>
      <c r="I850" s="1">
        <v>0.25</v>
      </c>
      <c r="J850" s="1" t="str">
        <f t="shared" si="147"/>
        <v>No</v>
      </c>
      <c r="K850" s="5">
        <v>4.2</v>
      </c>
      <c r="L850" s="5">
        <f t="shared" si="148"/>
        <v>4.2</v>
      </c>
      <c r="M850" s="6">
        <v>30355</v>
      </c>
      <c r="N850">
        <f t="shared" si="149"/>
        <v>30355</v>
      </c>
      <c r="O850" t="str">
        <f t="shared" si="150"/>
        <v>No</v>
      </c>
      <c r="P850" s="7">
        <f t="shared" si="151"/>
        <v>242809645</v>
      </c>
      <c r="Q850" s="5">
        <f t="shared" si="152"/>
        <v>0.84000000000000008</v>
      </c>
      <c r="R850" s="5">
        <f t="shared" si="143"/>
        <v>7.1093488347038339E-2</v>
      </c>
      <c r="S850" s="5">
        <f t="shared" si="153"/>
        <v>0.4555467441735192</v>
      </c>
    </row>
    <row r="851" spans="1:19" x14ac:dyDescent="0.3">
      <c r="A851" t="s">
        <v>1812</v>
      </c>
      <c r="B851" t="s">
        <v>1813</v>
      </c>
      <c r="C851" t="s">
        <v>1442</v>
      </c>
      <c r="D851" t="str">
        <f t="shared" si="144"/>
        <v>Computers&amp;Accessories</v>
      </c>
      <c r="E851" t="str">
        <f t="shared" si="145"/>
        <v>LaptopSleeves&amp;Slipcases</v>
      </c>
      <c r="F851" s="3">
        <v>299</v>
      </c>
      <c r="G851" s="3">
        <v>1499</v>
      </c>
      <c r="H851" s="3" t="str">
        <f t="shared" si="146"/>
        <v>&gt;500.00</v>
      </c>
      <c r="I851" s="1">
        <v>0.8</v>
      </c>
      <c r="J851" s="1" t="str">
        <f t="shared" si="147"/>
        <v>Yes</v>
      </c>
      <c r="K851" s="5">
        <v>4.2</v>
      </c>
      <c r="L851" s="5">
        <f t="shared" si="148"/>
        <v>4.2</v>
      </c>
      <c r="M851" s="6">
        <v>2868</v>
      </c>
      <c r="N851">
        <f t="shared" si="149"/>
        <v>2868</v>
      </c>
      <c r="O851" t="str">
        <f t="shared" si="150"/>
        <v>No</v>
      </c>
      <c r="P851" s="7">
        <f t="shared" si="151"/>
        <v>4299132</v>
      </c>
      <c r="Q851" s="5">
        <f t="shared" si="152"/>
        <v>0.84000000000000008</v>
      </c>
      <c r="R851" s="5">
        <f t="shared" si="143"/>
        <v>6.7170523663088767E-3</v>
      </c>
      <c r="S851" s="5">
        <f t="shared" si="153"/>
        <v>0.4233585261831545</v>
      </c>
    </row>
    <row r="852" spans="1:19" x14ac:dyDescent="0.3">
      <c r="A852" t="s">
        <v>1814</v>
      </c>
      <c r="B852" t="s">
        <v>1815</v>
      </c>
      <c r="C852" t="s">
        <v>1396</v>
      </c>
      <c r="D852" t="str">
        <f t="shared" si="144"/>
        <v>Computers&amp;Accessories</v>
      </c>
      <c r="E852" t="str">
        <f t="shared" si="145"/>
        <v>ScreenProtectors</v>
      </c>
      <c r="F852" s="3">
        <v>379</v>
      </c>
      <c r="G852" s="3">
        <v>1499</v>
      </c>
      <c r="H852" s="3" t="str">
        <f t="shared" si="146"/>
        <v>&gt;500.00</v>
      </c>
      <c r="I852" s="1">
        <v>0.75</v>
      </c>
      <c r="J852" s="1" t="str">
        <f t="shared" si="147"/>
        <v>Yes</v>
      </c>
      <c r="K852" s="5">
        <v>4.0999999999999996</v>
      </c>
      <c r="L852" s="5">
        <f t="shared" si="148"/>
        <v>4.0999999999999996</v>
      </c>
      <c r="M852" s="6">
        <v>670</v>
      </c>
      <c r="N852">
        <f t="shared" si="149"/>
        <v>670</v>
      </c>
      <c r="O852" t="str">
        <f t="shared" si="150"/>
        <v>Yes</v>
      </c>
      <c r="P852" s="7">
        <f t="shared" si="151"/>
        <v>1004330</v>
      </c>
      <c r="Q852" s="5">
        <f t="shared" si="152"/>
        <v>0.82</v>
      </c>
      <c r="R852" s="5">
        <f t="shared" si="143"/>
        <v>1.5691858735798283E-3</v>
      </c>
      <c r="S852" s="5">
        <f t="shared" si="153"/>
        <v>0.41078459293678987</v>
      </c>
    </row>
    <row r="853" spans="1:19" x14ac:dyDescent="0.3">
      <c r="A853" t="s">
        <v>1816</v>
      </c>
      <c r="B853" t="s">
        <v>1817</v>
      </c>
      <c r="C853" t="s">
        <v>1818</v>
      </c>
      <c r="D853" t="str">
        <f t="shared" si="144"/>
        <v>OfficeProducts</v>
      </c>
      <c r="E853" t="str">
        <f t="shared" si="145"/>
        <v>Notebooks,WritingPads&amp;Diaries</v>
      </c>
      <c r="F853" s="3">
        <v>1399</v>
      </c>
      <c r="G853" s="3">
        <v>2999</v>
      </c>
      <c r="H853" s="3" t="str">
        <f t="shared" si="146"/>
        <v>&gt;500.00</v>
      </c>
      <c r="I853" s="1">
        <v>0.53</v>
      </c>
      <c r="J853" s="1" t="str">
        <f t="shared" si="147"/>
        <v>Yes</v>
      </c>
      <c r="K853" s="5">
        <v>4.3</v>
      </c>
      <c r="L853" s="5">
        <f t="shared" si="148"/>
        <v>4.3</v>
      </c>
      <c r="M853" s="6">
        <v>3530</v>
      </c>
      <c r="N853">
        <f t="shared" si="149"/>
        <v>3530</v>
      </c>
      <c r="O853" t="str">
        <f t="shared" si="150"/>
        <v>No</v>
      </c>
      <c r="P853" s="7">
        <f t="shared" si="151"/>
        <v>10586470</v>
      </c>
      <c r="Q853" s="5">
        <f t="shared" si="152"/>
        <v>0.86</v>
      </c>
      <c r="R853" s="5">
        <f t="shared" si="143"/>
        <v>8.2675016921444685E-3</v>
      </c>
      <c r="S853" s="5">
        <f t="shared" si="153"/>
        <v>0.43413375084607225</v>
      </c>
    </row>
    <row r="854" spans="1:19" x14ac:dyDescent="0.3">
      <c r="A854" t="s">
        <v>1819</v>
      </c>
      <c r="B854" t="s">
        <v>1820</v>
      </c>
      <c r="C854" t="s">
        <v>1821</v>
      </c>
      <c r="D854" t="str">
        <f t="shared" si="144"/>
        <v>Electronics</v>
      </c>
      <c r="E854" t="str">
        <f t="shared" si="145"/>
        <v>BackgroundSupports</v>
      </c>
      <c r="F854" s="3">
        <v>699</v>
      </c>
      <c r="G854" s="3">
        <v>1299</v>
      </c>
      <c r="H854" s="3" t="str">
        <f t="shared" si="146"/>
        <v>&gt;500.00</v>
      </c>
      <c r="I854" s="1">
        <v>0.46</v>
      </c>
      <c r="J854" s="1" t="str">
        <f t="shared" si="147"/>
        <v>No</v>
      </c>
      <c r="K854" s="5">
        <v>4.3</v>
      </c>
      <c r="L854" s="5">
        <f t="shared" si="148"/>
        <v>4.3</v>
      </c>
      <c r="M854" s="6">
        <v>6183</v>
      </c>
      <c r="N854">
        <f t="shared" si="149"/>
        <v>6183</v>
      </c>
      <c r="O854" t="str">
        <f t="shared" si="150"/>
        <v>No</v>
      </c>
      <c r="P854" s="7">
        <f t="shared" si="151"/>
        <v>8031717</v>
      </c>
      <c r="Q854" s="5">
        <f t="shared" si="152"/>
        <v>0.86</v>
      </c>
      <c r="R854" s="5">
        <f t="shared" si="143"/>
        <v>1.4481009337826981E-2</v>
      </c>
      <c r="S854" s="5">
        <f t="shared" si="153"/>
        <v>0.43724050466891351</v>
      </c>
    </row>
    <row r="855" spans="1:19" x14ac:dyDescent="0.3">
      <c r="A855" t="s">
        <v>1822</v>
      </c>
      <c r="B855" t="s">
        <v>1823</v>
      </c>
      <c r="C855" t="s">
        <v>1459</v>
      </c>
      <c r="D855" t="str">
        <f t="shared" si="144"/>
        <v>OfficeProducts</v>
      </c>
      <c r="E855" t="str">
        <f t="shared" si="145"/>
        <v>CompositionNotebooks</v>
      </c>
      <c r="F855" s="3">
        <v>300</v>
      </c>
      <c r="G855" s="3">
        <v>300</v>
      </c>
      <c r="H855" s="3" t="str">
        <f t="shared" si="146"/>
        <v>200.00–500.00</v>
      </c>
      <c r="I855" s="1">
        <v>0</v>
      </c>
      <c r="J855" s="1" t="str">
        <f t="shared" si="147"/>
        <v>No</v>
      </c>
      <c r="K855" s="5">
        <v>4.2</v>
      </c>
      <c r="L855" s="5">
        <f t="shared" si="148"/>
        <v>4.2</v>
      </c>
      <c r="M855" s="6">
        <v>419</v>
      </c>
      <c r="N855">
        <f t="shared" si="149"/>
        <v>419</v>
      </c>
      <c r="O855" t="str">
        <f t="shared" si="150"/>
        <v>Yes</v>
      </c>
      <c r="P855" s="7">
        <f t="shared" si="151"/>
        <v>125700</v>
      </c>
      <c r="Q855" s="5">
        <f t="shared" si="152"/>
        <v>0.84000000000000008</v>
      </c>
      <c r="R855" s="5">
        <f t="shared" si="143"/>
        <v>9.813266881044001E-4</v>
      </c>
      <c r="S855" s="5">
        <f t="shared" si="153"/>
        <v>0.42049066334405222</v>
      </c>
    </row>
    <row r="856" spans="1:19" x14ac:dyDescent="0.3">
      <c r="A856" t="s">
        <v>1824</v>
      </c>
      <c r="B856" t="s">
        <v>1825</v>
      </c>
      <c r="C856" t="s">
        <v>1260</v>
      </c>
      <c r="D856" t="str">
        <f t="shared" si="144"/>
        <v>Computers&amp;Accessories</v>
      </c>
      <c r="E856" t="str">
        <f t="shared" si="145"/>
        <v>MousePads</v>
      </c>
      <c r="F856" s="3">
        <v>999</v>
      </c>
      <c r="G856" s="3">
        <v>1995</v>
      </c>
      <c r="H856" s="3" t="str">
        <f t="shared" si="146"/>
        <v>&gt;500.00</v>
      </c>
      <c r="I856" s="1">
        <v>0.5</v>
      </c>
      <c r="J856" s="1" t="str">
        <f t="shared" si="147"/>
        <v>Yes</v>
      </c>
      <c r="K856" s="5">
        <v>4.5</v>
      </c>
      <c r="L856" s="5">
        <f t="shared" si="148"/>
        <v>4.5</v>
      </c>
      <c r="M856" s="6">
        <v>7317</v>
      </c>
      <c r="N856">
        <f t="shared" si="149"/>
        <v>7317</v>
      </c>
      <c r="O856" t="str">
        <f t="shared" si="150"/>
        <v>No</v>
      </c>
      <c r="P856" s="7">
        <f t="shared" si="151"/>
        <v>14597415</v>
      </c>
      <c r="Q856" s="5">
        <f t="shared" si="152"/>
        <v>0.9</v>
      </c>
      <c r="R856" s="5">
        <f t="shared" si="143"/>
        <v>1.7136914980572543E-2</v>
      </c>
      <c r="S856" s="5">
        <f t="shared" si="153"/>
        <v>0.4585684574902863</v>
      </c>
    </row>
    <row r="857" spans="1:19" x14ac:dyDescent="0.3">
      <c r="A857" t="s">
        <v>1826</v>
      </c>
      <c r="B857" t="s">
        <v>1827</v>
      </c>
      <c r="C857" t="s">
        <v>1828</v>
      </c>
      <c r="D857" t="str">
        <f t="shared" si="144"/>
        <v>OfficeProducts</v>
      </c>
      <c r="E857" t="str">
        <f t="shared" si="145"/>
        <v>Financial&amp;Business</v>
      </c>
      <c r="F857" s="3">
        <v>535</v>
      </c>
      <c r="G857" s="3">
        <v>535</v>
      </c>
      <c r="H857" s="3" t="str">
        <f t="shared" si="146"/>
        <v>&gt;500.00</v>
      </c>
      <c r="I857" s="1">
        <v>0</v>
      </c>
      <c r="J857" s="1" t="str">
        <f t="shared" si="147"/>
        <v>No</v>
      </c>
      <c r="K857" s="5">
        <v>4.4000000000000004</v>
      </c>
      <c r="L857" s="5">
        <f t="shared" si="148"/>
        <v>4.4000000000000004</v>
      </c>
      <c r="M857" s="6">
        <v>4426</v>
      </c>
      <c r="N857">
        <f t="shared" si="149"/>
        <v>4426</v>
      </c>
      <c r="O857" t="str">
        <f t="shared" si="150"/>
        <v>No</v>
      </c>
      <c r="P857" s="7">
        <f t="shared" si="151"/>
        <v>2367910</v>
      </c>
      <c r="Q857" s="5">
        <f t="shared" si="152"/>
        <v>0.88000000000000012</v>
      </c>
      <c r="R857" s="5">
        <f t="shared" si="143"/>
        <v>1.0365995039498985E-2</v>
      </c>
      <c r="S857" s="5">
        <f t="shared" si="153"/>
        <v>0.44518299751974955</v>
      </c>
    </row>
    <row r="858" spans="1:19" x14ac:dyDescent="0.3">
      <c r="A858" t="s">
        <v>1829</v>
      </c>
      <c r="B858" t="s">
        <v>1830</v>
      </c>
      <c r="C858" t="s">
        <v>1442</v>
      </c>
      <c r="D858" t="str">
        <f t="shared" si="144"/>
        <v>Computers&amp;Accessories</v>
      </c>
      <c r="E858" t="str">
        <f t="shared" si="145"/>
        <v>LaptopSleeves&amp;Slipcases</v>
      </c>
      <c r="F858" s="3">
        <v>269</v>
      </c>
      <c r="G858" s="3">
        <v>1099</v>
      </c>
      <c r="H858" s="3" t="str">
        <f t="shared" si="146"/>
        <v>&gt;500.00</v>
      </c>
      <c r="I858" s="1">
        <v>0.76</v>
      </c>
      <c r="J858" s="1" t="str">
        <f t="shared" si="147"/>
        <v>Yes</v>
      </c>
      <c r="K858" s="5">
        <v>4.0999999999999996</v>
      </c>
      <c r="L858" s="5">
        <f t="shared" si="148"/>
        <v>4.0999999999999996</v>
      </c>
      <c r="M858" s="6">
        <v>1092</v>
      </c>
      <c r="N858">
        <f t="shared" si="149"/>
        <v>1092</v>
      </c>
      <c r="O858" t="str">
        <f t="shared" si="150"/>
        <v>No</v>
      </c>
      <c r="P858" s="7">
        <f t="shared" si="151"/>
        <v>1200108</v>
      </c>
      <c r="Q858" s="5">
        <f t="shared" si="152"/>
        <v>0.82</v>
      </c>
      <c r="R858" s="5">
        <f t="shared" si="143"/>
        <v>2.5575387670883172E-3</v>
      </c>
      <c r="S858" s="5">
        <f t="shared" si="153"/>
        <v>0.41127876938354413</v>
      </c>
    </row>
    <row r="859" spans="1:19" x14ac:dyDescent="0.3">
      <c r="A859" t="s">
        <v>1831</v>
      </c>
      <c r="B859" t="s">
        <v>1832</v>
      </c>
      <c r="C859" t="s">
        <v>1636</v>
      </c>
      <c r="D859" t="str">
        <f t="shared" si="144"/>
        <v>OfficeProducts</v>
      </c>
      <c r="E859" t="str">
        <f t="shared" si="145"/>
        <v>StickBallpointPens</v>
      </c>
      <c r="F859" s="3">
        <v>341</v>
      </c>
      <c r="G859" s="3">
        <v>450</v>
      </c>
      <c r="H859" s="3" t="str">
        <f t="shared" si="146"/>
        <v>200.00–500.00</v>
      </c>
      <c r="I859" s="1">
        <v>0.24</v>
      </c>
      <c r="J859" s="1" t="str">
        <f t="shared" si="147"/>
        <v>No</v>
      </c>
      <c r="K859" s="5">
        <v>4.3</v>
      </c>
      <c r="L859" s="5">
        <f t="shared" si="148"/>
        <v>4.3</v>
      </c>
      <c r="M859" s="6">
        <v>2493</v>
      </c>
      <c r="N859">
        <f t="shared" si="149"/>
        <v>2493</v>
      </c>
      <c r="O859" t="str">
        <f t="shared" si="150"/>
        <v>No</v>
      </c>
      <c r="P859" s="7">
        <f t="shared" si="151"/>
        <v>1121850</v>
      </c>
      <c r="Q859" s="5">
        <f t="shared" si="152"/>
        <v>0.86</v>
      </c>
      <c r="R859" s="5">
        <f t="shared" si="143"/>
        <v>5.8387766907977787E-3</v>
      </c>
      <c r="S859" s="5">
        <f t="shared" si="153"/>
        <v>0.43291938834539889</v>
      </c>
    </row>
    <row r="860" spans="1:19" x14ac:dyDescent="0.3">
      <c r="A860" t="s">
        <v>1833</v>
      </c>
      <c r="B860" t="s">
        <v>1834</v>
      </c>
      <c r="C860" t="s">
        <v>1280</v>
      </c>
      <c r="D860" t="str">
        <f t="shared" si="144"/>
        <v>Computers&amp;Accessories</v>
      </c>
      <c r="E860" t="str">
        <f t="shared" si="145"/>
        <v>Routers</v>
      </c>
      <c r="F860" s="3">
        <v>2499</v>
      </c>
      <c r="G860" s="3">
        <v>3999</v>
      </c>
      <c r="H860" s="3" t="str">
        <f t="shared" si="146"/>
        <v>&gt;500.00</v>
      </c>
      <c r="I860" s="1">
        <v>0.38</v>
      </c>
      <c r="J860" s="1" t="str">
        <f t="shared" si="147"/>
        <v>No</v>
      </c>
      <c r="K860" s="5">
        <v>4.4000000000000004</v>
      </c>
      <c r="L860" s="5">
        <f t="shared" si="148"/>
        <v>4.4000000000000004</v>
      </c>
      <c r="M860" s="6">
        <v>12679</v>
      </c>
      <c r="N860">
        <f t="shared" si="149"/>
        <v>12679</v>
      </c>
      <c r="O860" t="str">
        <f t="shared" si="150"/>
        <v>No</v>
      </c>
      <c r="P860" s="7">
        <f t="shared" si="151"/>
        <v>50703321</v>
      </c>
      <c r="Q860" s="5">
        <f t="shared" si="152"/>
        <v>0.88000000000000012</v>
      </c>
      <c r="R860" s="5">
        <f t="shared" si="143"/>
        <v>2.9695086106147225E-2</v>
      </c>
      <c r="S860" s="5">
        <f t="shared" si="153"/>
        <v>0.45484754305307368</v>
      </c>
    </row>
    <row r="861" spans="1:19" x14ac:dyDescent="0.3">
      <c r="A861" t="s">
        <v>1835</v>
      </c>
      <c r="B861" t="s">
        <v>1836</v>
      </c>
      <c r="C861" t="s">
        <v>1677</v>
      </c>
      <c r="D861" t="str">
        <f t="shared" si="144"/>
        <v>Computers&amp;Accessories</v>
      </c>
      <c r="E861" t="str">
        <f t="shared" si="145"/>
        <v>Printers</v>
      </c>
      <c r="F861" s="3">
        <v>5899</v>
      </c>
      <c r="G861" s="3">
        <v>7005</v>
      </c>
      <c r="H861" s="3" t="str">
        <f t="shared" si="146"/>
        <v>&gt;500.00</v>
      </c>
      <c r="I861" s="1">
        <v>0.16</v>
      </c>
      <c r="J861" s="1" t="str">
        <f t="shared" si="147"/>
        <v>No</v>
      </c>
      <c r="K861" s="5">
        <v>3.6</v>
      </c>
      <c r="L861" s="5">
        <f t="shared" si="148"/>
        <v>3.6</v>
      </c>
      <c r="M861" s="6">
        <v>4199</v>
      </c>
      <c r="N861">
        <f t="shared" si="149"/>
        <v>4199</v>
      </c>
      <c r="O861" t="str">
        <f t="shared" si="150"/>
        <v>No</v>
      </c>
      <c r="P861" s="7">
        <f t="shared" si="151"/>
        <v>29413995</v>
      </c>
      <c r="Q861" s="5">
        <f t="shared" si="152"/>
        <v>0.72</v>
      </c>
      <c r="R861" s="5">
        <f t="shared" si="143"/>
        <v>9.834345497256267E-3</v>
      </c>
      <c r="S861" s="5">
        <f t="shared" si="153"/>
        <v>0.36491717274862812</v>
      </c>
    </row>
    <row r="862" spans="1:19" x14ac:dyDescent="0.3">
      <c r="A862" t="s">
        <v>1837</v>
      </c>
      <c r="B862" t="s">
        <v>1838</v>
      </c>
      <c r="C862" t="s">
        <v>1280</v>
      </c>
      <c r="D862" t="str">
        <f t="shared" si="144"/>
        <v>Computers&amp;Accessories</v>
      </c>
      <c r="E862" t="str">
        <f t="shared" si="145"/>
        <v>Routers</v>
      </c>
      <c r="F862" s="3">
        <v>1565</v>
      </c>
      <c r="G862" s="3">
        <v>2999</v>
      </c>
      <c r="H862" s="3" t="str">
        <f t="shared" si="146"/>
        <v>&gt;500.00</v>
      </c>
      <c r="I862" s="1">
        <v>0.48</v>
      </c>
      <c r="J862" s="1" t="str">
        <f t="shared" si="147"/>
        <v>No</v>
      </c>
      <c r="K862" s="5">
        <v>4</v>
      </c>
      <c r="L862" s="5">
        <f t="shared" si="148"/>
        <v>4</v>
      </c>
      <c r="M862" s="6">
        <v>11113</v>
      </c>
      <c r="N862">
        <f t="shared" si="149"/>
        <v>11113</v>
      </c>
      <c r="O862" t="str">
        <f t="shared" si="150"/>
        <v>No</v>
      </c>
      <c r="P862" s="7">
        <f t="shared" si="151"/>
        <v>33327887</v>
      </c>
      <c r="Q862" s="5">
        <f t="shared" si="152"/>
        <v>0.8</v>
      </c>
      <c r="R862" s="5">
        <f t="shared" si="143"/>
        <v>2.6027406885212882E-2</v>
      </c>
      <c r="S862" s="5">
        <f t="shared" si="153"/>
        <v>0.41301370344260646</v>
      </c>
    </row>
    <row r="863" spans="1:19" x14ac:dyDescent="0.3">
      <c r="A863" t="s">
        <v>1839</v>
      </c>
      <c r="B863" t="s">
        <v>1840</v>
      </c>
      <c r="C863" t="s">
        <v>1218</v>
      </c>
      <c r="D863" t="str">
        <f t="shared" si="144"/>
        <v>Electronics</v>
      </c>
      <c r="E863" t="str">
        <f t="shared" si="145"/>
        <v>Tabletop&amp;TravelTripods</v>
      </c>
      <c r="F863" s="3">
        <v>326</v>
      </c>
      <c r="G863" s="3">
        <v>799</v>
      </c>
      <c r="H863" s="3" t="str">
        <f t="shared" si="146"/>
        <v>&gt;500.00</v>
      </c>
      <c r="I863" s="1">
        <v>0.59</v>
      </c>
      <c r="J863" s="1" t="str">
        <f t="shared" si="147"/>
        <v>Yes</v>
      </c>
      <c r="K863" s="5">
        <v>4.4000000000000004</v>
      </c>
      <c r="L863" s="5">
        <f t="shared" si="148"/>
        <v>4.4000000000000004</v>
      </c>
      <c r="M863" s="6">
        <v>10773</v>
      </c>
      <c r="N863">
        <f t="shared" si="149"/>
        <v>10773</v>
      </c>
      <c r="O863" t="str">
        <f t="shared" si="150"/>
        <v>No</v>
      </c>
      <c r="P863" s="7">
        <f t="shared" si="151"/>
        <v>8607627</v>
      </c>
      <c r="Q863" s="5">
        <f t="shared" si="152"/>
        <v>0.88000000000000012</v>
      </c>
      <c r="R863" s="5">
        <f t="shared" si="143"/>
        <v>2.5231103606082821E-2</v>
      </c>
      <c r="S863" s="5">
        <f t="shared" si="153"/>
        <v>0.45261555180304147</v>
      </c>
    </row>
    <row r="864" spans="1:19" x14ac:dyDescent="0.3">
      <c r="A864" t="s">
        <v>1841</v>
      </c>
      <c r="B864" t="s">
        <v>1842</v>
      </c>
      <c r="C864" t="s">
        <v>1208</v>
      </c>
      <c r="D864" t="str">
        <f t="shared" si="144"/>
        <v>Computers&amp;Accessories</v>
      </c>
      <c r="E864" t="str">
        <f t="shared" si="145"/>
        <v>ExternalHardDisks</v>
      </c>
      <c r="F864" s="3">
        <v>657</v>
      </c>
      <c r="G864" s="3">
        <v>999</v>
      </c>
      <c r="H864" s="3" t="str">
        <f t="shared" si="146"/>
        <v>&gt;500.00</v>
      </c>
      <c r="I864" s="1">
        <v>0.34</v>
      </c>
      <c r="J864" s="1" t="str">
        <f t="shared" si="147"/>
        <v>No</v>
      </c>
      <c r="K864" s="5">
        <v>4.3</v>
      </c>
      <c r="L864" s="5">
        <f t="shared" si="148"/>
        <v>4.3</v>
      </c>
      <c r="M864" s="6">
        <v>13944</v>
      </c>
      <c r="N864">
        <f t="shared" si="149"/>
        <v>13944</v>
      </c>
      <c r="O864" t="str">
        <f t="shared" si="150"/>
        <v>No</v>
      </c>
      <c r="P864" s="7">
        <f t="shared" si="151"/>
        <v>13930056</v>
      </c>
      <c r="Q864" s="5">
        <f t="shared" si="152"/>
        <v>0.86</v>
      </c>
      <c r="R864" s="5">
        <f t="shared" si="143"/>
        <v>3.2657802718204662E-2</v>
      </c>
      <c r="S864" s="5">
        <f t="shared" si="153"/>
        <v>0.4463289013591023</v>
      </c>
    </row>
    <row r="865" spans="1:19" x14ac:dyDescent="0.3">
      <c r="A865" t="s">
        <v>1843</v>
      </c>
      <c r="B865" t="s">
        <v>1844</v>
      </c>
      <c r="C865" t="s">
        <v>1254</v>
      </c>
      <c r="D865" t="str">
        <f t="shared" si="144"/>
        <v>Computers&amp;Accessories</v>
      </c>
      <c r="E865" t="str">
        <f t="shared" si="145"/>
        <v>GamingMice</v>
      </c>
      <c r="F865" s="3">
        <v>1995</v>
      </c>
      <c r="G865" s="3">
        <v>2895</v>
      </c>
      <c r="H865" s="3" t="str">
        <f t="shared" si="146"/>
        <v>&gt;500.00</v>
      </c>
      <c r="I865" s="1">
        <v>0.31</v>
      </c>
      <c r="J865" s="1" t="str">
        <f t="shared" si="147"/>
        <v>No</v>
      </c>
      <c r="K865" s="5">
        <v>4.5999999999999996</v>
      </c>
      <c r="L865" s="5">
        <f t="shared" si="148"/>
        <v>4.5999999999999996</v>
      </c>
      <c r="M865" s="6">
        <v>10760</v>
      </c>
      <c r="N865">
        <f t="shared" si="149"/>
        <v>10760</v>
      </c>
      <c r="O865" t="str">
        <f t="shared" si="150"/>
        <v>No</v>
      </c>
      <c r="P865" s="7">
        <f t="shared" si="151"/>
        <v>31150200</v>
      </c>
      <c r="Q865" s="5">
        <f t="shared" si="152"/>
        <v>0.91999999999999993</v>
      </c>
      <c r="R865" s="5">
        <f t="shared" si="143"/>
        <v>2.5200656715998436E-2</v>
      </c>
      <c r="S865" s="5">
        <f t="shared" si="153"/>
        <v>0.4726003283579992</v>
      </c>
    </row>
    <row r="866" spans="1:19" x14ac:dyDescent="0.3">
      <c r="A866" t="s">
        <v>1845</v>
      </c>
      <c r="B866" t="s">
        <v>1846</v>
      </c>
      <c r="C866" t="s">
        <v>1299</v>
      </c>
      <c r="D866" t="str">
        <f t="shared" si="144"/>
        <v>Electronics</v>
      </c>
      <c r="E866" t="str">
        <f t="shared" si="145"/>
        <v>GeneralPurposeBatteries&amp;BatteryChargers</v>
      </c>
      <c r="F866" s="3">
        <v>1500</v>
      </c>
      <c r="G866" s="3">
        <v>1500</v>
      </c>
      <c r="H866" s="3" t="str">
        <f t="shared" si="146"/>
        <v>&gt;500.00</v>
      </c>
      <c r="I866" s="1">
        <v>0</v>
      </c>
      <c r="J866" s="1" t="str">
        <f t="shared" si="147"/>
        <v>No</v>
      </c>
      <c r="K866" s="5">
        <v>4.4000000000000004</v>
      </c>
      <c r="L866" s="5">
        <f t="shared" si="148"/>
        <v>4.4000000000000004</v>
      </c>
      <c r="M866" s="6">
        <v>25996</v>
      </c>
      <c r="N866">
        <f t="shared" si="149"/>
        <v>25996</v>
      </c>
      <c r="O866" t="str">
        <f t="shared" si="150"/>
        <v>No</v>
      </c>
      <c r="P866" s="7">
        <f t="shared" si="151"/>
        <v>38994000</v>
      </c>
      <c r="Q866" s="5">
        <f t="shared" si="152"/>
        <v>0.88000000000000012</v>
      </c>
      <c r="R866" s="5">
        <f t="shared" si="143"/>
        <v>6.0884411894897336E-2</v>
      </c>
      <c r="S866" s="5">
        <f t="shared" si="153"/>
        <v>0.47044220594744873</v>
      </c>
    </row>
    <row r="867" spans="1:19" x14ac:dyDescent="0.3">
      <c r="A867" t="s">
        <v>1847</v>
      </c>
      <c r="B867" t="s">
        <v>1848</v>
      </c>
      <c r="C867" t="s">
        <v>1184</v>
      </c>
      <c r="D867" t="str">
        <f t="shared" si="144"/>
        <v>Computers&amp;Accessories</v>
      </c>
      <c r="E867" t="str">
        <f t="shared" si="145"/>
        <v>Keyboards</v>
      </c>
      <c r="F867" s="3">
        <v>2640</v>
      </c>
      <c r="G867" s="3">
        <v>3195</v>
      </c>
      <c r="H867" s="3" t="str">
        <f t="shared" si="146"/>
        <v>&gt;500.00</v>
      </c>
      <c r="I867" s="1">
        <v>0.17</v>
      </c>
      <c r="J867" s="1" t="str">
        <f t="shared" si="147"/>
        <v>No</v>
      </c>
      <c r="K867" s="5">
        <v>4.5</v>
      </c>
      <c r="L867" s="5">
        <f t="shared" si="148"/>
        <v>4.5</v>
      </c>
      <c r="M867" s="6">
        <v>16146</v>
      </c>
      <c r="N867">
        <f t="shared" si="149"/>
        <v>16146</v>
      </c>
      <c r="O867" t="str">
        <f t="shared" si="150"/>
        <v>No</v>
      </c>
      <c r="P867" s="7">
        <f t="shared" si="151"/>
        <v>51586470</v>
      </c>
      <c r="Q867" s="5">
        <f t="shared" si="152"/>
        <v>0.9</v>
      </c>
      <c r="R867" s="5">
        <f t="shared" si="143"/>
        <v>3.781503748480583E-2</v>
      </c>
      <c r="S867" s="5">
        <f t="shared" si="153"/>
        <v>0.46890751874240294</v>
      </c>
    </row>
    <row r="868" spans="1:19" x14ac:dyDescent="0.3">
      <c r="A868" t="s">
        <v>1849</v>
      </c>
      <c r="B868" t="s">
        <v>1850</v>
      </c>
      <c r="C868" t="s">
        <v>1677</v>
      </c>
      <c r="D868" t="str">
        <f t="shared" si="144"/>
        <v>Computers&amp;Accessories</v>
      </c>
      <c r="E868" t="str">
        <f t="shared" si="145"/>
        <v>Printers</v>
      </c>
      <c r="F868" s="3">
        <v>5299</v>
      </c>
      <c r="G868" s="3">
        <v>6355</v>
      </c>
      <c r="H868" s="3" t="str">
        <f t="shared" si="146"/>
        <v>&gt;500.00</v>
      </c>
      <c r="I868" s="1">
        <v>0.17</v>
      </c>
      <c r="J868" s="1" t="str">
        <f t="shared" si="147"/>
        <v>No</v>
      </c>
      <c r="K868" s="5">
        <v>3.9</v>
      </c>
      <c r="L868" s="5">
        <f t="shared" si="148"/>
        <v>3.9</v>
      </c>
      <c r="M868" s="6">
        <v>8280</v>
      </c>
      <c r="N868">
        <f t="shared" si="149"/>
        <v>8280</v>
      </c>
      <c r="O868" t="str">
        <f t="shared" si="150"/>
        <v>No</v>
      </c>
      <c r="P868" s="7">
        <f t="shared" si="151"/>
        <v>52619400</v>
      </c>
      <c r="Q868" s="5">
        <f t="shared" si="152"/>
        <v>0.78</v>
      </c>
      <c r="R868" s="5">
        <f t="shared" si="143"/>
        <v>1.939232691528504E-2</v>
      </c>
      <c r="S868" s="5">
        <f t="shared" si="153"/>
        <v>0.39969616345764253</v>
      </c>
    </row>
    <row r="869" spans="1:19" x14ac:dyDescent="0.3">
      <c r="A869" t="s">
        <v>1851</v>
      </c>
      <c r="B869" t="s">
        <v>1852</v>
      </c>
      <c r="C869" t="s">
        <v>1786</v>
      </c>
      <c r="D869" t="str">
        <f t="shared" si="144"/>
        <v>Computers&amp;Accessories</v>
      </c>
      <c r="E869" t="str">
        <f t="shared" si="145"/>
        <v>Headsets</v>
      </c>
      <c r="F869" s="3">
        <v>1990</v>
      </c>
      <c r="G869" s="3">
        <v>2999</v>
      </c>
      <c r="H869" s="3" t="str">
        <f t="shared" si="146"/>
        <v>&gt;500.00</v>
      </c>
      <c r="I869" s="1">
        <v>0.34</v>
      </c>
      <c r="J869" s="1" t="str">
        <f t="shared" si="147"/>
        <v>No</v>
      </c>
      <c r="K869" s="5">
        <v>4.3</v>
      </c>
      <c r="L869" s="5">
        <f t="shared" si="148"/>
        <v>4.3</v>
      </c>
      <c r="M869" s="6">
        <v>14237</v>
      </c>
      <c r="N869">
        <f t="shared" si="149"/>
        <v>14237</v>
      </c>
      <c r="O869" t="str">
        <f t="shared" si="150"/>
        <v>No</v>
      </c>
      <c r="P869" s="7">
        <f t="shared" si="151"/>
        <v>42696763</v>
      </c>
      <c r="Q869" s="5">
        <f t="shared" si="152"/>
        <v>0.86</v>
      </c>
      <c r="R869" s="5">
        <f t="shared" si="143"/>
        <v>3.3344028779337335E-2</v>
      </c>
      <c r="S869" s="5">
        <f t="shared" si="153"/>
        <v>0.44667201438966864</v>
      </c>
    </row>
    <row r="870" spans="1:19" x14ac:dyDescent="0.3">
      <c r="A870" t="s">
        <v>1853</v>
      </c>
      <c r="B870" t="s">
        <v>1854</v>
      </c>
      <c r="C870" t="s">
        <v>1855</v>
      </c>
      <c r="D870" t="str">
        <f t="shared" si="144"/>
        <v>Electronics</v>
      </c>
      <c r="E870" t="str">
        <f t="shared" si="145"/>
        <v>SurgeProtectors</v>
      </c>
      <c r="F870" s="3">
        <v>1289</v>
      </c>
      <c r="G870" s="3">
        <v>1499</v>
      </c>
      <c r="H870" s="3" t="str">
        <f t="shared" si="146"/>
        <v>&gt;500.00</v>
      </c>
      <c r="I870" s="1">
        <v>0.14000000000000001</v>
      </c>
      <c r="J870" s="1" t="str">
        <f t="shared" si="147"/>
        <v>No</v>
      </c>
      <c r="K870" s="5">
        <v>4.5</v>
      </c>
      <c r="L870" s="5">
        <f t="shared" si="148"/>
        <v>4.5</v>
      </c>
      <c r="M870" s="6">
        <v>20668</v>
      </c>
      <c r="N870">
        <f t="shared" si="149"/>
        <v>20668</v>
      </c>
      <c r="O870" t="str">
        <f t="shared" si="150"/>
        <v>No</v>
      </c>
      <c r="P870" s="7">
        <f t="shared" si="151"/>
        <v>30981332</v>
      </c>
      <c r="Q870" s="5">
        <f t="shared" si="152"/>
        <v>0.9</v>
      </c>
      <c r="R870" s="5">
        <f t="shared" si="143"/>
        <v>4.8405871097235653E-2</v>
      </c>
      <c r="S870" s="5">
        <f t="shared" si="153"/>
        <v>0.47420293554861781</v>
      </c>
    </row>
    <row r="871" spans="1:19" x14ac:dyDescent="0.3">
      <c r="A871" t="s">
        <v>1856</v>
      </c>
      <c r="B871" t="s">
        <v>1857</v>
      </c>
      <c r="C871" t="s">
        <v>1459</v>
      </c>
      <c r="D871" t="str">
        <f t="shared" si="144"/>
        <v>OfficeProducts</v>
      </c>
      <c r="E871" t="str">
        <f t="shared" si="145"/>
        <v>CompositionNotebooks</v>
      </c>
      <c r="F871" s="3">
        <v>165</v>
      </c>
      <c r="G871" s="3">
        <v>165</v>
      </c>
      <c r="H871" s="3" t="str">
        <f t="shared" si="146"/>
        <v>&lt;200.00</v>
      </c>
      <c r="I871" s="1">
        <v>0</v>
      </c>
      <c r="J871" s="1" t="str">
        <f t="shared" si="147"/>
        <v>No</v>
      </c>
      <c r="K871" s="5">
        <v>4.5</v>
      </c>
      <c r="L871" s="5">
        <f t="shared" si="148"/>
        <v>4.5</v>
      </c>
      <c r="M871" s="6">
        <v>1674</v>
      </c>
      <c r="N871">
        <f t="shared" si="149"/>
        <v>1674</v>
      </c>
      <c r="O871" t="str">
        <f t="shared" si="150"/>
        <v>No</v>
      </c>
      <c r="P871" s="7">
        <f t="shared" si="151"/>
        <v>276210</v>
      </c>
      <c r="Q871" s="5">
        <f t="shared" si="152"/>
        <v>0.9</v>
      </c>
      <c r="R871" s="5">
        <f t="shared" si="143"/>
        <v>3.9206226154815411E-3</v>
      </c>
      <c r="S871" s="5">
        <f t="shared" si="153"/>
        <v>0.45196031130774078</v>
      </c>
    </row>
    <row r="872" spans="1:19" x14ac:dyDescent="0.3">
      <c r="A872" t="s">
        <v>1858</v>
      </c>
      <c r="B872" t="s">
        <v>1859</v>
      </c>
      <c r="C872" t="s">
        <v>1598</v>
      </c>
      <c r="D872" t="str">
        <f t="shared" si="144"/>
        <v>Computers&amp;Accessories</v>
      </c>
      <c r="E872" t="str">
        <f t="shared" si="145"/>
        <v>LaptopChargers&amp;PowerSupplies</v>
      </c>
      <c r="F872" s="3">
        <v>1699</v>
      </c>
      <c r="G872" s="3">
        <v>3499</v>
      </c>
      <c r="H872" s="3" t="str">
        <f t="shared" si="146"/>
        <v>&gt;500.00</v>
      </c>
      <c r="I872" s="1">
        <v>0.51</v>
      </c>
      <c r="J872" s="1" t="str">
        <f t="shared" si="147"/>
        <v>Yes</v>
      </c>
      <c r="K872" s="5">
        <v>3.6</v>
      </c>
      <c r="L872" s="5">
        <f t="shared" si="148"/>
        <v>3.6</v>
      </c>
      <c r="M872" s="6">
        <v>7689</v>
      </c>
      <c r="N872">
        <f t="shared" si="149"/>
        <v>7689</v>
      </c>
      <c r="O872" t="str">
        <f t="shared" si="150"/>
        <v>No</v>
      </c>
      <c r="P872" s="7">
        <f t="shared" si="151"/>
        <v>26903811</v>
      </c>
      <c r="Q872" s="5">
        <f t="shared" si="152"/>
        <v>0.72</v>
      </c>
      <c r="R872" s="5">
        <f t="shared" si="143"/>
        <v>1.8008164450679553E-2</v>
      </c>
      <c r="S872" s="5">
        <f t="shared" si="153"/>
        <v>0.36900408222533976</v>
      </c>
    </row>
    <row r="873" spans="1:19" x14ac:dyDescent="0.3">
      <c r="A873" t="s">
        <v>1860</v>
      </c>
      <c r="B873" t="s">
        <v>1861</v>
      </c>
      <c r="C873" t="s">
        <v>1377</v>
      </c>
      <c r="D873" t="str">
        <f t="shared" si="144"/>
        <v>Electronics</v>
      </c>
      <c r="E873" t="str">
        <f t="shared" si="145"/>
        <v>DomeCameras</v>
      </c>
      <c r="F873" s="3">
        <v>2299</v>
      </c>
      <c r="G873" s="3">
        <v>7500</v>
      </c>
      <c r="H873" s="3" t="str">
        <f t="shared" si="146"/>
        <v>&gt;500.00</v>
      </c>
      <c r="I873" s="1">
        <v>0.69</v>
      </c>
      <c r="J873" s="1" t="str">
        <f t="shared" si="147"/>
        <v>Yes</v>
      </c>
      <c r="K873" s="5">
        <v>4.0999999999999996</v>
      </c>
      <c r="L873" s="5">
        <f t="shared" si="148"/>
        <v>4.0999999999999996</v>
      </c>
      <c r="M873" s="6">
        <v>5554</v>
      </c>
      <c r="N873">
        <f t="shared" si="149"/>
        <v>5554</v>
      </c>
      <c r="O873" t="str">
        <f t="shared" si="150"/>
        <v>No</v>
      </c>
      <c r="P873" s="7">
        <f t="shared" si="151"/>
        <v>41655000</v>
      </c>
      <c r="Q873" s="5">
        <f t="shared" si="152"/>
        <v>0.82</v>
      </c>
      <c r="R873" s="5">
        <f t="shared" si="143"/>
        <v>1.3007848271436367E-2</v>
      </c>
      <c r="S873" s="5">
        <f t="shared" si="153"/>
        <v>0.41650392413571818</v>
      </c>
    </row>
    <row r="874" spans="1:19" x14ac:dyDescent="0.3">
      <c r="A874" t="s">
        <v>1862</v>
      </c>
      <c r="B874" t="s">
        <v>1863</v>
      </c>
      <c r="C874" t="s">
        <v>1361</v>
      </c>
      <c r="D874" t="str">
        <f t="shared" si="144"/>
        <v>Computers&amp;Accessories</v>
      </c>
      <c r="E874" t="str">
        <f t="shared" si="145"/>
        <v>Lamps</v>
      </c>
      <c r="F874" s="3">
        <v>39</v>
      </c>
      <c r="G874" s="3">
        <v>39</v>
      </c>
      <c r="H874" s="3" t="str">
        <f t="shared" si="146"/>
        <v>&lt;200.00</v>
      </c>
      <c r="I874" s="1">
        <v>0</v>
      </c>
      <c r="J874" s="1" t="str">
        <f t="shared" si="147"/>
        <v>No</v>
      </c>
      <c r="K874" s="5">
        <v>3.8</v>
      </c>
      <c r="L874" s="5">
        <f t="shared" si="148"/>
        <v>3.8</v>
      </c>
      <c r="M874" s="6">
        <v>3344</v>
      </c>
      <c r="N874">
        <f t="shared" si="149"/>
        <v>3344</v>
      </c>
      <c r="O874" t="str">
        <f t="shared" si="150"/>
        <v>No</v>
      </c>
      <c r="P874" s="7">
        <f t="shared" si="151"/>
        <v>130416</v>
      </c>
      <c r="Q874" s="5">
        <f t="shared" si="152"/>
        <v>0.76</v>
      </c>
      <c r="R874" s="5">
        <f t="shared" si="143"/>
        <v>7.8318769570909635E-3</v>
      </c>
      <c r="S874" s="5">
        <f t="shared" si="153"/>
        <v>0.38391593847854549</v>
      </c>
    </row>
    <row r="875" spans="1:19" x14ac:dyDescent="0.3">
      <c r="A875" t="s">
        <v>1864</v>
      </c>
      <c r="B875" t="s">
        <v>1865</v>
      </c>
      <c r="C875" t="s">
        <v>1866</v>
      </c>
      <c r="D875" t="str">
        <f t="shared" si="144"/>
        <v>Computers&amp;Accessories</v>
      </c>
      <c r="E875" t="str">
        <f t="shared" si="145"/>
        <v>Tablets</v>
      </c>
      <c r="F875" s="3">
        <v>26999</v>
      </c>
      <c r="G875" s="3">
        <v>37999</v>
      </c>
      <c r="H875" s="3" t="str">
        <f t="shared" si="146"/>
        <v>&gt;500.00</v>
      </c>
      <c r="I875" s="1">
        <v>0.28999999999999998</v>
      </c>
      <c r="J875" s="1" t="str">
        <f t="shared" si="147"/>
        <v>No</v>
      </c>
      <c r="K875" s="5">
        <v>4.5999999999999996</v>
      </c>
      <c r="L875" s="5">
        <f t="shared" si="148"/>
        <v>4.5999999999999996</v>
      </c>
      <c r="M875" s="6">
        <v>2886</v>
      </c>
      <c r="N875">
        <f t="shared" si="149"/>
        <v>2886</v>
      </c>
      <c r="O875" t="str">
        <f t="shared" si="150"/>
        <v>No</v>
      </c>
      <c r="P875" s="7">
        <f t="shared" si="151"/>
        <v>109665114</v>
      </c>
      <c r="Q875" s="5">
        <f t="shared" si="152"/>
        <v>0.91999999999999993</v>
      </c>
      <c r="R875" s="5">
        <f t="shared" si="143"/>
        <v>6.7592095987334096E-3</v>
      </c>
      <c r="S875" s="5">
        <f t="shared" si="153"/>
        <v>0.46337960479936668</v>
      </c>
    </row>
    <row r="876" spans="1:19" x14ac:dyDescent="0.3">
      <c r="A876" t="s">
        <v>1867</v>
      </c>
      <c r="B876" t="s">
        <v>1868</v>
      </c>
      <c r="C876" t="s">
        <v>717</v>
      </c>
      <c r="D876" t="str">
        <f t="shared" si="144"/>
        <v>Electronics</v>
      </c>
      <c r="E876" t="str">
        <f t="shared" si="145"/>
        <v>In-Ear</v>
      </c>
      <c r="F876" s="3">
        <v>1490</v>
      </c>
      <c r="G876" s="3">
        <v>1990</v>
      </c>
      <c r="H876" s="3" t="str">
        <f t="shared" si="146"/>
        <v>&gt;500.00</v>
      </c>
      <c r="I876" s="1">
        <v>0.25</v>
      </c>
      <c r="J876" s="1" t="str">
        <f t="shared" si="147"/>
        <v>No</v>
      </c>
      <c r="K876" s="5">
        <v>4.0999999999999996</v>
      </c>
      <c r="L876" s="5">
        <f t="shared" si="148"/>
        <v>4.0999999999999996</v>
      </c>
      <c r="M876" s="6">
        <v>98250</v>
      </c>
      <c r="N876">
        <f t="shared" si="149"/>
        <v>98250</v>
      </c>
      <c r="O876" t="str">
        <f t="shared" si="150"/>
        <v>No</v>
      </c>
      <c r="P876" s="7">
        <f t="shared" si="151"/>
        <v>195517500</v>
      </c>
      <c r="Q876" s="5">
        <f t="shared" si="152"/>
        <v>0.82</v>
      </c>
      <c r="R876" s="5">
        <f t="shared" si="143"/>
        <v>0.23010822698390765</v>
      </c>
      <c r="S876" s="5">
        <f t="shared" si="153"/>
        <v>0.52505411349195374</v>
      </c>
    </row>
    <row r="877" spans="1:19" x14ac:dyDescent="0.3">
      <c r="A877" t="s">
        <v>1869</v>
      </c>
      <c r="B877" t="s">
        <v>1870</v>
      </c>
      <c r="C877" t="s">
        <v>1160</v>
      </c>
      <c r="D877" t="str">
        <f t="shared" si="144"/>
        <v>Computers&amp;Accessories</v>
      </c>
      <c r="E877" t="str">
        <f t="shared" si="145"/>
        <v>Lapdesks</v>
      </c>
      <c r="F877" s="3">
        <v>398</v>
      </c>
      <c r="G877" s="3">
        <v>1949</v>
      </c>
      <c r="H877" s="3" t="str">
        <f t="shared" si="146"/>
        <v>&gt;500.00</v>
      </c>
      <c r="I877" s="1">
        <v>0.8</v>
      </c>
      <c r="J877" s="1" t="str">
        <f t="shared" si="147"/>
        <v>Yes</v>
      </c>
      <c r="K877" s="5">
        <v>4</v>
      </c>
      <c r="L877" s="5">
        <f t="shared" si="148"/>
        <v>4</v>
      </c>
      <c r="M877" s="6">
        <v>75</v>
      </c>
      <c r="N877">
        <f t="shared" si="149"/>
        <v>75</v>
      </c>
      <c r="O877" t="str">
        <f t="shared" si="150"/>
        <v>Yes</v>
      </c>
      <c r="P877" s="7">
        <f t="shared" si="151"/>
        <v>146175</v>
      </c>
      <c r="Q877" s="5">
        <f t="shared" si="152"/>
        <v>0.8</v>
      </c>
      <c r="R877" s="5">
        <f t="shared" si="143"/>
        <v>1.7565513510221957E-4</v>
      </c>
      <c r="S877" s="5">
        <f t="shared" si="153"/>
        <v>0.40008782756755112</v>
      </c>
    </row>
    <row r="878" spans="1:19" x14ac:dyDescent="0.3">
      <c r="A878" t="s">
        <v>1871</v>
      </c>
      <c r="B878" t="s">
        <v>1872</v>
      </c>
      <c r="C878" t="s">
        <v>1598</v>
      </c>
      <c r="D878" t="str">
        <f t="shared" si="144"/>
        <v>Computers&amp;Accessories</v>
      </c>
      <c r="E878" t="str">
        <f t="shared" si="145"/>
        <v>LaptopChargers&amp;PowerSupplies</v>
      </c>
      <c r="F878" s="3">
        <v>770</v>
      </c>
      <c r="G878" s="3">
        <v>1547</v>
      </c>
      <c r="H878" s="3" t="str">
        <f t="shared" si="146"/>
        <v>&gt;500.00</v>
      </c>
      <c r="I878" s="1">
        <v>0.5</v>
      </c>
      <c r="J878" s="1" t="str">
        <f t="shared" si="147"/>
        <v>Yes</v>
      </c>
      <c r="K878" s="5">
        <v>4.3</v>
      </c>
      <c r="L878" s="5">
        <f t="shared" si="148"/>
        <v>4.3</v>
      </c>
      <c r="M878" s="6">
        <v>2585</v>
      </c>
      <c r="N878">
        <f t="shared" si="149"/>
        <v>2585</v>
      </c>
      <c r="O878" t="str">
        <f t="shared" si="150"/>
        <v>No</v>
      </c>
      <c r="P878" s="7">
        <f t="shared" si="151"/>
        <v>3998995</v>
      </c>
      <c r="Q878" s="5">
        <f t="shared" si="152"/>
        <v>0.86</v>
      </c>
      <c r="R878" s="5">
        <f t="shared" si="143"/>
        <v>6.0542469898565016E-3</v>
      </c>
      <c r="S878" s="5">
        <f t="shared" si="153"/>
        <v>0.43302712349492822</v>
      </c>
    </row>
    <row r="879" spans="1:19" x14ac:dyDescent="0.3">
      <c r="A879" t="s">
        <v>1873</v>
      </c>
      <c r="B879" t="s">
        <v>1874</v>
      </c>
      <c r="C879" t="s">
        <v>821</v>
      </c>
      <c r="D879" t="str">
        <f t="shared" si="144"/>
        <v>Electronics</v>
      </c>
      <c r="E879" t="str">
        <f t="shared" si="145"/>
        <v>Stands</v>
      </c>
      <c r="F879" s="3">
        <v>279</v>
      </c>
      <c r="G879" s="3">
        <v>1299</v>
      </c>
      <c r="H879" s="3" t="str">
        <f t="shared" si="146"/>
        <v>&gt;500.00</v>
      </c>
      <c r="I879" s="1">
        <v>0.79</v>
      </c>
      <c r="J879" s="1" t="str">
        <f t="shared" si="147"/>
        <v>Yes</v>
      </c>
      <c r="K879" s="5">
        <v>4</v>
      </c>
      <c r="L879" s="5">
        <f t="shared" si="148"/>
        <v>4</v>
      </c>
      <c r="M879" s="6">
        <v>5072</v>
      </c>
      <c r="N879">
        <f t="shared" si="149"/>
        <v>5072</v>
      </c>
      <c r="O879" t="str">
        <f t="shared" si="150"/>
        <v>No</v>
      </c>
      <c r="P879" s="7">
        <f t="shared" si="151"/>
        <v>6588528</v>
      </c>
      <c r="Q879" s="5">
        <f t="shared" si="152"/>
        <v>0.8</v>
      </c>
      <c r="R879" s="5">
        <f t="shared" si="143"/>
        <v>1.1878971269846102E-2</v>
      </c>
      <c r="S879" s="5">
        <f t="shared" si="153"/>
        <v>0.40593948563492305</v>
      </c>
    </row>
    <row r="880" spans="1:19" x14ac:dyDescent="0.3">
      <c r="A880" t="s">
        <v>1875</v>
      </c>
      <c r="B880" t="s">
        <v>1876</v>
      </c>
      <c r="C880" t="s">
        <v>1877</v>
      </c>
      <c r="D880" t="str">
        <f t="shared" si="144"/>
        <v>HomeImprovement</v>
      </c>
      <c r="E880" t="str">
        <f t="shared" si="145"/>
        <v>CordManagement</v>
      </c>
      <c r="F880" s="3">
        <v>249</v>
      </c>
      <c r="G880" s="3">
        <v>599</v>
      </c>
      <c r="H880" s="3" t="str">
        <f t="shared" si="146"/>
        <v>&gt;500.00</v>
      </c>
      <c r="I880" s="1">
        <v>0.57999999999999996</v>
      </c>
      <c r="J880" s="1" t="str">
        <f t="shared" si="147"/>
        <v>Yes</v>
      </c>
      <c r="K880" s="5">
        <v>4.5</v>
      </c>
      <c r="L880" s="5">
        <f t="shared" si="148"/>
        <v>4.5</v>
      </c>
      <c r="M880" s="6">
        <v>5985</v>
      </c>
      <c r="N880">
        <f t="shared" si="149"/>
        <v>5985</v>
      </c>
      <c r="O880" t="str">
        <f t="shared" si="150"/>
        <v>No</v>
      </c>
      <c r="P880" s="7">
        <f t="shared" si="151"/>
        <v>3585015</v>
      </c>
      <c r="Q880" s="5">
        <f t="shared" si="152"/>
        <v>0.9</v>
      </c>
      <c r="R880" s="5">
        <f t="shared" si="143"/>
        <v>1.4017279781157122E-2</v>
      </c>
      <c r="S880" s="5">
        <f t="shared" si="153"/>
        <v>0.45700863989057855</v>
      </c>
    </row>
    <row r="881" spans="1:19" x14ac:dyDescent="0.3">
      <c r="A881" t="s">
        <v>1878</v>
      </c>
      <c r="B881" t="s">
        <v>1879</v>
      </c>
      <c r="C881" t="s">
        <v>1880</v>
      </c>
      <c r="D881" t="str">
        <f t="shared" si="144"/>
        <v>Home&amp;Kitchen</v>
      </c>
      <c r="E881" t="str">
        <f t="shared" si="145"/>
        <v>PaintingMaterials</v>
      </c>
      <c r="F881" s="3">
        <v>230</v>
      </c>
      <c r="G881" s="3">
        <v>230</v>
      </c>
      <c r="H881" s="3" t="str">
        <f t="shared" si="146"/>
        <v>200.00–500.00</v>
      </c>
      <c r="I881" s="1">
        <v>0</v>
      </c>
      <c r="J881" s="1" t="str">
        <f t="shared" si="147"/>
        <v>No</v>
      </c>
      <c r="K881" s="5">
        <v>4.5</v>
      </c>
      <c r="L881" s="5">
        <f t="shared" si="148"/>
        <v>4.5</v>
      </c>
      <c r="M881" s="6">
        <v>9427</v>
      </c>
      <c r="N881">
        <f t="shared" si="149"/>
        <v>9427</v>
      </c>
      <c r="O881" t="str">
        <f t="shared" si="150"/>
        <v>No</v>
      </c>
      <c r="P881" s="7">
        <f t="shared" si="151"/>
        <v>2168210</v>
      </c>
      <c r="Q881" s="5">
        <f t="shared" si="152"/>
        <v>0.9</v>
      </c>
      <c r="R881" s="5">
        <f t="shared" si="143"/>
        <v>2.2078679448114986E-2</v>
      </c>
      <c r="S881" s="5">
        <f t="shared" si="153"/>
        <v>0.46103933972405753</v>
      </c>
    </row>
    <row r="882" spans="1:19" x14ac:dyDescent="0.3">
      <c r="A882" t="s">
        <v>1881</v>
      </c>
      <c r="B882" t="s">
        <v>1882</v>
      </c>
      <c r="C882" t="s">
        <v>1254</v>
      </c>
      <c r="D882" t="str">
        <f t="shared" si="144"/>
        <v>Computers&amp;Accessories</v>
      </c>
      <c r="E882" t="str">
        <f t="shared" si="145"/>
        <v>GamingMice</v>
      </c>
      <c r="F882" s="3">
        <v>599</v>
      </c>
      <c r="G882" s="3">
        <v>700</v>
      </c>
      <c r="H882" s="3" t="str">
        <f t="shared" si="146"/>
        <v>&gt;500.00</v>
      </c>
      <c r="I882" s="1">
        <v>0.14000000000000001</v>
      </c>
      <c r="J882" s="1" t="str">
        <f t="shared" si="147"/>
        <v>No</v>
      </c>
      <c r="K882" s="5">
        <v>4.3</v>
      </c>
      <c r="L882" s="5">
        <f t="shared" si="148"/>
        <v>4.3</v>
      </c>
      <c r="M882" s="6">
        <v>2301</v>
      </c>
      <c r="N882">
        <f t="shared" si="149"/>
        <v>2301</v>
      </c>
      <c r="O882" t="str">
        <f t="shared" si="150"/>
        <v>No</v>
      </c>
      <c r="P882" s="7">
        <f t="shared" si="151"/>
        <v>1610700</v>
      </c>
      <c r="Q882" s="5">
        <f t="shared" si="152"/>
        <v>0.86</v>
      </c>
      <c r="R882" s="5">
        <f t="shared" si="143"/>
        <v>5.3890995449360967E-3</v>
      </c>
      <c r="S882" s="5">
        <f t="shared" si="153"/>
        <v>0.43269454977246802</v>
      </c>
    </row>
    <row r="883" spans="1:19" x14ac:dyDescent="0.3">
      <c r="A883" t="s">
        <v>1883</v>
      </c>
      <c r="B883" t="s">
        <v>1884</v>
      </c>
      <c r="C883" t="s">
        <v>1885</v>
      </c>
      <c r="D883" t="str">
        <f t="shared" si="144"/>
        <v>Computers&amp;Accessories</v>
      </c>
      <c r="E883" t="str">
        <f t="shared" si="145"/>
        <v>TonerCartridges</v>
      </c>
      <c r="F883" s="3">
        <v>598</v>
      </c>
      <c r="G883" s="3">
        <v>1150</v>
      </c>
      <c r="H883" s="3" t="str">
        <f t="shared" si="146"/>
        <v>&gt;500.00</v>
      </c>
      <c r="I883" s="1">
        <v>0.48</v>
      </c>
      <c r="J883" s="1" t="str">
        <f t="shared" si="147"/>
        <v>No</v>
      </c>
      <c r="K883" s="5">
        <v>4.0999999999999996</v>
      </c>
      <c r="L883" s="5">
        <f t="shared" si="148"/>
        <v>4.0999999999999996</v>
      </c>
      <c r="M883" s="6">
        <v>2535</v>
      </c>
      <c r="N883">
        <f t="shared" si="149"/>
        <v>2535</v>
      </c>
      <c r="O883" t="str">
        <f t="shared" si="150"/>
        <v>No</v>
      </c>
      <c r="P883" s="7">
        <f t="shared" si="151"/>
        <v>2915250</v>
      </c>
      <c r="Q883" s="5">
        <f t="shared" si="152"/>
        <v>0.82</v>
      </c>
      <c r="R883" s="5">
        <f t="shared" si="143"/>
        <v>5.9371435664550215E-3</v>
      </c>
      <c r="S883" s="5">
        <f t="shared" si="153"/>
        <v>0.41296857178322749</v>
      </c>
    </row>
    <row r="884" spans="1:19" x14ac:dyDescent="0.3">
      <c r="A884" t="s">
        <v>1886</v>
      </c>
      <c r="B884" t="s">
        <v>1887</v>
      </c>
      <c r="C884" t="s">
        <v>1396</v>
      </c>
      <c r="D884" t="str">
        <f t="shared" si="144"/>
        <v>Computers&amp;Accessories</v>
      </c>
      <c r="E884" t="str">
        <f t="shared" si="145"/>
        <v>ScreenProtectors</v>
      </c>
      <c r="F884" s="3">
        <v>399</v>
      </c>
      <c r="G884" s="3">
        <v>1499</v>
      </c>
      <c r="H884" s="3" t="str">
        <f t="shared" si="146"/>
        <v>&gt;500.00</v>
      </c>
      <c r="I884" s="1">
        <v>0.73</v>
      </c>
      <c r="J884" s="1" t="str">
        <f t="shared" si="147"/>
        <v>Yes</v>
      </c>
      <c r="K884" s="5">
        <v>4</v>
      </c>
      <c r="L884" s="5">
        <f t="shared" si="148"/>
        <v>4</v>
      </c>
      <c r="M884" s="6">
        <v>691</v>
      </c>
      <c r="N884">
        <f t="shared" si="149"/>
        <v>691</v>
      </c>
      <c r="O884" t="str">
        <f t="shared" si="150"/>
        <v>Yes</v>
      </c>
      <c r="P884" s="7">
        <f t="shared" si="151"/>
        <v>1035809</v>
      </c>
      <c r="Q884" s="5">
        <f t="shared" si="152"/>
        <v>0.8</v>
      </c>
      <c r="R884" s="5">
        <f t="shared" si="143"/>
        <v>1.6183693114084497E-3</v>
      </c>
      <c r="S884" s="5">
        <f t="shared" si="153"/>
        <v>0.40080918465570425</v>
      </c>
    </row>
    <row r="885" spans="1:19" x14ac:dyDescent="0.3">
      <c r="A885" t="s">
        <v>1888</v>
      </c>
      <c r="B885" t="s">
        <v>1889</v>
      </c>
      <c r="C885" t="s">
        <v>1160</v>
      </c>
      <c r="D885" t="str">
        <f t="shared" si="144"/>
        <v>Computers&amp;Accessories</v>
      </c>
      <c r="E885" t="str">
        <f t="shared" si="145"/>
        <v>Lapdesks</v>
      </c>
      <c r="F885" s="3">
        <v>499</v>
      </c>
      <c r="G885" s="3">
        <v>1299</v>
      </c>
      <c r="H885" s="3" t="str">
        <f t="shared" si="146"/>
        <v>&gt;500.00</v>
      </c>
      <c r="I885" s="1">
        <v>0.62</v>
      </c>
      <c r="J885" s="1" t="str">
        <f t="shared" si="147"/>
        <v>Yes</v>
      </c>
      <c r="K885" s="5">
        <v>4.0999999999999996</v>
      </c>
      <c r="L885" s="5">
        <f t="shared" si="148"/>
        <v>4.0999999999999996</v>
      </c>
      <c r="M885" s="6">
        <v>2740</v>
      </c>
      <c r="N885">
        <f t="shared" si="149"/>
        <v>2740</v>
      </c>
      <c r="O885" t="str">
        <f t="shared" si="150"/>
        <v>No</v>
      </c>
      <c r="P885" s="7">
        <f t="shared" si="151"/>
        <v>3559260</v>
      </c>
      <c r="Q885" s="5">
        <f t="shared" si="152"/>
        <v>0.82</v>
      </c>
      <c r="R885" s="5">
        <f t="shared" si="143"/>
        <v>6.417267602401089E-3</v>
      </c>
      <c r="S885" s="5">
        <f t="shared" si="153"/>
        <v>0.41320863380120054</v>
      </c>
    </row>
    <row r="886" spans="1:19" x14ac:dyDescent="0.3">
      <c r="A886" t="s">
        <v>1890</v>
      </c>
      <c r="B886" t="s">
        <v>1891</v>
      </c>
      <c r="C886" t="s">
        <v>1152</v>
      </c>
      <c r="D886" t="str">
        <f t="shared" si="144"/>
        <v>Computers&amp;Accessories</v>
      </c>
      <c r="E886" t="str">
        <f t="shared" si="145"/>
        <v>Mice</v>
      </c>
      <c r="F886" s="3">
        <v>579</v>
      </c>
      <c r="G886" s="3">
        <v>1090</v>
      </c>
      <c r="H886" s="3" t="str">
        <f t="shared" si="146"/>
        <v>&gt;500.00</v>
      </c>
      <c r="I886" s="1">
        <v>0.47</v>
      </c>
      <c r="J886" s="1" t="str">
        <f t="shared" si="147"/>
        <v>No</v>
      </c>
      <c r="K886" s="5">
        <v>4.4000000000000004</v>
      </c>
      <c r="L886" s="5">
        <f t="shared" si="148"/>
        <v>4.4000000000000004</v>
      </c>
      <c r="M886" s="6">
        <v>3482</v>
      </c>
      <c r="N886">
        <f t="shared" si="149"/>
        <v>3482</v>
      </c>
      <c r="O886" t="str">
        <f t="shared" si="150"/>
        <v>No</v>
      </c>
      <c r="P886" s="7">
        <f t="shared" si="151"/>
        <v>3795380</v>
      </c>
      <c r="Q886" s="5">
        <f t="shared" si="152"/>
        <v>0.88000000000000012</v>
      </c>
      <c r="R886" s="5">
        <f t="shared" si="143"/>
        <v>8.1550824056790469E-3</v>
      </c>
      <c r="S886" s="5">
        <f t="shared" si="153"/>
        <v>0.4440775412028396</v>
      </c>
    </row>
    <row r="887" spans="1:19" x14ac:dyDescent="0.3">
      <c r="A887" t="s">
        <v>1892</v>
      </c>
      <c r="B887" t="s">
        <v>1893</v>
      </c>
      <c r="C887" t="s">
        <v>1894</v>
      </c>
      <c r="D887" t="str">
        <f t="shared" si="144"/>
        <v>OfficeProducts</v>
      </c>
      <c r="E887" t="str">
        <f t="shared" si="145"/>
        <v>LiquidInkRollerballPens</v>
      </c>
      <c r="F887" s="3">
        <v>90</v>
      </c>
      <c r="G887" s="3">
        <v>100</v>
      </c>
      <c r="H887" s="3" t="str">
        <f t="shared" si="146"/>
        <v>&lt;200.00</v>
      </c>
      <c r="I887" s="1">
        <v>0.1</v>
      </c>
      <c r="J887" s="1" t="str">
        <f t="shared" si="147"/>
        <v>No</v>
      </c>
      <c r="K887" s="5">
        <v>4.0999999999999996</v>
      </c>
      <c r="L887" s="5">
        <f t="shared" si="148"/>
        <v>4.0999999999999996</v>
      </c>
      <c r="M887" s="6">
        <v>6199</v>
      </c>
      <c r="N887">
        <f t="shared" si="149"/>
        <v>6199</v>
      </c>
      <c r="O887" t="str">
        <f t="shared" si="150"/>
        <v>No</v>
      </c>
      <c r="P887" s="7">
        <f t="shared" si="151"/>
        <v>619900</v>
      </c>
      <c r="Q887" s="5">
        <f t="shared" si="152"/>
        <v>0.82</v>
      </c>
      <c r="R887" s="5">
        <f t="shared" si="143"/>
        <v>1.4518482433315456E-2</v>
      </c>
      <c r="S887" s="5">
        <f t="shared" si="153"/>
        <v>0.41725924121665769</v>
      </c>
    </row>
    <row r="888" spans="1:19" x14ac:dyDescent="0.3">
      <c r="A888" t="s">
        <v>1895</v>
      </c>
      <c r="B888" t="s">
        <v>1896</v>
      </c>
      <c r="C888" t="s">
        <v>1160</v>
      </c>
      <c r="D888" t="str">
        <f t="shared" si="144"/>
        <v>Computers&amp;Accessories</v>
      </c>
      <c r="E888" t="str">
        <f t="shared" si="145"/>
        <v>Lapdesks</v>
      </c>
      <c r="F888" s="3">
        <v>899</v>
      </c>
      <c r="G888" s="3">
        <v>1999</v>
      </c>
      <c r="H888" s="3" t="str">
        <f t="shared" si="146"/>
        <v>&gt;500.00</v>
      </c>
      <c r="I888" s="1">
        <v>0.55000000000000004</v>
      </c>
      <c r="J888" s="1" t="str">
        <f t="shared" si="147"/>
        <v>Yes</v>
      </c>
      <c r="K888" s="5">
        <v>4.4000000000000004</v>
      </c>
      <c r="L888" s="5">
        <f t="shared" si="148"/>
        <v>4.4000000000000004</v>
      </c>
      <c r="M888" s="6">
        <v>1667</v>
      </c>
      <c r="N888">
        <f t="shared" si="149"/>
        <v>1667</v>
      </c>
      <c r="O888" t="str">
        <f t="shared" si="150"/>
        <v>No</v>
      </c>
      <c r="P888" s="7">
        <f t="shared" si="151"/>
        <v>3332333</v>
      </c>
      <c r="Q888" s="5">
        <f t="shared" si="152"/>
        <v>0.88000000000000012</v>
      </c>
      <c r="R888" s="5">
        <f t="shared" si="143"/>
        <v>3.9042281362053339E-3</v>
      </c>
      <c r="S888" s="5">
        <f t="shared" si="153"/>
        <v>0.4419521140681027</v>
      </c>
    </row>
    <row r="889" spans="1:19" x14ac:dyDescent="0.3">
      <c r="A889" t="s">
        <v>1897</v>
      </c>
      <c r="B889" t="s">
        <v>1898</v>
      </c>
      <c r="C889" t="s">
        <v>1739</v>
      </c>
      <c r="D889" t="str">
        <f t="shared" si="144"/>
        <v>Computers&amp;Accessories</v>
      </c>
      <c r="E889" t="str">
        <f t="shared" si="145"/>
        <v>GamingKeyboards</v>
      </c>
      <c r="F889" s="3">
        <v>1149</v>
      </c>
      <c r="G889" s="3">
        <v>1800</v>
      </c>
      <c r="H889" s="3" t="str">
        <f t="shared" si="146"/>
        <v>&gt;500.00</v>
      </c>
      <c r="I889" s="1">
        <v>0.36</v>
      </c>
      <c r="J889" s="1" t="str">
        <f t="shared" si="147"/>
        <v>No</v>
      </c>
      <c r="K889" s="5">
        <v>4.3</v>
      </c>
      <c r="L889" s="5">
        <f t="shared" si="148"/>
        <v>4.3</v>
      </c>
      <c r="M889" s="6">
        <v>4723</v>
      </c>
      <c r="N889">
        <f t="shared" si="149"/>
        <v>4723</v>
      </c>
      <c r="O889" t="str">
        <f t="shared" si="150"/>
        <v>No</v>
      </c>
      <c r="P889" s="7">
        <f t="shared" si="151"/>
        <v>8501400</v>
      </c>
      <c r="Q889" s="5">
        <f t="shared" si="152"/>
        <v>0.86</v>
      </c>
      <c r="R889" s="5">
        <f t="shared" si="143"/>
        <v>1.1061589374503774E-2</v>
      </c>
      <c r="S889" s="5">
        <f t="shared" si="153"/>
        <v>0.43553079468725187</v>
      </c>
    </row>
    <row r="890" spans="1:19" x14ac:dyDescent="0.3">
      <c r="A890" t="s">
        <v>1899</v>
      </c>
      <c r="B890" t="s">
        <v>1900</v>
      </c>
      <c r="C890" t="s">
        <v>1442</v>
      </c>
      <c r="D890" t="str">
        <f t="shared" si="144"/>
        <v>Computers&amp;Accessories</v>
      </c>
      <c r="E890" t="str">
        <f t="shared" si="145"/>
        <v>LaptopSleeves&amp;Slipcases</v>
      </c>
      <c r="F890" s="3">
        <v>249</v>
      </c>
      <c r="G890" s="3">
        <v>499</v>
      </c>
      <c r="H890" s="3" t="str">
        <f t="shared" si="146"/>
        <v>200.00–500.00</v>
      </c>
      <c r="I890" s="1">
        <v>0.5</v>
      </c>
      <c r="J890" s="1" t="str">
        <f t="shared" si="147"/>
        <v>Yes</v>
      </c>
      <c r="K890" s="5">
        <v>4.2</v>
      </c>
      <c r="L890" s="5">
        <f t="shared" si="148"/>
        <v>4.2</v>
      </c>
      <c r="M890" s="6">
        <v>22860</v>
      </c>
      <c r="N890">
        <f t="shared" si="149"/>
        <v>22860</v>
      </c>
      <c r="O890" t="str">
        <f t="shared" si="150"/>
        <v>No</v>
      </c>
      <c r="P890" s="7">
        <f t="shared" si="151"/>
        <v>11407140</v>
      </c>
      <c r="Q890" s="5">
        <f t="shared" si="152"/>
        <v>0.84000000000000008</v>
      </c>
      <c r="R890" s="5">
        <f t="shared" si="143"/>
        <v>5.3539685179156526E-2</v>
      </c>
      <c r="S890" s="5">
        <f t="shared" si="153"/>
        <v>0.4467698425895783</v>
      </c>
    </row>
    <row r="891" spans="1:19" x14ac:dyDescent="0.3">
      <c r="A891" t="s">
        <v>1901</v>
      </c>
      <c r="B891" t="s">
        <v>1902</v>
      </c>
      <c r="C891" t="s">
        <v>1361</v>
      </c>
      <c r="D891" t="str">
        <f t="shared" si="144"/>
        <v>Computers&amp;Accessories</v>
      </c>
      <c r="E891" t="str">
        <f t="shared" si="145"/>
        <v>Lamps</v>
      </c>
      <c r="F891" s="3">
        <v>39</v>
      </c>
      <c r="G891" s="3">
        <v>39</v>
      </c>
      <c r="H891" s="3" t="str">
        <f t="shared" si="146"/>
        <v>&lt;200.00</v>
      </c>
      <c r="I891" s="1">
        <v>0</v>
      </c>
      <c r="J891" s="1" t="str">
        <f t="shared" si="147"/>
        <v>No</v>
      </c>
      <c r="K891" s="5">
        <v>3.6</v>
      </c>
      <c r="L891" s="5">
        <f t="shared" si="148"/>
        <v>3.6</v>
      </c>
      <c r="M891" s="6">
        <v>13572</v>
      </c>
      <c r="N891">
        <f t="shared" si="149"/>
        <v>13572</v>
      </c>
      <c r="O891" t="str">
        <f t="shared" si="150"/>
        <v>No</v>
      </c>
      <c r="P891" s="7">
        <f t="shared" si="151"/>
        <v>529308</v>
      </c>
      <c r="Q891" s="5">
        <f t="shared" si="152"/>
        <v>0.72</v>
      </c>
      <c r="R891" s="5">
        <f t="shared" si="143"/>
        <v>3.1786553248097656E-2</v>
      </c>
      <c r="S891" s="5">
        <f t="shared" si="153"/>
        <v>0.37589327662404881</v>
      </c>
    </row>
    <row r="892" spans="1:19" x14ac:dyDescent="0.3">
      <c r="A892" t="s">
        <v>1903</v>
      </c>
      <c r="B892" t="s">
        <v>1904</v>
      </c>
      <c r="C892" t="s">
        <v>1230</v>
      </c>
      <c r="D892" t="str">
        <f t="shared" si="144"/>
        <v>Computers&amp;Accessories</v>
      </c>
      <c r="E892" t="str">
        <f t="shared" si="145"/>
        <v>Repeaters&amp;Extenders</v>
      </c>
      <c r="F892" s="3">
        <v>1599</v>
      </c>
      <c r="G892" s="3">
        <v>3599</v>
      </c>
      <c r="H892" s="3" t="str">
        <f t="shared" si="146"/>
        <v>&gt;500.00</v>
      </c>
      <c r="I892" s="1">
        <v>0.56000000000000005</v>
      </c>
      <c r="J892" s="1" t="str">
        <f t="shared" si="147"/>
        <v>Yes</v>
      </c>
      <c r="K892" s="5">
        <v>4.2</v>
      </c>
      <c r="L892" s="5">
        <f t="shared" si="148"/>
        <v>4.2</v>
      </c>
      <c r="M892" s="6">
        <v>16182</v>
      </c>
      <c r="N892">
        <f t="shared" si="149"/>
        <v>16182</v>
      </c>
      <c r="O892" t="str">
        <f t="shared" si="150"/>
        <v>No</v>
      </c>
      <c r="P892" s="7">
        <f t="shared" si="151"/>
        <v>58239018</v>
      </c>
      <c r="Q892" s="5">
        <f t="shared" si="152"/>
        <v>0.84000000000000008</v>
      </c>
      <c r="R892" s="5">
        <f t="shared" si="143"/>
        <v>3.7899351949654894E-2</v>
      </c>
      <c r="S892" s="5">
        <f t="shared" si="153"/>
        <v>0.43894967597482748</v>
      </c>
    </row>
    <row r="893" spans="1:19" x14ac:dyDescent="0.3">
      <c r="A893" t="s">
        <v>1905</v>
      </c>
      <c r="B893" t="s">
        <v>1906</v>
      </c>
      <c r="C893" t="s">
        <v>1296</v>
      </c>
      <c r="D893" t="str">
        <f t="shared" si="144"/>
        <v>Electronics</v>
      </c>
      <c r="E893" t="str">
        <f t="shared" si="145"/>
        <v>BluetoothSpeakers</v>
      </c>
      <c r="F893" s="3">
        <v>1199</v>
      </c>
      <c r="G893" s="3">
        <v>3990</v>
      </c>
      <c r="H893" s="3" t="str">
        <f t="shared" si="146"/>
        <v>&gt;500.00</v>
      </c>
      <c r="I893" s="1">
        <v>0.7</v>
      </c>
      <c r="J893" s="1" t="str">
        <f t="shared" si="147"/>
        <v>Yes</v>
      </c>
      <c r="K893" s="5">
        <v>4.2</v>
      </c>
      <c r="L893" s="5">
        <f t="shared" si="148"/>
        <v>4.2</v>
      </c>
      <c r="M893" s="6">
        <v>2908</v>
      </c>
      <c r="N893">
        <f t="shared" si="149"/>
        <v>2908</v>
      </c>
      <c r="O893" t="str">
        <f t="shared" si="150"/>
        <v>No</v>
      </c>
      <c r="P893" s="7">
        <f t="shared" si="151"/>
        <v>11602920</v>
      </c>
      <c r="Q893" s="5">
        <f t="shared" si="152"/>
        <v>0.84000000000000008</v>
      </c>
      <c r="R893" s="5">
        <f t="shared" si="143"/>
        <v>6.8107351050300602E-3</v>
      </c>
      <c r="S893" s="5">
        <f t="shared" si="153"/>
        <v>0.42340536755251507</v>
      </c>
    </row>
    <row r="894" spans="1:19" x14ac:dyDescent="0.3">
      <c r="A894" t="s">
        <v>1907</v>
      </c>
      <c r="B894" t="s">
        <v>1908</v>
      </c>
      <c r="C894" t="s">
        <v>1152</v>
      </c>
      <c r="D894" t="str">
        <f t="shared" si="144"/>
        <v>Computers&amp;Accessories</v>
      </c>
      <c r="E894" t="str">
        <f t="shared" si="145"/>
        <v>Mice</v>
      </c>
      <c r="F894" s="3">
        <v>1099</v>
      </c>
      <c r="G894" s="3">
        <v>1499</v>
      </c>
      <c r="H894" s="3" t="str">
        <f t="shared" si="146"/>
        <v>&gt;500.00</v>
      </c>
      <c r="I894" s="1">
        <v>0.27</v>
      </c>
      <c r="J894" s="1" t="str">
        <f t="shared" si="147"/>
        <v>No</v>
      </c>
      <c r="K894" s="5">
        <v>4.2</v>
      </c>
      <c r="L894" s="5">
        <f t="shared" si="148"/>
        <v>4.2</v>
      </c>
      <c r="M894" s="6">
        <v>2375</v>
      </c>
      <c r="N894">
        <f t="shared" si="149"/>
        <v>2375</v>
      </c>
      <c r="O894" t="str">
        <f t="shared" si="150"/>
        <v>No</v>
      </c>
      <c r="P894" s="7">
        <f t="shared" si="151"/>
        <v>3560125</v>
      </c>
      <c r="Q894" s="5">
        <f t="shared" si="152"/>
        <v>0.84000000000000008</v>
      </c>
      <c r="R894" s="5">
        <f t="shared" si="143"/>
        <v>5.5624126115702867E-3</v>
      </c>
      <c r="S894" s="5">
        <f t="shared" si="153"/>
        <v>0.4227812063057852</v>
      </c>
    </row>
    <row r="895" spans="1:19" x14ac:dyDescent="0.3">
      <c r="A895" t="s">
        <v>1909</v>
      </c>
      <c r="B895" t="s">
        <v>1910</v>
      </c>
      <c r="C895" t="s">
        <v>1459</v>
      </c>
      <c r="D895" t="str">
        <f t="shared" si="144"/>
        <v>OfficeProducts</v>
      </c>
      <c r="E895" t="str">
        <f t="shared" si="145"/>
        <v>CompositionNotebooks</v>
      </c>
      <c r="F895" s="3">
        <v>120</v>
      </c>
      <c r="G895" s="3">
        <v>120</v>
      </c>
      <c r="H895" s="3" t="str">
        <f t="shared" si="146"/>
        <v>&lt;200.00</v>
      </c>
      <c r="I895" s="1">
        <v>0</v>
      </c>
      <c r="J895" s="1" t="str">
        <f t="shared" si="147"/>
        <v>No</v>
      </c>
      <c r="K895" s="5">
        <v>4.5</v>
      </c>
      <c r="L895" s="5">
        <f t="shared" si="148"/>
        <v>4.5</v>
      </c>
      <c r="M895" s="6">
        <v>4951</v>
      </c>
      <c r="N895">
        <f t="shared" si="149"/>
        <v>4951</v>
      </c>
      <c r="O895" t="str">
        <f t="shared" si="150"/>
        <v>No</v>
      </c>
      <c r="P895" s="7">
        <f t="shared" si="151"/>
        <v>594120</v>
      </c>
      <c r="Q895" s="5">
        <f t="shared" si="152"/>
        <v>0.9</v>
      </c>
      <c r="R895" s="5">
        <f t="shared" si="143"/>
        <v>1.1595580985214522E-2</v>
      </c>
      <c r="S895" s="5">
        <f t="shared" si="153"/>
        <v>0.45579779049260727</v>
      </c>
    </row>
    <row r="896" spans="1:19" x14ac:dyDescent="0.3">
      <c r="A896" t="s">
        <v>1911</v>
      </c>
      <c r="B896" t="s">
        <v>1912</v>
      </c>
      <c r="C896" t="s">
        <v>1739</v>
      </c>
      <c r="D896" t="str">
        <f t="shared" si="144"/>
        <v>Computers&amp;Accessories</v>
      </c>
      <c r="E896" t="str">
        <f t="shared" si="145"/>
        <v>GamingKeyboards</v>
      </c>
      <c r="F896" s="3">
        <v>1519</v>
      </c>
      <c r="G896" s="3">
        <v>3499</v>
      </c>
      <c r="H896" s="3" t="str">
        <f t="shared" si="146"/>
        <v>&gt;500.00</v>
      </c>
      <c r="I896" s="1">
        <v>0.56999999999999995</v>
      </c>
      <c r="J896" s="1" t="str">
        <f t="shared" si="147"/>
        <v>Yes</v>
      </c>
      <c r="K896" s="5">
        <v>4.3</v>
      </c>
      <c r="L896" s="5">
        <f t="shared" si="148"/>
        <v>4.3</v>
      </c>
      <c r="M896" s="6">
        <v>408</v>
      </c>
      <c r="N896">
        <f t="shared" si="149"/>
        <v>408</v>
      </c>
      <c r="O896" t="str">
        <f t="shared" si="150"/>
        <v>Yes</v>
      </c>
      <c r="P896" s="7">
        <f t="shared" si="151"/>
        <v>1427592</v>
      </c>
      <c r="Q896" s="5">
        <f t="shared" si="152"/>
        <v>0.86</v>
      </c>
      <c r="R896" s="5">
        <f t="shared" si="143"/>
        <v>9.5556393495607446E-4</v>
      </c>
      <c r="S896" s="5">
        <f t="shared" si="153"/>
        <v>0.43047778196747805</v>
      </c>
    </row>
    <row r="897" spans="1:19" x14ac:dyDescent="0.3">
      <c r="A897" t="s">
        <v>1913</v>
      </c>
      <c r="B897" t="s">
        <v>1914</v>
      </c>
      <c r="C897" t="s">
        <v>1894</v>
      </c>
      <c r="D897" t="str">
        <f t="shared" si="144"/>
        <v>OfficeProducts</v>
      </c>
      <c r="E897" t="str">
        <f t="shared" si="145"/>
        <v>LiquidInkRollerballPens</v>
      </c>
      <c r="F897" s="3">
        <v>420</v>
      </c>
      <c r="G897" s="3">
        <v>420</v>
      </c>
      <c r="H897" s="3" t="str">
        <f t="shared" si="146"/>
        <v>200.00–500.00</v>
      </c>
      <c r="I897" s="1">
        <v>0</v>
      </c>
      <c r="J897" s="1" t="str">
        <f t="shared" si="147"/>
        <v>No</v>
      </c>
      <c r="K897" s="5">
        <v>4.2</v>
      </c>
      <c r="L897" s="5">
        <f t="shared" si="148"/>
        <v>4.2</v>
      </c>
      <c r="M897" s="6">
        <v>1926</v>
      </c>
      <c r="N897">
        <f t="shared" si="149"/>
        <v>1926</v>
      </c>
      <c r="O897" t="str">
        <f t="shared" si="150"/>
        <v>No</v>
      </c>
      <c r="P897" s="7">
        <f t="shared" si="151"/>
        <v>808920</v>
      </c>
      <c r="Q897" s="5">
        <f t="shared" si="152"/>
        <v>0.84000000000000008</v>
      </c>
      <c r="R897" s="5">
        <f t="shared" si="143"/>
        <v>4.5108238694249988E-3</v>
      </c>
      <c r="S897" s="5">
        <f t="shared" si="153"/>
        <v>0.42225541193471255</v>
      </c>
    </row>
    <row r="898" spans="1:19" x14ac:dyDescent="0.3">
      <c r="A898" t="s">
        <v>1915</v>
      </c>
      <c r="B898" t="s">
        <v>1916</v>
      </c>
      <c r="C898" t="s">
        <v>1917</v>
      </c>
      <c r="D898" t="str">
        <f t="shared" si="144"/>
        <v>OfficeProducts</v>
      </c>
      <c r="E898" t="str">
        <f t="shared" si="145"/>
        <v>FountainPens</v>
      </c>
      <c r="F898" s="3">
        <v>225</v>
      </c>
      <c r="G898" s="3">
        <v>225</v>
      </c>
      <c r="H898" s="3" t="str">
        <f t="shared" si="146"/>
        <v>200.00–500.00</v>
      </c>
      <c r="I898" s="1">
        <v>0</v>
      </c>
      <c r="J898" s="1" t="str">
        <f t="shared" si="147"/>
        <v>No</v>
      </c>
      <c r="K898" s="5">
        <v>4.0999999999999996</v>
      </c>
      <c r="L898" s="5">
        <f t="shared" si="148"/>
        <v>4.0999999999999996</v>
      </c>
      <c r="M898" s="6">
        <v>4798</v>
      </c>
      <c r="N898">
        <f t="shared" si="149"/>
        <v>4798</v>
      </c>
      <c r="O898" t="str">
        <f t="shared" si="150"/>
        <v>No</v>
      </c>
      <c r="P898" s="7">
        <f t="shared" si="151"/>
        <v>1079550</v>
      </c>
      <c r="Q898" s="5">
        <f t="shared" si="152"/>
        <v>0.82</v>
      </c>
      <c r="R898" s="5">
        <f t="shared" ref="R898:R961" si="154">N898 /$W$8</f>
        <v>1.1237244509605993E-2</v>
      </c>
      <c r="S898" s="5">
        <f t="shared" si="153"/>
        <v>0.41561862225480295</v>
      </c>
    </row>
    <row r="899" spans="1:19" x14ac:dyDescent="0.3">
      <c r="A899" t="s">
        <v>1918</v>
      </c>
      <c r="B899" t="s">
        <v>1919</v>
      </c>
      <c r="C899" t="s">
        <v>1920</v>
      </c>
      <c r="D899" t="str">
        <f t="shared" ref="D899:D962" si="155">LEFT(C899, FIND("|",C899&amp; "|") - 1)</f>
        <v>Computers&amp;Accessories</v>
      </c>
      <c r="E899" t="str">
        <f t="shared" ref="E899:E962" si="156">TRIM(RIGHT(SUBSTITUTE(C899, "|", REPT(" ", 100)), 100))</f>
        <v>Caddies</v>
      </c>
      <c r="F899" s="3">
        <v>199</v>
      </c>
      <c r="G899" s="3">
        <v>799</v>
      </c>
      <c r="H899" s="3" t="str">
        <f t="shared" ref="H899:H962" si="157">IF(G899&lt;200,"&lt;200.00",IF(G899&lt;=500,"200.00–500.00","&gt;500.00"))</f>
        <v>&gt;500.00</v>
      </c>
      <c r="I899" s="1">
        <v>0.75</v>
      </c>
      <c r="J899" s="1" t="str">
        <f t="shared" ref="J899:J962" si="158">IF(I899&gt;=50%,"Yes","No")</f>
        <v>Yes</v>
      </c>
      <c r="K899" s="5">
        <v>4.0999999999999996</v>
      </c>
      <c r="L899" s="5">
        <f t="shared" ref="L899:L962" si="159">IF(ISNUMBER(K899),K899,0)</f>
        <v>4.0999999999999996</v>
      </c>
      <c r="M899" s="6">
        <v>7333</v>
      </c>
      <c r="N899">
        <f t="shared" ref="N899:N962" si="160">IF(ISNUMBER(M899),M899,0)</f>
        <v>7333</v>
      </c>
      <c r="O899" t="str">
        <f t="shared" ref="O899:O962" si="161">IF(N899&lt;1000,"Yes","No")</f>
        <v>No</v>
      </c>
      <c r="P899" s="7">
        <f t="shared" ref="P899:P962" si="162">G899*N899</f>
        <v>5859067</v>
      </c>
      <c r="Q899" s="5">
        <f t="shared" ref="Q899:Q962" si="163">L899/5</f>
        <v>0.82</v>
      </c>
      <c r="R899" s="5">
        <f t="shared" si="154"/>
        <v>1.7174388076061014E-2</v>
      </c>
      <c r="S899" s="5">
        <f t="shared" ref="S899:S962" si="164" xml:space="preserve"> (Q899+R899)/2</f>
        <v>0.41858719403803046</v>
      </c>
    </row>
    <row r="900" spans="1:19" x14ac:dyDescent="0.3">
      <c r="A900" t="s">
        <v>1921</v>
      </c>
      <c r="B900" t="s">
        <v>1922</v>
      </c>
      <c r="C900" t="s">
        <v>1766</v>
      </c>
      <c r="D900" t="str">
        <f t="shared" si="155"/>
        <v>Computers&amp;Accessories</v>
      </c>
      <c r="E900" t="str">
        <f t="shared" si="156"/>
        <v>InkjetPrinters</v>
      </c>
      <c r="F900" s="3">
        <v>8349</v>
      </c>
      <c r="G900" s="3">
        <v>9625</v>
      </c>
      <c r="H900" s="3" t="str">
        <f t="shared" si="157"/>
        <v>&gt;500.00</v>
      </c>
      <c r="I900" s="1">
        <v>0.13</v>
      </c>
      <c r="J900" s="1" t="str">
        <f t="shared" si="158"/>
        <v>No</v>
      </c>
      <c r="K900" s="5">
        <v>3.8</v>
      </c>
      <c r="L900" s="5">
        <f t="shared" si="159"/>
        <v>3.8</v>
      </c>
      <c r="M900" s="6">
        <v>3652</v>
      </c>
      <c r="N900">
        <f t="shared" si="160"/>
        <v>3652</v>
      </c>
      <c r="O900" t="str">
        <f t="shared" si="161"/>
        <v>No</v>
      </c>
      <c r="P900" s="7">
        <f t="shared" si="162"/>
        <v>35150500</v>
      </c>
      <c r="Q900" s="5">
        <f t="shared" si="163"/>
        <v>0.76</v>
      </c>
      <c r="R900" s="5">
        <f t="shared" si="154"/>
        <v>8.5532340452440792E-3</v>
      </c>
      <c r="S900" s="5">
        <f t="shared" si="164"/>
        <v>0.38427661702262206</v>
      </c>
    </row>
    <row r="901" spans="1:19" x14ac:dyDescent="0.3">
      <c r="A901" t="s">
        <v>1923</v>
      </c>
      <c r="B901" t="s">
        <v>1924</v>
      </c>
      <c r="C901" t="s">
        <v>1561</v>
      </c>
      <c r="D901" t="str">
        <f t="shared" si="155"/>
        <v>Computers&amp;Accessories</v>
      </c>
      <c r="E901" t="str">
        <f t="shared" si="156"/>
        <v>InternalSolidStateDrives</v>
      </c>
      <c r="F901" s="3">
        <v>3307</v>
      </c>
      <c r="G901" s="3">
        <v>6100</v>
      </c>
      <c r="H901" s="3" t="str">
        <f t="shared" si="157"/>
        <v>&gt;500.00</v>
      </c>
      <c r="I901" s="1">
        <v>0.46</v>
      </c>
      <c r="J901" s="1" t="str">
        <f t="shared" si="158"/>
        <v>No</v>
      </c>
      <c r="K901" s="5">
        <v>4.3</v>
      </c>
      <c r="L901" s="5">
        <f t="shared" si="159"/>
        <v>4.3</v>
      </c>
      <c r="M901" s="6">
        <v>2515</v>
      </c>
      <c r="N901">
        <f t="shared" si="160"/>
        <v>2515</v>
      </c>
      <c r="O901" t="str">
        <f t="shared" si="161"/>
        <v>No</v>
      </c>
      <c r="P901" s="7">
        <f t="shared" si="162"/>
        <v>15341500</v>
      </c>
      <c r="Q901" s="5">
        <f t="shared" si="163"/>
        <v>0.86</v>
      </c>
      <c r="R901" s="5">
        <f t="shared" si="154"/>
        <v>5.8903021970944302E-3</v>
      </c>
      <c r="S901" s="5">
        <f t="shared" si="164"/>
        <v>0.4329451510985472</v>
      </c>
    </row>
    <row r="902" spans="1:19" x14ac:dyDescent="0.3">
      <c r="A902" t="s">
        <v>1925</v>
      </c>
      <c r="B902" t="s">
        <v>1926</v>
      </c>
      <c r="C902" t="s">
        <v>1149</v>
      </c>
      <c r="D902" t="str">
        <f t="shared" si="155"/>
        <v>Computers&amp;Accessories</v>
      </c>
      <c r="E902" t="str">
        <f t="shared" si="156"/>
        <v>PenDrives</v>
      </c>
      <c r="F902" s="3">
        <v>449</v>
      </c>
      <c r="G902" s="3">
        <v>1300</v>
      </c>
      <c r="H902" s="3" t="str">
        <f t="shared" si="157"/>
        <v>&gt;500.00</v>
      </c>
      <c r="I902" s="1">
        <v>0.65</v>
      </c>
      <c r="J902" s="1" t="str">
        <f t="shared" si="158"/>
        <v>Yes</v>
      </c>
      <c r="K902" s="5">
        <v>4.2</v>
      </c>
      <c r="L902" s="5">
        <f t="shared" si="159"/>
        <v>4.2</v>
      </c>
      <c r="M902" s="6">
        <v>4959</v>
      </c>
      <c r="N902">
        <f t="shared" si="160"/>
        <v>4959</v>
      </c>
      <c r="O902" t="str">
        <f t="shared" si="161"/>
        <v>No</v>
      </c>
      <c r="P902" s="7">
        <f t="shared" si="162"/>
        <v>6446700</v>
      </c>
      <c r="Q902" s="5">
        <f t="shared" si="163"/>
        <v>0.84000000000000008</v>
      </c>
      <c r="R902" s="5">
        <f t="shared" si="154"/>
        <v>1.1614317532958758E-2</v>
      </c>
      <c r="S902" s="5">
        <f t="shared" si="164"/>
        <v>0.4258071587664794</v>
      </c>
    </row>
    <row r="903" spans="1:19" x14ac:dyDescent="0.3">
      <c r="A903" t="s">
        <v>1927</v>
      </c>
      <c r="B903" t="s">
        <v>1928</v>
      </c>
      <c r="C903" t="s">
        <v>1192</v>
      </c>
      <c r="D903" t="str">
        <f t="shared" si="155"/>
        <v>Electronics</v>
      </c>
      <c r="E903" t="str">
        <f t="shared" si="156"/>
        <v>DisposableBatteries</v>
      </c>
      <c r="F903" s="3">
        <v>380</v>
      </c>
      <c r="G903" s="3">
        <v>400</v>
      </c>
      <c r="H903" s="3" t="str">
        <f t="shared" si="157"/>
        <v>200.00–500.00</v>
      </c>
      <c r="I903" s="1">
        <v>0.05</v>
      </c>
      <c r="J903" s="1" t="str">
        <f t="shared" si="158"/>
        <v>No</v>
      </c>
      <c r="K903" s="5">
        <v>4.4000000000000004</v>
      </c>
      <c r="L903" s="5">
        <f t="shared" si="159"/>
        <v>4.4000000000000004</v>
      </c>
      <c r="M903" s="6">
        <v>2111</v>
      </c>
      <c r="N903">
        <f t="shared" si="160"/>
        <v>2111</v>
      </c>
      <c r="O903" t="str">
        <f t="shared" si="161"/>
        <v>No</v>
      </c>
      <c r="P903" s="7">
        <f t="shared" si="162"/>
        <v>844400</v>
      </c>
      <c r="Q903" s="5">
        <f t="shared" si="163"/>
        <v>0.88000000000000012</v>
      </c>
      <c r="R903" s="5">
        <f t="shared" si="154"/>
        <v>4.944106536010474E-3</v>
      </c>
      <c r="S903" s="5">
        <f t="shared" si="164"/>
        <v>0.44247205326800532</v>
      </c>
    </row>
    <row r="904" spans="1:19" x14ac:dyDescent="0.3">
      <c r="A904" t="s">
        <v>1929</v>
      </c>
      <c r="B904" t="s">
        <v>1930</v>
      </c>
      <c r="C904" t="s">
        <v>1155</v>
      </c>
      <c r="D904" t="str">
        <f t="shared" si="155"/>
        <v>Computers&amp;Accessories</v>
      </c>
      <c r="E904" t="str">
        <f t="shared" si="156"/>
        <v>GraphicTablets</v>
      </c>
      <c r="F904" s="3">
        <v>499</v>
      </c>
      <c r="G904" s="3">
        <v>1399</v>
      </c>
      <c r="H904" s="3" t="str">
        <f t="shared" si="157"/>
        <v>&gt;500.00</v>
      </c>
      <c r="I904" s="1">
        <v>0.64</v>
      </c>
      <c r="J904" s="1" t="str">
        <f t="shared" si="158"/>
        <v>Yes</v>
      </c>
      <c r="K904" s="5">
        <v>3.9</v>
      </c>
      <c r="L904" s="5">
        <f t="shared" si="159"/>
        <v>3.9</v>
      </c>
      <c r="M904" s="6">
        <v>1462</v>
      </c>
      <c r="N904">
        <f t="shared" si="160"/>
        <v>1462</v>
      </c>
      <c r="O904" t="str">
        <f t="shared" si="161"/>
        <v>No</v>
      </c>
      <c r="P904" s="7">
        <f t="shared" si="162"/>
        <v>2045338</v>
      </c>
      <c r="Q904" s="5">
        <f t="shared" si="163"/>
        <v>0.78</v>
      </c>
      <c r="R904" s="5">
        <f t="shared" si="154"/>
        <v>3.4241041002592669E-3</v>
      </c>
      <c r="S904" s="5">
        <f t="shared" si="164"/>
        <v>0.39171205205012966</v>
      </c>
    </row>
    <row r="905" spans="1:19" x14ac:dyDescent="0.3">
      <c r="A905" t="s">
        <v>1931</v>
      </c>
      <c r="B905" t="s">
        <v>1932</v>
      </c>
      <c r="C905" t="s">
        <v>1933</v>
      </c>
      <c r="D905" t="str">
        <f t="shared" si="155"/>
        <v>Computers&amp;Accessories</v>
      </c>
      <c r="E905" t="str">
        <f t="shared" si="156"/>
        <v>TraditionalLaptops</v>
      </c>
      <c r="F905" s="3">
        <v>37247</v>
      </c>
      <c r="G905" s="3">
        <v>59890</v>
      </c>
      <c r="H905" s="3" t="str">
        <f t="shared" si="157"/>
        <v>&gt;500.00</v>
      </c>
      <c r="I905" s="1">
        <v>0.38</v>
      </c>
      <c r="J905" s="1" t="str">
        <f t="shared" si="158"/>
        <v>No</v>
      </c>
      <c r="K905" s="5">
        <v>4</v>
      </c>
      <c r="L905" s="5">
        <f t="shared" si="159"/>
        <v>4</v>
      </c>
      <c r="M905" s="6">
        <v>323</v>
      </c>
      <c r="N905">
        <f t="shared" si="160"/>
        <v>323</v>
      </c>
      <c r="O905" t="str">
        <f t="shared" si="161"/>
        <v>Yes</v>
      </c>
      <c r="P905" s="7">
        <f t="shared" si="162"/>
        <v>19344470</v>
      </c>
      <c r="Q905" s="5">
        <f t="shared" si="163"/>
        <v>0.8</v>
      </c>
      <c r="R905" s="5">
        <f t="shared" si="154"/>
        <v>7.5648811517355899E-4</v>
      </c>
      <c r="S905" s="5">
        <f t="shared" si="164"/>
        <v>0.40037824405758682</v>
      </c>
    </row>
    <row r="906" spans="1:19" x14ac:dyDescent="0.3">
      <c r="A906" t="s">
        <v>1934</v>
      </c>
      <c r="B906" t="s">
        <v>1935</v>
      </c>
      <c r="C906" t="s">
        <v>1056</v>
      </c>
      <c r="D906" t="str">
        <f t="shared" si="155"/>
        <v>Electronics</v>
      </c>
      <c r="E906" t="str">
        <f t="shared" si="156"/>
        <v>On-Ear</v>
      </c>
      <c r="F906" s="3">
        <v>849</v>
      </c>
      <c r="G906" s="3">
        <v>2490</v>
      </c>
      <c r="H906" s="3" t="str">
        <f t="shared" si="157"/>
        <v>&gt;500.00</v>
      </c>
      <c r="I906" s="1">
        <v>0.66</v>
      </c>
      <c r="J906" s="1" t="str">
        <f t="shared" si="158"/>
        <v>Yes</v>
      </c>
      <c r="K906" s="5">
        <v>4.2</v>
      </c>
      <c r="L906" s="5">
        <f t="shared" si="159"/>
        <v>4.2</v>
      </c>
      <c r="M906" s="6">
        <v>91188</v>
      </c>
      <c r="N906">
        <f t="shared" si="160"/>
        <v>91188</v>
      </c>
      <c r="O906" t="str">
        <f t="shared" si="161"/>
        <v>No</v>
      </c>
      <c r="P906" s="7">
        <f t="shared" si="162"/>
        <v>227058120</v>
      </c>
      <c r="Q906" s="5">
        <f t="shared" si="163"/>
        <v>0.84000000000000008</v>
      </c>
      <c r="R906" s="5">
        <f t="shared" si="154"/>
        <v>0.21356853946268264</v>
      </c>
      <c r="S906" s="5">
        <f t="shared" si="164"/>
        <v>0.5267842697313414</v>
      </c>
    </row>
    <row r="907" spans="1:19" x14ac:dyDescent="0.3">
      <c r="A907" t="s">
        <v>1936</v>
      </c>
      <c r="B907" t="s">
        <v>1937</v>
      </c>
      <c r="C907" t="s">
        <v>1439</v>
      </c>
      <c r="D907" t="str">
        <f t="shared" si="155"/>
        <v>Electronics</v>
      </c>
      <c r="E907" t="str">
        <f t="shared" si="156"/>
        <v>OutdoorSpeakers</v>
      </c>
      <c r="F907" s="3">
        <v>799</v>
      </c>
      <c r="G907" s="3">
        <v>1999</v>
      </c>
      <c r="H907" s="3" t="str">
        <f t="shared" si="157"/>
        <v>&gt;500.00</v>
      </c>
      <c r="I907" s="1">
        <v>0.6</v>
      </c>
      <c r="J907" s="1" t="str">
        <f t="shared" si="158"/>
        <v>Yes</v>
      </c>
      <c r="K907" s="5">
        <v>3.7</v>
      </c>
      <c r="L907" s="5">
        <f t="shared" si="159"/>
        <v>3.7</v>
      </c>
      <c r="M907" s="6">
        <v>418</v>
      </c>
      <c r="N907">
        <f t="shared" si="160"/>
        <v>418</v>
      </c>
      <c r="O907" t="str">
        <f t="shared" si="161"/>
        <v>Yes</v>
      </c>
      <c r="P907" s="7">
        <f t="shared" si="162"/>
        <v>835582</v>
      </c>
      <c r="Q907" s="5">
        <f t="shared" si="163"/>
        <v>0.74</v>
      </c>
      <c r="R907" s="5">
        <f t="shared" si="154"/>
        <v>9.7898461963637044E-4</v>
      </c>
      <c r="S907" s="5">
        <f t="shared" si="164"/>
        <v>0.3704894923098182</v>
      </c>
    </row>
    <row r="908" spans="1:19" x14ac:dyDescent="0.3">
      <c r="A908" t="s">
        <v>1938</v>
      </c>
      <c r="B908" t="s">
        <v>1939</v>
      </c>
      <c r="C908" t="s">
        <v>1361</v>
      </c>
      <c r="D908" t="str">
        <f t="shared" si="155"/>
        <v>Computers&amp;Accessories</v>
      </c>
      <c r="E908" t="str">
        <f t="shared" si="156"/>
        <v>Lamps</v>
      </c>
      <c r="F908" s="3">
        <v>298</v>
      </c>
      <c r="G908" s="3">
        <v>999</v>
      </c>
      <c r="H908" s="3" t="str">
        <f t="shared" si="157"/>
        <v>&gt;500.00</v>
      </c>
      <c r="I908" s="1">
        <v>0.7</v>
      </c>
      <c r="J908" s="1" t="str">
        <f t="shared" si="158"/>
        <v>Yes</v>
      </c>
      <c r="K908" s="5">
        <v>4.3</v>
      </c>
      <c r="L908" s="5">
        <f t="shared" si="159"/>
        <v>4.3</v>
      </c>
      <c r="M908" s="6">
        <v>1552</v>
      </c>
      <c r="N908">
        <f t="shared" si="160"/>
        <v>1552</v>
      </c>
      <c r="O908" t="str">
        <f t="shared" si="161"/>
        <v>No</v>
      </c>
      <c r="P908" s="7">
        <f t="shared" si="162"/>
        <v>1550448</v>
      </c>
      <c r="Q908" s="5">
        <f t="shared" si="163"/>
        <v>0.86</v>
      </c>
      <c r="R908" s="5">
        <f t="shared" si="154"/>
        <v>3.6348902623819304E-3</v>
      </c>
      <c r="S908" s="5">
        <f t="shared" si="164"/>
        <v>0.43181744513119097</v>
      </c>
    </row>
    <row r="909" spans="1:19" x14ac:dyDescent="0.3">
      <c r="A909" t="s">
        <v>1940</v>
      </c>
      <c r="B909" t="s">
        <v>1941</v>
      </c>
      <c r="C909" t="s">
        <v>1439</v>
      </c>
      <c r="D909" t="str">
        <f t="shared" si="155"/>
        <v>Electronics</v>
      </c>
      <c r="E909" t="str">
        <f t="shared" si="156"/>
        <v>OutdoorSpeakers</v>
      </c>
      <c r="F909" s="3">
        <v>1499</v>
      </c>
      <c r="G909" s="3">
        <v>2999</v>
      </c>
      <c r="H909" s="3" t="str">
        <f t="shared" si="157"/>
        <v>&gt;500.00</v>
      </c>
      <c r="I909" s="1">
        <v>0.5</v>
      </c>
      <c r="J909" s="1" t="str">
        <f t="shared" si="158"/>
        <v>Yes</v>
      </c>
      <c r="K909" s="5">
        <v>4.0999999999999996</v>
      </c>
      <c r="L909" s="5">
        <f t="shared" si="159"/>
        <v>4.0999999999999996</v>
      </c>
      <c r="M909" s="6">
        <v>25262</v>
      </c>
      <c r="N909">
        <f t="shared" si="160"/>
        <v>25262</v>
      </c>
      <c r="O909" t="str">
        <f t="shared" si="161"/>
        <v>No</v>
      </c>
      <c r="P909" s="7">
        <f t="shared" si="162"/>
        <v>75760738</v>
      </c>
      <c r="Q909" s="5">
        <f t="shared" si="163"/>
        <v>0.82</v>
      </c>
      <c r="R909" s="5">
        <f t="shared" si="154"/>
        <v>5.9165333639363611E-2</v>
      </c>
      <c r="S909" s="5">
        <f t="shared" si="164"/>
        <v>0.43958266681968178</v>
      </c>
    </row>
    <row r="910" spans="1:19" x14ac:dyDescent="0.3">
      <c r="A910" t="s">
        <v>1942</v>
      </c>
      <c r="B910" t="s">
        <v>1943</v>
      </c>
      <c r="C910" t="s">
        <v>1944</v>
      </c>
      <c r="D910" t="str">
        <f t="shared" si="155"/>
        <v>Home&amp;Kitchen</v>
      </c>
      <c r="E910" t="str">
        <f t="shared" si="156"/>
        <v>ElectricKettles</v>
      </c>
      <c r="F910" s="3">
        <v>649</v>
      </c>
      <c r="G910" s="3">
        <v>1245</v>
      </c>
      <c r="H910" s="3" t="str">
        <f t="shared" si="157"/>
        <v>&gt;500.00</v>
      </c>
      <c r="I910" s="1">
        <v>0.48</v>
      </c>
      <c r="J910" s="1" t="str">
        <f t="shared" si="158"/>
        <v>No</v>
      </c>
      <c r="K910" s="5">
        <v>3.9</v>
      </c>
      <c r="L910" s="5">
        <f t="shared" si="159"/>
        <v>3.9</v>
      </c>
      <c r="M910" s="6">
        <v>123365</v>
      </c>
      <c r="N910">
        <f t="shared" si="160"/>
        <v>123365</v>
      </c>
      <c r="O910" t="str">
        <f t="shared" si="161"/>
        <v>No</v>
      </c>
      <c r="P910" s="7">
        <f t="shared" si="162"/>
        <v>153589425</v>
      </c>
      <c r="Q910" s="5">
        <f t="shared" si="163"/>
        <v>0.78</v>
      </c>
      <c r="R910" s="5">
        <f t="shared" si="154"/>
        <v>0.28892927655847089</v>
      </c>
      <c r="S910" s="5">
        <f t="shared" si="164"/>
        <v>0.53446463827923552</v>
      </c>
    </row>
    <row r="911" spans="1:19" x14ac:dyDescent="0.3">
      <c r="A911" t="s">
        <v>1945</v>
      </c>
      <c r="B911" t="s">
        <v>1946</v>
      </c>
      <c r="C911" t="s">
        <v>1947</v>
      </c>
      <c r="D911" t="str">
        <f t="shared" si="155"/>
        <v>Home&amp;Kitchen</v>
      </c>
      <c r="E911" t="str">
        <f t="shared" si="156"/>
        <v>ElectricHeaters</v>
      </c>
      <c r="F911" s="3">
        <v>1199</v>
      </c>
      <c r="G911" s="3">
        <v>1695</v>
      </c>
      <c r="H911" s="3" t="str">
        <f t="shared" si="157"/>
        <v>&gt;500.00</v>
      </c>
      <c r="I911" s="1">
        <v>0.28999999999999998</v>
      </c>
      <c r="J911" s="1" t="str">
        <f t="shared" si="158"/>
        <v>No</v>
      </c>
      <c r="K911" s="5">
        <v>3.6</v>
      </c>
      <c r="L911" s="5">
        <f t="shared" si="159"/>
        <v>3.6</v>
      </c>
      <c r="M911" s="6">
        <v>13300</v>
      </c>
      <c r="N911">
        <f t="shared" si="160"/>
        <v>13300</v>
      </c>
      <c r="O911" t="str">
        <f t="shared" si="161"/>
        <v>No</v>
      </c>
      <c r="P911" s="7">
        <f t="shared" si="162"/>
        <v>22543500</v>
      </c>
      <c r="Q911" s="5">
        <f t="shared" si="163"/>
        <v>0.72</v>
      </c>
      <c r="R911" s="5">
        <f t="shared" si="154"/>
        <v>3.1149510624793604E-2</v>
      </c>
      <c r="S911" s="5">
        <f t="shared" si="164"/>
        <v>0.37557475531239681</v>
      </c>
    </row>
    <row r="912" spans="1:19" x14ac:dyDescent="0.3">
      <c r="A912" t="s">
        <v>1948</v>
      </c>
      <c r="B912" t="s">
        <v>1949</v>
      </c>
      <c r="C912" t="s">
        <v>1950</v>
      </c>
      <c r="D912" t="str">
        <f t="shared" si="155"/>
        <v>Home&amp;Kitchen</v>
      </c>
      <c r="E912" t="str">
        <f t="shared" si="156"/>
        <v>FanHeaters</v>
      </c>
      <c r="F912" s="3">
        <v>1199</v>
      </c>
      <c r="G912" s="3">
        <v>2000</v>
      </c>
      <c r="H912" s="3" t="str">
        <f t="shared" si="157"/>
        <v>&gt;500.00</v>
      </c>
      <c r="I912" s="1">
        <v>0.4</v>
      </c>
      <c r="J912" s="1" t="str">
        <f t="shared" si="158"/>
        <v>No</v>
      </c>
      <c r="K912" s="5">
        <v>4</v>
      </c>
      <c r="L912" s="5">
        <f t="shared" si="159"/>
        <v>4</v>
      </c>
      <c r="M912" s="6">
        <v>18543</v>
      </c>
      <c r="N912">
        <f t="shared" si="160"/>
        <v>18543</v>
      </c>
      <c r="O912" t="str">
        <f t="shared" si="161"/>
        <v>No</v>
      </c>
      <c r="P912" s="7">
        <f t="shared" si="162"/>
        <v>37086000</v>
      </c>
      <c r="Q912" s="5">
        <f t="shared" si="163"/>
        <v>0.8</v>
      </c>
      <c r="R912" s="5">
        <f t="shared" si="154"/>
        <v>4.3428975602672767E-2</v>
      </c>
      <c r="S912" s="5">
        <f t="shared" si="164"/>
        <v>0.42171448780133641</v>
      </c>
    </row>
    <row r="913" spans="1:19" x14ac:dyDescent="0.3">
      <c r="A913" t="s">
        <v>1951</v>
      </c>
      <c r="B913" t="s">
        <v>1952</v>
      </c>
      <c r="C913" t="s">
        <v>1953</v>
      </c>
      <c r="D913" t="str">
        <f t="shared" si="155"/>
        <v>Home&amp;Kitchen</v>
      </c>
      <c r="E913" t="str">
        <f t="shared" si="156"/>
        <v>LintShavers</v>
      </c>
      <c r="F913" s="3">
        <v>455</v>
      </c>
      <c r="G913" s="3">
        <v>999</v>
      </c>
      <c r="H913" s="3" t="str">
        <f t="shared" si="157"/>
        <v>&gt;500.00</v>
      </c>
      <c r="I913" s="1">
        <v>0.54</v>
      </c>
      <c r="J913" s="1" t="str">
        <f t="shared" si="158"/>
        <v>Yes</v>
      </c>
      <c r="K913" s="5">
        <v>4.0999999999999996</v>
      </c>
      <c r="L913" s="5">
        <f t="shared" si="159"/>
        <v>4.0999999999999996</v>
      </c>
      <c r="M913" s="6">
        <v>3578</v>
      </c>
      <c r="N913">
        <f t="shared" si="160"/>
        <v>3578</v>
      </c>
      <c r="O913" t="str">
        <f t="shared" si="161"/>
        <v>No</v>
      </c>
      <c r="P913" s="7">
        <f t="shared" si="162"/>
        <v>3574422</v>
      </c>
      <c r="Q913" s="5">
        <f t="shared" si="163"/>
        <v>0.82</v>
      </c>
      <c r="R913" s="5">
        <f t="shared" si="154"/>
        <v>8.3799209786098883E-3</v>
      </c>
      <c r="S913" s="5">
        <f t="shared" si="164"/>
        <v>0.4141899604893049</v>
      </c>
    </row>
    <row r="914" spans="1:19" x14ac:dyDescent="0.3">
      <c r="A914" t="s">
        <v>1954</v>
      </c>
      <c r="B914" t="s">
        <v>1955</v>
      </c>
      <c r="C914" t="s">
        <v>1956</v>
      </c>
      <c r="D914" t="str">
        <f t="shared" si="155"/>
        <v>Home&amp;Kitchen</v>
      </c>
      <c r="E914" t="str">
        <f t="shared" si="156"/>
        <v>DigitalKitchenScales</v>
      </c>
      <c r="F914" s="3">
        <v>199</v>
      </c>
      <c r="G914" s="3">
        <v>1999</v>
      </c>
      <c r="H914" s="3" t="str">
        <f t="shared" si="157"/>
        <v>&gt;500.00</v>
      </c>
      <c r="I914" s="1">
        <v>0.9</v>
      </c>
      <c r="J914" s="1" t="str">
        <f t="shared" si="158"/>
        <v>Yes</v>
      </c>
      <c r="K914" s="5">
        <v>3.7</v>
      </c>
      <c r="L914" s="5">
        <f t="shared" si="159"/>
        <v>3.7</v>
      </c>
      <c r="M914" s="6">
        <v>2031</v>
      </c>
      <c r="N914">
        <f t="shared" si="160"/>
        <v>2031</v>
      </c>
      <c r="O914" t="str">
        <f t="shared" si="161"/>
        <v>No</v>
      </c>
      <c r="P914" s="7">
        <f t="shared" si="162"/>
        <v>4059969</v>
      </c>
      <c r="Q914" s="5">
        <f t="shared" si="163"/>
        <v>0.74</v>
      </c>
      <c r="R914" s="5">
        <f t="shared" si="154"/>
        <v>4.7567410585681062E-3</v>
      </c>
      <c r="S914" s="5">
        <f t="shared" si="164"/>
        <v>0.37237837052928408</v>
      </c>
    </row>
    <row r="915" spans="1:19" x14ac:dyDescent="0.3">
      <c r="A915" t="s">
        <v>1957</v>
      </c>
      <c r="B915" t="s">
        <v>1958</v>
      </c>
      <c r="C915" t="s">
        <v>1956</v>
      </c>
      <c r="D915" t="str">
        <f t="shared" si="155"/>
        <v>Home&amp;Kitchen</v>
      </c>
      <c r="E915" t="str">
        <f t="shared" si="156"/>
        <v>DigitalKitchenScales</v>
      </c>
      <c r="F915" s="3">
        <v>293</v>
      </c>
      <c r="G915" s="3">
        <v>499</v>
      </c>
      <c r="H915" s="3" t="str">
        <f t="shared" si="157"/>
        <v>200.00–500.00</v>
      </c>
      <c r="I915" s="1">
        <v>0.41</v>
      </c>
      <c r="J915" s="1" t="str">
        <f t="shared" si="158"/>
        <v>No</v>
      </c>
      <c r="K915" s="5">
        <v>3.9</v>
      </c>
      <c r="L915" s="5">
        <f t="shared" si="159"/>
        <v>3.9</v>
      </c>
      <c r="M915" s="6">
        <v>44994</v>
      </c>
      <c r="N915">
        <f t="shared" si="160"/>
        <v>44994</v>
      </c>
      <c r="O915" t="str">
        <f t="shared" si="161"/>
        <v>No</v>
      </c>
      <c r="P915" s="7">
        <f t="shared" si="162"/>
        <v>22452006</v>
      </c>
      <c r="Q915" s="5">
        <f t="shared" si="163"/>
        <v>0.78</v>
      </c>
      <c r="R915" s="5">
        <f t="shared" si="154"/>
        <v>0.10537902865052357</v>
      </c>
      <c r="S915" s="5">
        <f t="shared" si="164"/>
        <v>0.44268951432526182</v>
      </c>
    </row>
    <row r="916" spans="1:19" x14ac:dyDescent="0.3">
      <c r="A916" t="s">
        <v>1959</v>
      </c>
      <c r="B916" t="s">
        <v>1960</v>
      </c>
      <c r="C916" t="s">
        <v>1961</v>
      </c>
      <c r="D916" t="str">
        <f t="shared" si="155"/>
        <v>Home&amp;Kitchen</v>
      </c>
      <c r="E916" t="str">
        <f t="shared" si="156"/>
        <v>Choppers</v>
      </c>
      <c r="F916" s="3">
        <v>199</v>
      </c>
      <c r="G916" s="3">
        <v>495</v>
      </c>
      <c r="H916" s="3" t="str">
        <f t="shared" si="157"/>
        <v>200.00–500.00</v>
      </c>
      <c r="I916" s="1">
        <v>0.6</v>
      </c>
      <c r="J916" s="1" t="str">
        <f t="shared" si="158"/>
        <v>Yes</v>
      </c>
      <c r="K916" s="5">
        <v>4.0999999999999996</v>
      </c>
      <c r="L916" s="5">
        <f t="shared" si="159"/>
        <v>4.0999999999999996</v>
      </c>
      <c r="M916" s="6">
        <v>270563</v>
      </c>
      <c r="N916">
        <f t="shared" si="160"/>
        <v>270563</v>
      </c>
      <c r="O916" t="str">
        <f t="shared" si="161"/>
        <v>No</v>
      </c>
      <c r="P916" s="7">
        <f t="shared" si="162"/>
        <v>133928685</v>
      </c>
      <c r="Q916" s="5">
        <f t="shared" si="163"/>
        <v>0.82</v>
      </c>
      <c r="R916" s="5">
        <f t="shared" si="154"/>
        <v>0.63367707091549119</v>
      </c>
      <c r="S916" s="5">
        <f t="shared" si="164"/>
        <v>0.72683853545774557</v>
      </c>
    </row>
    <row r="917" spans="1:19" x14ac:dyDescent="0.3">
      <c r="A917" t="s">
        <v>1962</v>
      </c>
      <c r="B917" t="s">
        <v>1963</v>
      </c>
      <c r="C917" t="s">
        <v>1944</v>
      </c>
      <c r="D917" t="str">
        <f t="shared" si="155"/>
        <v>Home&amp;Kitchen</v>
      </c>
      <c r="E917" t="str">
        <f t="shared" si="156"/>
        <v>ElectricKettles</v>
      </c>
      <c r="F917" s="3">
        <v>749</v>
      </c>
      <c r="G917" s="3">
        <v>1245</v>
      </c>
      <c r="H917" s="3" t="str">
        <f t="shared" si="157"/>
        <v>&gt;500.00</v>
      </c>
      <c r="I917" s="1">
        <v>0.4</v>
      </c>
      <c r="J917" s="1" t="str">
        <f t="shared" si="158"/>
        <v>No</v>
      </c>
      <c r="K917" s="5">
        <v>3.9</v>
      </c>
      <c r="L917" s="5">
        <f t="shared" si="159"/>
        <v>3.9</v>
      </c>
      <c r="M917" s="6">
        <v>31783</v>
      </c>
      <c r="N917">
        <f t="shared" si="160"/>
        <v>31783</v>
      </c>
      <c r="O917" t="str">
        <f t="shared" si="161"/>
        <v>No</v>
      </c>
      <c r="P917" s="7">
        <f t="shared" si="162"/>
        <v>39569835</v>
      </c>
      <c r="Q917" s="5">
        <f t="shared" si="163"/>
        <v>0.78</v>
      </c>
      <c r="R917" s="5">
        <f t="shared" si="154"/>
        <v>7.4437962119384596E-2</v>
      </c>
      <c r="S917" s="5">
        <f t="shared" si="164"/>
        <v>0.4272189810596923</v>
      </c>
    </row>
    <row r="918" spans="1:19" x14ac:dyDescent="0.3">
      <c r="A918" t="s">
        <v>1964</v>
      </c>
      <c r="B918" t="s">
        <v>1965</v>
      </c>
      <c r="C918" t="s">
        <v>1947</v>
      </c>
      <c r="D918" t="str">
        <f t="shared" si="155"/>
        <v>Home&amp;Kitchen</v>
      </c>
      <c r="E918" t="str">
        <f t="shared" si="156"/>
        <v>ElectricHeaters</v>
      </c>
      <c r="F918" s="3">
        <v>1399</v>
      </c>
      <c r="G918" s="3">
        <v>1549</v>
      </c>
      <c r="H918" s="3" t="str">
        <f t="shared" si="157"/>
        <v>&gt;500.00</v>
      </c>
      <c r="I918" s="1">
        <v>0.1</v>
      </c>
      <c r="J918" s="1" t="str">
        <f t="shared" si="158"/>
        <v>No</v>
      </c>
      <c r="K918" s="5">
        <v>3.9</v>
      </c>
      <c r="L918" s="5">
        <f t="shared" si="159"/>
        <v>3.9</v>
      </c>
      <c r="M918" s="6">
        <v>2602</v>
      </c>
      <c r="N918">
        <f t="shared" si="160"/>
        <v>2602</v>
      </c>
      <c r="O918" t="str">
        <f t="shared" si="161"/>
        <v>No</v>
      </c>
      <c r="P918" s="7">
        <f t="shared" si="162"/>
        <v>4030498</v>
      </c>
      <c r="Q918" s="5">
        <f t="shared" si="163"/>
        <v>0.78</v>
      </c>
      <c r="R918" s="5">
        <f t="shared" si="154"/>
        <v>6.0940621538130048E-3</v>
      </c>
      <c r="S918" s="5">
        <f t="shared" si="164"/>
        <v>0.39304703107690653</v>
      </c>
    </row>
    <row r="919" spans="1:19" x14ac:dyDescent="0.3">
      <c r="A919" t="s">
        <v>1966</v>
      </c>
      <c r="B919" t="s">
        <v>1967</v>
      </c>
      <c r="C919" t="s">
        <v>1944</v>
      </c>
      <c r="D919" t="str">
        <f t="shared" si="155"/>
        <v>Home&amp;Kitchen</v>
      </c>
      <c r="E919" t="str">
        <f t="shared" si="156"/>
        <v>ElectricKettles</v>
      </c>
      <c r="F919" s="3">
        <v>749</v>
      </c>
      <c r="G919" s="3">
        <v>1445</v>
      </c>
      <c r="H919" s="3" t="str">
        <f t="shared" si="157"/>
        <v>&gt;500.00</v>
      </c>
      <c r="I919" s="1">
        <v>0.48</v>
      </c>
      <c r="J919" s="1" t="str">
        <f t="shared" si="158"/>
        <v>No</v>
      </c>
      <c r="K919" s="5">
        <v>3.9</v>
      </c>
      <c r="L919" s="5">
        <f t="shared" si="159"/>
        <v>3.9</v>
      </c>
      <c r="M919" s="6">
        <v>63350</v>
      </c>
      <c r="N919">
        <f t="shared" si="160"/>
        <v>63350</v>
      </c>
      <c r="O919" t="str">
        <f t="shared" si="161"/>
        <v>No</v>
      </c>
      <c r="P919" s="7">
        <f t="shared" si="162"/>
        <v>91540750</v>
      </c>
      <c r="Q919" s="5">
        <f t="shared" si="163"/>
        <v>0.78</v>
      </c>
      <c r="R919" s="5">
        <f t="shared" si="154"/>
        <v>0.14837003744967481</v>
      </c>
      <c r="S919" s="5">
        <f t="shared" si="164"/>
        <v>0.46418501872483742</v>
      </c>
    </row>
    <row r="920" spans="1:19" x14ac:dyDescent="0.3">
      <c r="A920" t="s">
        <v>1968</v>
      </c>
      <c r="B920" t="s">
        <v>1969</v>
      </c>
      <c r="C920" t="s">
        <v>1970</v>
      </c>
      <c r="D920" t="str">
        <f t="shared" si="155"/>
        <v>Home&amp;Kitchen</v>
      </c>
      <c r="E920" t="str">
        <f t="shared" si="156"/>
        <v>InductionCooktop</v>
      </c>
      <c r="F920" s="3">
        <v>1699</v>
      </c>
      <c r="G920" s="3">
        <v>3193</v>
      </c>
      <c r="H920" s="3" t="str">
        <f t="shared" si="157"/>
        <v>&gt;500.00</v>
      </c>
      <c r="I920" s="1">
        <v>0.47</v>
      </c>
      <c r="J920" s="1" t="str">
        <f t="shared" si="158"/>
        <v>No</v>
      </c>
      <c r="K920" s="5">
        <v>3.8</v>
      </c>
      <c r="L920" s="5">
        <f t="shared" si="159"/>
        <v>3.8</v>
      </c>
      <c r="M920" s="6">
        <v>54032</v>
      </c>
      <c r="N920">
        <f t="shared" si="160"/>
        <v>54032</v>
      </c>
      <c r="O920" t="str">
        <f t="shared" si="161"/>
        <v>No</v>
      </c>
      <c r="P920" s="7">
        <f t="shared" si="162"/>
        <v>172524176</v>
      </c>
      <c r="Q920" s="5">
        <f t="shared" si="163"/>
        <v>0.76</v>
      </c>
      <c r="R920" s="5">
        <f t="shared" si="154"/>
        <v>0.12654664346457503</v>
      </c>
      <c r="S920" s="5">
        <f t="shared" si="164"/>
        <v>0.44327332173228751</v>
      </c>
    </row>
    <row r="921" spans="1:19" x14ac:dyDescent="0.3">
      <c r="A921" t="s">
        <v>1971</v>
      </c>
      <c r="B921" t="s">
        <v>1972</v>
      </c>
      <c r="C921" t="s">
        <v>1944</v>
      </c>
      <c r="D921" t="str">
        <f t="shared" si="155"/>
        <v>Home&amp;Kitchen</v>
      </c>
      <c r="E921" t="str">
        <f t="shared" si="156"/>
        <v>ElectricKettles</v>
      </c>
      <c r="F921" s="3">
        <v>1043</v>
      </c>
      <c r="G921" s="3">
        <v>1345</v>
      </c>
      <c r="H921" s="3" t="str">
        <f t="shared" si="157"/>
        <v>&gt;500.00</v>
      </c>
      <c r="I921" s="1">
        <v>0.22</v>
      </c>
      <c r="J921" s="1" t="str">
        <f t="shared" si="158"/>
        <v>No</v>
      </c>
      <c r="K921" s="5">
        <v>3.8</v>
      </c>
      <c r="L921" s="5">
        <f t="shared" si="159"/>
        <v>3.8</v>
      </c>
      <c r="M921" s="6">
        <v>15592</v>
      </c>
      <c r="N921">
        <f t="shared" si="160"/>
        <v>15592</v>
      </c>
      <c r="O921" t="str">
        <f t="shared" si="161"/>
        <v>No</v>
      </c>
      <c r="P921" s="7">
        <f t="shared" si="162"/>
        <v>20971240</v>
      </c>
      <c r="Q921" s="5">
        <f t="shared" si="163"/>
        <v>0.76</v>
      </c>
      <c r="R921" s="5">
        <f t="shared" si="154"/>
        <v>3.6517531553517432E-2</v>
      </c>
      <c r="S921" s="5">
        <f t="shared" si="164"/>
        <v>0.39825876577675873</v>
      </c>
    </row>
    <row r="922" spans="1:19" x14ac:dyDescent="0.3">
      <c r="A922" t="s">
        <v>1973</v>
      </c>
      <c r="B922" t="s">
        <v>1974</v>
      </c>
      <c r="C922" t="s">
        <v>1953</v>
      </c>
      <c r="D922" t="str">
        <f t="shared" si="155"/>
        <v>Home&amp;Kitchen</v>
      </c>
      <c r="E922" t="str">
        <f t="shared" si="156"/>
        <v>LintShavers</v>
      </c>
      <c r="F922" s="3">
        <v>499</v>
      </c>
      <c r="G922" s="3">
        <v>999</v>
      </c>
      <c r="H922" s="3" t="str">
        <f t="shared" si="157"/>
        <v>&gt;500.00</v>
      </c>
      <c r="I922" s="1">
        <v>0.5</v>
      </c>
      <c r="J922" s="1" t="str">
        <f t="shared" si="158"/>
        <v>Yes</v>
      </c>
      <c r="K922" s="5">
        <v>4.0999999999999996</v>
      </c>
      <c r="L922" s="5">
        <f t="shared" si="159"/>
        <v>4.0999999999999996</v>
      </c>
      <c r="M922" s="6">
        <v>4859</v>
      </c>
      <c r="N922">
        <f t="shared" si="160"/>
        <v>4859</v>
      </c>
      <c r="O922" t="str">
        <f t="shared" si="161"/>
        <v>No</v>
      </c>
      <c r="P922" s="7">
        <f t="shared" si="162"/>
        <v>4854141</v>
      </c>
      <c r="Q922" s="5">
        <f t="shared" si="163"/>
        <v>0.82</v>
      </c>
      <c r="R922" s="5">
        <f t="shared" si="154"/>
        <v>1.1380110686155799E-2</v>
      </c>
      <c r="S922" s="5">
        <f t="shared" si="164"/>
        <v>0.4156900553430779</v>
      </c>
    </row>
    <row r="923" spans="1:19" x14ac:dyDescent="0.3">
      <c r="A923" t="s">
        <v>1975</v>
      </c>
      <c r="B923" t="s">
        <v>1976</v>
      </c>
      <c r="C923" t="s">
        <v>1950</v>
      </c>
      <c r="D923" t="str">
        <f t="shared" si="155"/>
        <v>Home&amp;Kitchen</v>
      </c>
      <c r="E923" t="str">
        <f t="shared" si="156"/>
        <v>FanHeaters</v>
      </c>
      <c r="F923" s="3">
        <v>1464</v>
      </c>
      <c r="G923" s="3">
        <v>1650</v>
      </c>
      <c r="H923" s="3" t="str">
        <f t="shared" si="157"/>
        <v>&gt;500.00</v>
      </c>
      <c r="I923" s="1">
        <v>0.11</v>
      </c>
      <c r="J923" s="1" t="str">
        <f t="shared" si="158"/>
        <v>No</v>
      </c>
      <c r="K923" s="5">
        <v>4.0999999999999996</v>
      </c>
      <c r="L923" s="5">
        <f t="shared" si="159"/>
        <v>4.0999999999999996</v>
      </c>
      <c r="M923" s="6">
        <v>14120</v>
      </c>
      <c r="N923">
        <f t="shared" si="160"/>
        <v>14120</v>
      </c>
      <c r="O923" t="str">
        <f t="shared" si="161"/>
        <v>No</v>
      </c>
      <c r="P923" s="7">
        <f t="shared" si="162"/>
        <v>23298000</v>
      </c>
      <c r="Q923" s="5">
        <f t="shared" si="163"/>
        <v>0.82</v>
      </c>
      <c r="R923" s="5">
        <f t="shared" si="154"/>
        <v>3.3070006768577874E-2</v>
      </c>
      <c r="S923" s="5">
        <f t="shared" si="164"/>
        <v>0.4265350033842889</v>
      </c>
    </row>
    <row r="924" spans="1:19" x14ac:dyDescent="0.3">
      <c r="A924" t="s">
        <v>1977</v>
      </c>
      <c r="B924" t="s">
        <v>1978</v>
      </c>
      <c r="C924" t="s">
        <v>1979</v>
      </c>
      <c r="D924" t="str">
        <f t="shared" si="155"/>
        <v>Home&amp;Kitchen</v>
      </c>
      <c r="E924" t="str">
        <f t="shared" si="156"/>
        <v>HandBlenders</v>
      </c>
      <c r="F924" s="3">
        <v>249</v>
      </c>
      <c r="G924" s="3">
        <v>499</v>
      </c>
      <c r="H924" s="3" t="str">
        <f t="shared" si="157"/>
        <v>200.00–500.00</v>
      </c>
      <c r="I924" s="1">
        <v>0.5</v>
      </c>
      <c r="J924" s="1" t="str">
        <f t="shared" si="158"/>
        <v>Yes</v>
      </c>
      <c r="K924" s="5">
        <v>3.3</v>
      </c>
      <c r="L924" s="5">
        <f t="shared" si="159"/>
        <v>3.3</v>
      </c>
      <c r="M924" s="6">
        <v>8427</v>
      </c>
      <c r="N924">
        <f t="shared" si="160"/>
        <v>8427</v>
      </c>
      <c r="O924" t="str">
        <f t="shared" si="161"/>
        <v>No</v>
      </c>
      <c r="P924" s="7">
        <f t="shared" si="162"/>
        <v>4205073</v>
      </c>
      <c r="Q924" s="5">
        <f t="shared" si="163"/>
        <v>0.65999999999999992</v>
      </c>
      <c r="R924" s="5">
        <f t="shared" si="154"/>
        <v>1.9736610980085393E-2</v>
      </c>
      <c r="S924" s="5">
        <f t="shared" si="164"/>
        <v>0.33986830549004265</v>
      </c>
    </row>
    <row r="925" spans="1:19" x14ac:dyDescent="0.3">
      <c r="A925" t="s">
        <v>1980</v>
      </c>
      <c r="B925" t="s">
        <v>1981</v>
      </c>
      <c r="C925" t="s">
        <v>1982</v>
      </c>
      <c r="D925" t="str">
        <f t="shared" si="155"/>
        <v>Home&amp;Kitchen</v>
      </c>
      <c r="E925" t="str">
        <f t="shared" si="156"/>
        <v>DryIrons</v>
      </c>
      <c r="F925" s="3">
        <v>625</v>
      </c>
      <c r="G925" s="3">
        <v>1400</v>
      </c>
      <c r="H925" s="3" t="str">
        <f t="shared" si="157"/>
        <v>&gt;500.00</v>
      </c>
      <c r="I925" s="1">
        <v>0.55000000000000004</v>
      </c>
      <c r="J925" s="1" t="str">
        <f t="shared" si="158"/>
        <v>Yes</v>
      </c>
      <c r="K925" s="5">
        <v>4.2</v>
      </c>
      <c r="L925" s="5">
        <f t="shared" si="159"/>
        <v>4.2</v>
      </c>
      <c r="M925" s="6">
        <v>23316</v>
      </c>
      <c r="N925">
        <f t="shared" si="160"/>
        <v>23316</v>
      </c>
      <c r="O925" t="str">
        <f t="shared" si="161"/>
        <v>No</v>
      </c>
      <c r="P925" s="7">
        <f t="shared" si="162"/>
        <v>32642400</v>
      </c>
      <c r="Q925" s="5">
        <f t="shared" si="163"/>
        <v>0.84000000000000008</v>
      </c>
      <c r="R925" s="5">
        <f t="shared" si="154"/>
        <v>5.460766840057802E-2</v>
      </c>
      <c r="S925" s="5">
        <f t="shared" si="164"/>
        <v>0.44730383420028907</v>
      </c>
    </row>
    <row r="926" spans="1:19" x14ac:dyDescent="0.3">
      <c r="A926" t="s">
        <v>1983</v>
      </c>
      <c r="B926" t="s">
        <v>1984</v>
      </c>
      <c r="C926" t="s">
        <v>1985</v>
      </c>
      <c r="D926" t="str">
        <f t="shared" si="155"/>
        <v>Home&amp;Kitchen</v>
      </c>
      <c r="E926" t="str">
        <f t="shared" si="156"/>
        <v>MixerGrinders</v>
      </c>
      <c r="F926" s="3">
        <v>1290</v>
      </c>
      <c r="G926" s="3">
        <v>2500</v>
      </c>
      <c r="H926" s="3" t="str">
        <f t="shared" si="157"/>
        <v>&gt;500.00</v>
      </c>
      <c r="I926" s="1">
        <v>0.48</v>
      </c>
      <c r="J926" s="1" t="str">
        <f t="shared" si="158"/>
        <v>No</v>
      </c>
      <c r="K926" s="5">
        <v>4</v>
      </c>
      <c r="L926" s="5">
        <f t="shared" si="159"/>
        <v>4</v>
      </c>
      <c r="M926" s="6">
        <v>6530</v>
      </c>
      <c r="N926">
        <f t="shared" si="160"/>
        <v>6530</v>
      </c>
      <c r="O926" t="str">
        <f t="shared" si="161"/>
        <v>No</v>
      </c>
      <c r="P926" s="7">
        <f t="shared" si="162"/>
        <v>16325000</v>
      </c>
      <c r="Q926" s="5">
        <f t="shared" si="163"/>
        <v>0.8</v>
      </c>
      <c r="R926" s="5">
        <f t="shared" si="154"/>
        <v>1.5293707096233251E-2</v>
      </c>
      <c r="S926" s="5">
        <f t="shared" si="164"/>
        <v>0.40764685354811664</v>
      </c>
    </row>
    <row r="927" spans="1:19" x14ac:dyDescent="0.3">
      <c r="A927" t="s">
        <v>1986</v>
      </c>
      <c r="B927" t="s">
        <v>1987</v>
      </c>
      <c r="C927" t="s">
        <v>1988</v>
      </c>
      <c r="D927" t="str">
        <f t="shared" si="155"/>
        <v>Home&amp;Kitchen</v>
      </c>
      <c r="E927" t="str">
        <f t="shared" si="156"/>
        <v>InstantWaterHeaters</v>
      </c>
      <c r="F927" s="3">
        <v>3600</v>
      </c>
      <c r="G927" s="3">
        <v>6190</v>
      </c>
      <c r="H927" s="3" t="str">
        <f t="shared" si="157"/>
        <v>&gt;500.00</v>
      </c>
      <c r="I927" s="1">
        <v>0.42</v>
      </c>
      <c r="J927" s="1" t="str">
        <f t="shared" si="158"/>
        <v>No</v>
      </c>
      <c r="K927" s="5">
        <v>4.3</v>
      </c>
      <c r="L927" s="5">
        <f t="shared" si="159"/>
        <v>4.3</v>
      </c>
      <c r="M927" s="6">
        <v>11924</v>
      </c>
      <c r="N927">
        <f t="shared" si="160"/>
        <v>11924</v>
      </c>
      <c r="O927" t="str">
        <f t="shared" si="161"/>
        <v>No</v>
      </c>
      <c r="P927" s="7">
        <f t="shared" si="162"/>
        <v>73809560</v>
      </c>
      <c r="Q927" s="5">
        <f t="shared" si="163"/>
        <v>0.86</v>
      </c>
      <c r="R927" s="5">
        <f t="shared" si="154"/>
        <v>2.7926824412784882E-2</v>
      </c>
      <c r="S927" s="5">
        <f t="shared" si="164"/>
        <v>0.44396341220639246</v>
      </c>
    </row>
    <row r="928" spans="1:19" x14ac:dyDescent="0.3">
      <c r="A928" t="s">
        <v>1989</v>
      </c>
      <c r="B928" t="s">
        <v>1990</v>
      </c>
      <c r="C928" t="s">
        <v>1991</v>
      </c>
      <c r="D928" t="str">
        <f t="shared" si="155"/>
        <v>Home&amp;Kitchen</v>
      </c>
      <c r="E928" t="str">
        <f t="shared" si="156"/>
        <v>RoomHeaters</v>
      </c>
      <c r="F928" s="3">
        <v>6549</v>
      </c>
      <c r="G928" s="3">
        <v>13999</v>
      </c>
      <c r="H928" s="3" t="str">
        <f t="shared" si="157"/>
        <v>&gt;500.00</v>
      </c>
      <c r="I928" s="1">
        <v>0.53</v>
      </c>
      <c r="J928" s="1" t="str">
        <f t="shared" si="158"/>
        <v>Yes</v>
      </c>
      <c r="K928" s="5">
        <v>4</v>
      </c>
      <c r="L928" s="5">
        <f t="shared" si="159"/>
        <v>4</v>
      </c>
      <c r="M928" s="6">
        <v>2961</v>
      </c>
      <c r="N928">
        <f t="shared" si="160"/>
        <v>2961</v>
      </c>
      <c r="O928" t="str">
        <f t="shared" si="161"/>
        <v>No</v>
      </c>
      <c r="P928" s="7">
        <f t="shared" si="162"/>
        <v>41451039</v>
      </c>
      <c r="Q928" s="5">
        <f t="shared" si="163"/>
        <v>0.8</v>
      </c>
      <c r="R928" s="5">
        <f t="shared" si="154"/>
        <v>6.9348647338356292E-3</v>
      </c>
      <c r="S928" s="5">
        <f t="shared" si="164"/>
        <v>0.40346743236691784</v>
      </c>
    </row>
    <row r="929" spans="1:19" x14ac:dyDescent="0.3">
      <c r="A929" t="s">
        <v>1992</v>
      </c>
      <c r="B929" t="s">
        <v>1993</v>
      </c>
      <c r="C929" t="s">
        <v>1944</v>
      </c>
      <c r="D929" t="str">
        <f t="shared" si="155"/>
        <v>Home&amp;Kitchen</v>
      </c>
      <c r="E929" t="str">
        <f t="shared" si="156"/>
        <v>ElectricKettles</v>
      </c>
      <c r="F929" s="3">
        <v>1625</v>
      </c>
      <c r="G929" s="3">
        <v>2995</v>
      </c>
      <c r="H929" s="3" t="str">
        <f t="shared" si="157"/>
        <v>&gt;500.00</v>
      </c>
      <c r="I929" s="1">
        <v>0.46</v>
      </c>
      <c r="J929" s="1" t="str">
        <f t="shared" si="158"/>
        <v>No</v>
      </c>
      <c r="K929" s="5">
        <v>4.5</v>
      </c>
      <c r="L929" s="5">
        <f t="shared" si="159"/>
        <v>4.5</v>
      </c>
      <c r="M929" s="6">
        <v>23484</v>
      </c>
      <c r="N929">
        <f t="shared" si="160"/>
        <v>23484</v>
      </c>
      <c r="O929" t="str">
        <f t="shared" si="161"/>
        <v>No</v>
      </c>
      <c r="P929" s="7">
        <f t="shared" si="162"/>
        <v>70334580</v>
      </c>
      <c r="Q929" s="5">
        <f t="shared" si="163"/>
        <v>0.9</v>
      </c>
      <c r="R929" s="5">
        <f t="shared" si="154"/>
        <v>5.5001135903206995E-2</v>
      </c>
      <c r="S929" s="5">
        <f t="shared" si="164"/>
        <v>0.47750056795160351</v>
      </c>
    </row>
    <row r="930" spans="1:19" x14ac:dyDescent="0.3">
      <c r="A930" t="s">
        <v>1994</v>
      </c>
      <c r="B930" t="s">
        <v>1995</v>
      </c>
      <c r="C930" t="s">
        <v>1988</v>
      </c>
      <c r="D930" t="str">
        <f t="shared" si="155"/>
        <v>Home&amp;Kitchen</v>
      </c>
      <c r="E930" t="str">
        <f t="shared" si="156"/>
        <v>InstantWaterHeaters</v>
      </c>
      <c r="F930" s="3">
        <v>2599</v>
      </c>
      <c r="G930" s="3">
        <v>5890</v>
      </c>
      <c r="H930" s="3" t="str">
        <f t="shared" si="157"/>
        <v>&gt;500.00</v>
      </c>
      <c r="I930" s="1">
        <v>0.56000000000000005</v>
      </c>
      <c r="J930" s="1" t="str">
        <f t="shared" si="158"/>
        <v>Yes</v>
      </c>
      <c r="K930" s="5">
        <v>4.0999999999999996</v>
      </c>
      <c r="L930" s="5">
        <f t="shared" si="159"/>
        <v>4.0999999999999996</v>
      </c>
      <c r="M930" s="6">
        <v>21783</v>
      </c>
      <c r="N930">
        <f t="shared" si="160"/>
        <v>21783</v>
      </c>
      <c r="O930" t="str">
        <f t="shared" si="161"/>
        <v>No</v>
      </c>
      <c r="P930" s="7">
        <f t="shared" si="162"/>
        <v>128301870</v>
      </c>
      <c r="Q930" s="5">
        <f t="shared" si="163"/>
        <v>0.82</v>
      </c>
      <c r="R930" s="5">
        <f t="shared" si="154"/>
        <v>5.1017277439088654E-2</v>
      </c>
      <c r="S930" s="5">
        <f t="shared" si="164"/>
        <v>0.43550863871954432</v>
      </c>
    </row>
    <row r="931" spans="1:19" x14ac:dyDescent="0.3">
      <c r="A931" t="s">
        <v>1996</v>
      </c>
      <c r="B931" t="s">
        <v>1997</v>
      </c>
      <c r="C931" t="s">
        <v>1998</v>
      </c>
      <c r="D931" t="str">
        <f t="shared" si="155"/>
        <v>Home&amp;Kitchen</v>
      </c>
      <c r="E931" t="str">
        <f t="shared" si="156"/>
        <v>Kettle&amp;ToasterSets</v>
      </c>
      <c r="F931" s="3">
        <v>1199</v>
      </c>
      <c r="G931" s="3">
        <v>2000</v>
      </c>
      <c r="H931" s="3" t="str">
        <f t="shared" si="157"/>
        <v>&gt;500.00</v>
      </c>
      <c r="I931" s="1">
        <v>0.4</v>
      </c>
      <c r="J931" s="1" t="str">
        <f t="shared" si="158"/>
        <v>No</v>
      </c>
      <c r="K931" s="5">
        <v>4</v>
      </c>
      <c r="L931" s="5">
        <f t="shared" si="159"/>
        <v>4</v>
      </c>
      <c r="M931" s="6">
        <v>14030</v>
      </c>
      <c r="N931">
        <f t="shared" si="160"/>
        <v>14030</v>
      </c>
      <c r="O931" t="str">
        <f t="shared" si="161"/>
        <v>No</v>
      </c>
      <c r="P931" s="7">
        <f t="shared" si="162"/>
        <v>28060000</v>
      </c>
      <c r="Q931" s="5">
        <f t="shared" si="163"/>
        <v>0.8</v>
      </c>
      <c r="R931" s="5">
        <f t="shared" si="154"/>
        <v>3.2859220606455207E-2</v>
      </c>
      <c r="S931" s="5">
        <f t="shared" si="164"/>
        <v>0.41642961030322762</v>
      </c>
    </row>
    <row r="932" spans="1:19" x14ac:dyDescent="0.3">
      <c r="A932" t="s">
        <v>1999</v>
      </c>
      <c r="B932" t="s">
        <v>2000</v>
      </c>
      <c r="C932" t="s">
        <v>2001</v>
      </c>
      <c r="D932" t="str">
        <f t="shared" si="155"/>
        <v>Home&amp;Kitchen</v>
      </c>
      <c r="E932" t="str">
        <f t="shared" si="156"/>
        <v>StorageWaterHeaters</v>
      </c>
      <c r="F932" s="3">
        <v>5499</v>
      </c>
      <c r="G932" s="3">
        <v>13150</v>
      </c>
      <c r="H932" s="3" t="str">
        <f t="shared" si="157"/>
        <v>&gt;500.00</v>
      </c>
      <c r="I932" s="1">
        <v>0.57999999999999996</v>
      </c>
      <c r="J932" s="1" t="str">
        <f t="shared" si="158"/>
        <v>Yes</v>
      </c>
      <c r="K932" s="5">
        <v>4.2</v>
      </c>
      <c r="L932" s="5">
        <f t="shared" si="159"/>
        <v>4.2</v>
      </c>
      <c r="M932" s="6">
        <v>6398</v>
      </c>
      <c r="N932">
        <f t="shared" si="160"/>
        <v>6398</v>
      </c>
      <c r="O932" t="str">
        <f t="shared" si="161"/>
        <v>No</v>
      </c>
      <c r="P932" s="7">
        <f t="shared" si="162"/>
        <v>84133700</v>
      </c>
      <c r="Q932" s="5">
        <f t="shared" si="163"/>
        <v>0.84000000000000008</v>
      </c>
      <c r="R932" s="5">
        <f t="shared" si="154"/>
        <v>1.4984554058453345E-2</v>
      </c>
      <c r="S932" s="5">
        <f t="shared" si="164"/>
        <v>0.42749227702922671</v>
      </c>
    </row>
    <row r="933" spans="1:19" x14ac:dyDescent="0.3">
      <c r="A933" t="s">
        <v>2002</v>
      </c>
      <c r="B933" t="s">
        <v>2003</v>
      </c>
      <c r="C933" t="s">
        <v>1985</v>
      </c>
      <c r="D933" t="str">
        <f t="shared" si="155"/>
        <v>Home&amp;Kitchen</v>
      </c>
      <c r="E933" t="str">
        <f t="shared" si="156"/>
        <v>MixerGrinders</v>
      </c>
      <c r="F933" s="3">
        <v>1299</v>
      </c>
      <c r="G933" s="3">
        <v>3500</v>
      </c>
      <c r="H933" s="3" t="str">
        <f t="shared" si="157"/>
        <v>&gt;500.00</v>
      </c>
      <c r="I933" s="1">
        <v>0.63</v>
      </c>
      <c r="J933" s="1" t="str">
        <f t="shared" si="158"/>
        <v>Yes</v>
      </c>
      <c r="K933" s="5">
        <v>3.8</v>
      </c>
      <c r="L933" s="5">
        <f t="shared" si="159"/>
        <v>3.8</v>
      </c>
      <c r="M933" s="6">
        <v>44050</v>
      </c>
      <c r="N933">
        <f t="shared" si="160"/>
        <v>44050</v>
      </c>
      <c r="O933" t="str">
        <f t="shared" si="161"/>
        <v>No</v>
      </c>
      <c r="P933" s="7">
        <f t="shared" si="162"/>
        <v>154175000</v>
      </c>
      <c r="Q933" s="5">
        <f t="shared" si="163"/>
        <v>0.76</v>
      </c>
      <c r="R933" s="5">
        <f t="shared" si="154"/>
        <v>0.10316811601670363</v>
      </c>
      <c r="S933" s="5">
        <f t="shared" si="164"/>
        <v>0.43158405800835181</v>
      </c>
    </row>
    <row r="934" spans="1:19" x14ac:dyDescent="0.3">
      <c r="A934" t="s">
        <v>2004</v>
      </c>
      <c r="B934" t="s">
        <v>2005</v>
      </c>
      <c r="C934" t="s">
        <v>1982</v>
      </c>
      <c r="D934" t="str">
        <f t="shared" si="155"/>
        <v>Home&amp;Kitchen</v>
      </c>
      <c r="E934" t="str">
        <f t="shared" si="156"/>
        <v>DryIrons</v>
      </c>
      <c r="F934" s="3">
        <v>599</v>
      </c>
      <c r="G934" s="3">
        <v>785</v>
      </c>
      <c r="H934" s="3" t="str">
        <f t="shared" si="157"/>
        <v>&gt;500.00</v>
      </c>
      <c r="I934" s="1">
        <v>0.24</v>
      </c>
      <c r="J934" s="1" t="str">
        <f t="shared" si="158"/>
        <v>No</v>
      </c>
      <c r="K934" s="5">
        <v>4.2</v>
      </c>
      <c r="L934" s="5">
        <f t="shared" si="159"/>
        <v>4.2</v>
      </c>
      <c r="M934" s="6">
        <v>24247</v>
      </c>
      <c r="N934">
        <f t="shared" si="160"/>
        <v>24247</v>
      </c>
      <c r="O934" t="str">
        <f t="shared" si="161"/>
        <v>No</v>
      </c>
      <c r="P934" s="7">
        <f t="shared" si="162"/>
        <v>19033895</v>
      </c>
      <c r="Q934" s="5">
        <f t="shared" si="163"/>
        <v>0.84000000000000008</v>
      </c>
      <c r="R934" s="5">
        <f t="shared" si="154"/>
        <v>5.6788134144313572E-2</v>
      </c>
      <c r="S934" s="5">
        <f t="shared" si="164"/>
        <v>0.44839406707215684</v>
      </c>
    </row>
    <row r="935" spans="1:19" x14ac:dyDescent="0.3">
      <c r="A935" t="s">
        <v>2006</v>
      </c>
      <c r="B935" t="s">
        <v>2007</v>
      </c>
      <c r="C935" t="s">
        <v>1985</v>
      </c>
      <c r="D935" t="str">
        <f t="shared" si="155"/>
        <v>Home&amp;Kitchen</v>
      </c>
      <c r="E935" t="str">
        <f t="shared" si="156"/>
        <v>MixerGrinders</v>
      </c>
      <c r="F935" s="3">
        <v>1999</v>
      </c>
      <c r="G935" s="3">
        <v>3210</v>
      </c>
      <c r="H935" s="3" t="str">
        <f t="shared" si="157"/>
        <v>&gt;500.00</v>
      </c>
      <c r="I935" s="1">
        <v>0.38</v>
      </c>
      <c r="J935" s="1" t="str">
        <f t="shared" si="158"/>
        <v>No</v>
      </c>
      <c r="K935" s="5">
        <v>4.2</v>
      </c>
      <c r="L935" s="5">
        <f t="shared" si="159"/>
        <v>4.2</v>
      </c>
      <c r="M935" s="6">
        <v>41349</v>
      </c>
      <c r="N935">
        <f t="shared" si="160"/>
        <v>41349</v>
      </c>
      <c r="O935" t="str">
        <f t="shared" si="161"/>
        <v>No</v>
      </c>
      <c r="P935" s="7">
        <f t="shared" si="162"/>
        <v>132730290</v>
      </c>
      <c r="Q935" s="5">
        <f t="shared" si="163"/>
        <v>0.84000000000000008</v>
      </c>
      <c r="R935" s="5">
        <f t="shared" si="154"/>
        <v>9.6842189084555691E-2</v>
      </c>
      <c r="S935" s="5">
        <f t="shared" si="164"/>
        <v>0.46842109454227787</v>
      </c>
    </row>
    <row r="936" spans="1:19" x14ac:dyDescent="0.3">
      <c r="A936" t="s">
        <v>2008</v>
      </c>
      <c r="B936" t="s">
        <v>2009</v>
      </c>
      <c r="C936" t="s">
        <v>1998</v>
      </c>
      <c r="D936" t="str">
        <f t="shared" si="155"/>
        <v>Home&amp;Kitchen</v>
      </c>
      <c r="E936" t="str">
        <f t="shared" si="156"/>
        <v>Kettle&amp;ToasterSets</v>
      </c>
      <c r="F936" s="3">
        <v>549</v>
      </c>
      <c r="G936" s="3">
        <v>1000</v>
      </c>
      <c r="H936" s="3" t="str">
        <f t="shared" si="157"/>
        <v>&gt;500.00</v>
      </c>
      <c r="I936" s="1">
        <v>0.45</v>
      </c>
      <c r="J936" s="1" t="str">
        <f t="shared" si="158"/>
        <v>No</v>
      </c>
      <c r="K936" s="5">
        <v>3.6</v>
      </c>
      <c r="L936" s="5">
        <f t="shared" si="159"/>
        <v>3.6</v>
      </c>
      <c r="M936" s="6">
        <v>1074</v>
      </c>
      <c r="N936">
        <f t="shared" si="160"/>
        <v>1074</v>
      </c>
      <c r="O936" t="str">
        <f t="shared" si="161"/>
        <v>No</v>
      </c>
      <c r="P936" s="7">
        <f t="shared" si="162"/>
        <v>1074000</v>
      </c>
      <c r="Q936" s="5">
        <f t="shared" si="163"/>
        <v>0.72</v>
      </c>
      <c r="R936" s="5">
        <f t="shared" si="154"/>
        <v>2.5153815346637843E-3</v>
      </c>
      <c r="S936" s="5">
        <f t="shared" si="164"/>
        <v>0.36125769076733188</v>
      </c>
    </row>
    <row r="937" spans="1:19" x14ac:dyDescent="0.3">
      <c r="A937" t="s">
        <v>2010</v>
      </c>
      <c r="B937" t="s">
        <v>2011</v>
      </c>
      <c r="C937" t="s">
        <v>1947</v>
      </c>
      <c r="D937" t="str">
        <f t="shared" si="155"/>
        <v>Home&amp;Kitchen</v>
      </c>
      <c r="E937" t="str">
        <f t="shared" si="156"/>
        <v>ElectricHeaters</v>
      </c>
      <c r="F937" s="3">
        <v>999</v>
      </c>
      <c r="G937" s="3">
        <v>2000</v>
      </c>
      <c r="H937" s="3" t="str">
        <f t="shared" si="157"/>
        <v>&gt;500.00</v>
      </c>
      <c r="I937" s="1">
        <v>0.5</v>
      </c>
      <c r="J937" s="1" t="str">
        <f t="shared" si="158"/>
        <v>Yes</v>
      </c>
      <c r="K937" s="5">
        <v>3.8</v>
      </c>
      <c r="L937" s="5">
        <f t="shared" si="159"/>
        <v>3.8</v>
      </c>
      <c r="M937" s="6">
        <v>1163</v>
      </c>
      <c r="N937">
        <f t="shared" si="160"/>
        <v>1163</v>
      </c>
      <c r="O937" t="str">
        <f t="shared" si="161"/>
        <v>No</v>
      </c>
      <c r="P937" s="7">
        <f t="shared" si="162"/>
        <v>2326000</v>
      </c>
      <c r="Q937" s="5">
        <f t="shared" si="163"/>
        <v>0.76</v>
      </c>
      <c r="R937" s="5">
        <f t="shared" si="154"/>
        <v>2.7238256283184182E-3</v>
      </c>
      <c r="S937" s="5">
        <f t="shared" si="164"/>
        <v>0.38136191281415921</v>
      </c>
    </row>
    <row r="938" spans="1:19" x14ac:dyDescent="0.3">
      <c r="A938" t="s">
        <v>2012</v>
      </c>
      <c r="B938" t="s">
        <v>2013</v>
      </c>
      <c r="C938" t="s">
        <v>1953</v>
      </c>
      <c r="D938" t="str">
        <f t="shared" si="155"/>
        <v>Home&amp;Kitchen</v>
      </c>
      <c r="E938" t="str">
        <f t="shared" si="156"/>
        <v>LintShavers</v>
      </c>
      <c r="F938" s="3">
        <v>398</v>
      </c>
      <c r="G938" s="3">
        <v>1999</v>
      </c>
      <c r="H938" s="3" t="str">
        <f t="shared" si="157"/>
        <v>&gt;500.00</v>
      </c>
      <c r="I938" s="1">
        <v>0.8</v>
      </c>
      <c r="J938" s="1" t="str">
        <f t="shared" si="158"/>
        <v>Yes</v>
      </c>
      <c r="K938" s="5">
        <v>4.0999999999999996</v>
      </c>
      <c r="L938" s="5">
        <f t="shared" si="159"/>
        <v>4.0999999999999996</v>
      </c>
      <c r="M938" s="6">
        <v>257</v>
      </c>
      <c r="N938">
        <f t="shared" si="160"/>
        <v>257</v>
      </c>
      <c r="O938" t="str">
        <f t="shared" si="161"/>
        <v>Yes</v>
      </c>
      <c r="P938" s="7">
        <f t="shared" si="162"/>
        <v>513743</v>
      </c>
      <c r="Q938" s="5">
        <f t="shared" si="163"/>
        <v>0.82</v>
      </c>
      <c r="R938" s="5">
        <f t="shared" si="154"/>
        <v>6.0191159628360572E-4</v>
      </c>
      <c r="S938" s="5">
        <f t="shared" si="164"/>
        <v>0.4103009557981418</v>
      </c>
    </row>
    <row r="939" spans="1:19" x14ac:dyDescent="0.3">
      <c r="A939" t="s">
        <v>2014</v>
      </c>
      <c r="B939" t="s">
        <v>2015</v>
      </c>
      <c r="C939" t="s">
        <v>2016</v>
      </c>
      <c r="D939" t="str">
        <f t="shared" si="155"/>
        <v>Home&amp;Kitchen</v>
      </c>
      <c r="E939" t="str">
        <f t="shared" si="156"/>
        <v>ImmersionRods</v>
      </c>
      <c r="F939" s="3">
        <v>539</v>
      </c>
      <c r="G939" s="3">
        <v>720</v>
      </c>
      <c r="H939" s="3" t="str">
        <f t="shared" si="157"/>
        <v>&gt;500.00</v>
      </c>
      <c r="I939" s="1">
        <v>0.25</v>
      </c>
      <c r="J939" s="1" t="str">
        <f t="shared" si="158"/>
        <v>No</v>
      </c>
      <c r="K939" s="5">
        <v>4.0999999999999996</v>
      </c>
      <c r="L939" s="5">
        <f t="shared" si="159"/>
        <v>4.0999999999999996</v>
      </c>
      <c r="M939" s="6">
        <v>36017</v>
      </c>
      <c r="N939">
        <f t="shared" si="160"/>
        <v>36017</v>
      </c>
      <c r="O939" t="str">
        <f t="shared" si="161"/>
        <v>No</v>
      </c>
      <c r="P939" s="7">
        <f t="shared" si="162"/>
        <v>25932240</v>
      </c>
      <c r="Q939" s="5">
        <f t="shared" si="163"/>
        <v>0.82</v>
      </c>
      <c r="R939" s="5">
        <f t="shared" si="154"/>
        <v>8.4354280013021907E-2</v>
      </c>
      <c r="S939" s="5">
        <f t="shared" si="164"/>
        <v>0.45217714000651094</v>
      </c>
    </row>
    <row r="940" spans="1:19" x14ac:dyDescent="0.3">
      <c r="A940" t="s">
        <v>2017</v>
      </c>
      <c r="B940" t="s">
        <v>2018</v>
      </c>
      <c r="C940" t="s">
        <v>1944</v>
      </c>
      <c r="D940" t="str">
        <f t="shared" si="155"/>
        <v>Home&amp;Kitchen</v>
      </c>
      <c r="E940" t="str">
        <f t="shared" si="156"/>
        <v>ElectricKettles</v>
      </c>
      <c r="F940" s="3">
        <v>699</v>
      </c>
      <c r="G940" s="3">
        <v>1595</v>
      </c>
      <c r="H940" s="3" t="str">
        <f t="shared" si="157"/>
        <v>&gt;500.00</v>
      </c>
      <c r="I940" s="1">
        <v>0.56000000000000005</v>
      </c>
      <c r="J940" s="1" t="str">
        <f t="shared" si="158"/>
        <v>Yes</v>
      </c>
      <c r="K940" s="5">
        <v>4.0999999999999996</v>
      </c>
      <c r="L940" s="5">
        <f t="shared" si="159"/>
        <v>4.0999999999999996</v>
      </c>
      <c r="M940" s="6">
        <v>8090</v>
      </c>
      <c r="N940">
        <f t="shared" si="160"/>
        <v>8090</v>
      </c>
      <c r="O940" t="str">
        <f t="shared" si="161"/>
        <v>No</v>
      </c>
      <c r="P940" s="7">
        <f t="shared" si="162"/>
        <v>12903550</v>
      </c>
      <c r="Q940" s="5">
        <f t="shared" si="163"/>
        <v>0.82</v>
      </c>
      <c r="R940" s="5">
        <f t="shared" si="154"/>
        <v>1.8947333906359418E-2</v>
      </c>
      <c r="S940" s="5">
        <f t="shared" si="164"/>
        <v>0.41947366695317967</v>
      </c>
    </row>
    <row r="941" spans="1:19" x14ac:dyDescent="0.3">
      <c r="A941" t="s">
        <v>2019</v>
      </c>
      <c r="B941" t="s">
        <v>2020</v>
      </c>
      <c r="C941" t="s">
        <v>1970</v>
      </c>
      <c r="D941" t="str">
        <f t="shared" si="155"/>
        <v>Home&amp;Kitchen</v>
      </c>
      <c r="E941" t="str">
        <f t="shared" si="156"/>
        <v>InductionCooktop</v>
      </c>
      <c r="F941" s="3">
        <v>2148</v>
      </c>
      <c r="G941" s="3">
        <v>3645</v>
      </c>
      <c r="H941" s="3" t="str">
        <f t="shared" si="157"/>
        <v>&gt;500.00</v>
      </c>
      <c r="I941" s="1">
        <v>0.41</v>
      </c>
      <c r="J941" s="1" t="str">
        <f t="shared" si="158"/>
        <v>No</v>
      </c>
      <c r="K941" s="5">
        <v>4.0999999999999996</v>
      </c>
      <c r="L941" s="5">
        <f t="shared" si="159"/>
        <v>4.0999999999999996</v>
      </c>
      <c r="M941" s="6">
        <v>31388</v>
      </c>
      <c r="N941">
        <f t="shared" si="160"/>
        <v>31388</v>
      </c>
      <c r="O941" t="str">
        <f t="shared" si="161"/>
        <v>No</v>
      </c>
      <c r="P941" s="7">
        <f t="shared" si="162"/>
        <v>114409260</v>
      </c>
      <c r="Q941" s="5">
        <f t="shared" si="163"/>
        <v>0.82</v>
      </c>
      <c r="R941" s="5">
        <f t="shared" si="154"/>
        <v>7.3512845074512903E-2</v>
      </c>
      <c r="S941" s="5">
        <f t="shared" si="164"/>
        <v>0.44675642253725645</v>
      </c>
    </row>
    <row r="942" spans="1:19" x14ac:dyDescent="0.3">
      <c r="A942" t="s">
        <v>2021</v>
      </c>
      <c r="B942" t="s">
        <v>2022</v>
      </c>
      <c r="C942" t="s">
        <v>2023</v>
      </c>
      <c r="D942" t="str">
        <f t="shared" si="155"/>
        <v>Home&amp;Kitchen</v>
      </c>
      <c r="E942" t="str">
        <f t="shared" si="156"/>
        <v>AirFryers</v>
      </c>
      <c r="F942" s="3">
        <v>3599</v>
      </c>
      <c r="G942" s="3">
        <v>7950</v>
      </c>
      <c r="H942" s="3" t="str">
        <f t="shared" si="157"/>
        <v>&gt;500.00</v>
      </c>
      <c r="I942" s="1">
        <v>0.55000000000000004</v>
      </c>
      <c r="J942" s="1" t="str">
        <f t="shared" si="158"/>
        <v>Yes</v>
      </c>
      <c r="K942" s="5">
        <v>4.2</v>
      </c>
      <c r="L942" s="5">
        <f t="shared" si="159"/>
        <v>4.2</v>
      </c>
      <c r="M942" s="6">
        <v>136</v>
      </c>
      <c r="N942">
        <f t="shared" si="160"/>
        <v>136</v>
      </c>
      <c r="O942" t="str">
        <f t="shared" si="161"/>
        <v>Yes</v>
      </c>
      <c r="P942" s="7">
        <f t="shared" si="162"/>
        <v>1081200</v>
      </c>
      <c r="Q942" s="5">
        <f t="shared" si="163"/>
        <v>0.84000000000000008</v>
      </c>
      <c r="R942" s="5">
        <f t="shared" si="154"/>
        <v>3.1852131165202482E-4</v>
      </c>
      <c r="S942" s="5">
        <f t="shared" si="164"/>
        <v>0.42015926065582604</v>
      </c>
    </row>
    <row r="943" spans="1:19" x14ac:dyDescent="0.3">
      <c r="A943" t="s">
        <v>2024</v>
      </c>
      <c r="B943" t="s">
        <v>2025</v>
      </c>
      <c r="C943" t="s">
        <v>2026</v>
      </c>
      <c r="D943" t="str">
        <f t="shared" si="155"/>
        <v>Home&amp;Kitchen</v>
      </c>
      <c r="E943" t="str">
        <f t="shared" si="156"/>
        <v>LaundryBaskets</v>
      </c>
      <c r="F943" s="3">
        <v>351</v>
      </c>
      <c r="G943" s="3">
        <v>999</v>
      </c>
      <c r="H943" s="3" t="str">
        <f t="shared" si="157"/>
        <v>&gt;500.00</v>
      </c>
      <c r="I943" s="1">
        <v>0.65</v>
      </c>
      <c r="J943" s="1" t="str">
        <f t="shared" si="158"/>
        <v>Yes</v>
      </c>
      <c r="K943" s="5">
        <v>4</v>
      </c>
      <c r="L943" s="5">
        <f t="shared" si="159"/>
        <v>4</v>
      </c>
      <c r="M943" s="6">
        <v>5380</v>
      </c>
      <c r="N943">
        <f t="shared" si="160"/>
        <v>5380</v>
      </c>
      <c r="O943" t="str">
        <f t="shared" si="161"/>
        <v>No</v>
      </c>
      <c r="P943" s="7">
        <f t="shared" si="162"/>
        <v>5374620</v>
      </c>
      <c r="Q943" s="5">
        <f t="shared" si="163"/>
        <v>0.8</v>
      </c>
      <c r="R943" s="5">
        <f t="shared" si="154"/>
        <v>1.2600328357999218E-2</v>
      </c>
      <c r="S943" s="5">
        <f t="shared" si="164"/>
        <v>0.40630016417899961</v>
      </c>
    </row>
    <row r="944" spans="1:19" x14ac:dyDescent="0.3">
      <c r="A944" t="s">
        <v>2027</v>
      </c>
      <c r="B944" t="s">
        <v>2028</v>
      </c>
      <c r="C944" t="s">
        <v>2029</v>
      </c>
      <c r="D944" t="str">
        <f t="shared" si="155"/>
        <v>Home&amp;Kitchen</v>
      </c>
      <c r="E944" t="str">
        <f t="shared" si="156"/>
        <v>SteamIrons</v>
      </c>
      <c r="F944" s="3">
        <v>1614</v>
      </c>
      <c r="G944" s="3">
        <v>1745</v>
      </c>
      <c r="H944" s="3" t="str">
        <f t="shared" si="157"/>
        <v>&gt;500.00</v>
      </c>
      <c r="I944" s="1">
        <v>0.08</v>
      </c>
      <c r="J944" s="1" t="str">
        <f t="shared" si="158"/>
        <v>No</v>
      </c>
      <c r="K944" s="5">
        <v>4.3</v>
      </c>
      <c r="L944" s="5">
        <f t="shared" si="159"/>
        <v>4.3</v>
      </c>
      <c r="M944" s="6">
        <v>37974</v>
      </c>
      <c r="N944">
        <f t="shared" si="160"/>
        <v>37974</v>
      </c>
      <c r="O944" t="str">
        <f t="shared" si="161"/>
        <v>No</v>
      </c>
      <c r="P944" s="7">
        <f t="shared" si="162"/>
        <v>66264630</v>
      </c>
      <c r="Q944" s="5">
        <f t="shared" si="163"/>
        <v>0.86</v>
      </c>
      <c r="R944" s="5">
        <f t="shared" si="154"/>
        <v>8.8937708004955818E-2</v>
      </c>
      <c r="S944" s="5">
        <f t="shared" si="164"/>
        <v>0.4744688540024779</v>
      </c>
    </row>
    <row r="945" spans="1:19" x14ac:dyDescent="0.3">
      <c r="A945" t="s">
        <v>2030</v>
      </c>
      <c r="B945" t="s">
        <v>2031</v>
      </c>
      <c r="C945" t="s">
        <v>2016</v>
      </c>
      <c r="D945" t="str">
        <f t="shared" si="155"/>
        <v>Home&amp;Kitchen</v>
      </c>
      <c r="E945" t="str">
        <f t="shared" si="156"/>
        <v>ImmersionRods</v>
      </c>
      <c r="F945" s="3">
        <v>719</v>
      </c>
      <c r="G945" s="3">
        <v>1295</v>
      </c>
      <c r="H945" s="3" t="str">
        <f t="shared" si="157"/>
        <v>&gt;500.00</v>
      </c>
      <c r="I945" s="1">
        <v>0.44</v>
      </c>
      <c r="J945" s="1" t="str">
        <f t="shared" si="158"/>
        <v>No</v>
      </c>
      <c r="K945" s="5">
        <v>4.2</v>
      </c>
      <c r="L945" s="5">
        <f t="shared" si="159"/>
        <v>4.2</v>
      </c>
      <c r="M945" s="6">
        <v>17218</v>
      </c>
      <c r="N945">
        <f t="shared" si="160"/>
        <v>17218</v>
      </c>
      <c r="O945" t="str">
        <f t="shared" si="161"/>
        <v>No</v>
      </c>
      <c r="P945" s="7">
        <f t="shared" si="162"/>
        <v>22297310</v>
      </c>
      <c r="Q945" s="5">
        <f t="shared" si="163"/>
        <v>0.84000000000000008</v>
      </c>
      <c r="R945" s="5">
        <f t="shared" si="154"/>
        <v>4.0325734882533555E-2</v>
      </c>
      <c r="S945" s="5">
        <f t="shared" si="164"/>
        <v>0.44016286744126681</v>
      </c>
    </row>
    <row r="946" spans="1:19" x14ac:dyDescent="0.3">
      <c r="A946" t="s">
        <v>2032</v>
      </c>
      <c r="B946" t="s">
        <v>2033</v>
      </c>
      <c r="C946" t="s">
        <v>1953</v>
      </c>
      <c r="D946" t="str">
        <f t="shared" si="155"/>
        <v>Home&amp;Kitchen</v>
      </c>
      <c r="E946" t="str">
        <f t="shared" si="156"/>
        <v>LintShavers</v>
      </c>
      <c r="F946" s="3">
        <v>678</v>
      </c>
      <c r="G946" s="3">
        <v>1499</v>
      </c>
      <c r="H946" s="3" t="str">
        <f t="shared" si="157"/>
        <v>&gt;500.00</v>
      </c>
      <c r="I946" s="1">
        <v>0.55000000000000004</v>
      </c>
      <c r="J946" s="1" t="str">
        <f t="shared" si="158"/>
        <v>Yes</v>
      </c>
      <c r="K946" s="5">
        <v>4.2</v>
      </c>
      <c r="L946" s="5">
        <f t="shared" si="159"/>
        <v>4.2</v>
      </c>
      <c r="M946" s="6">
        <v>900</v>
      </c>
      <c r="N946">
        <f t="shared" si="160"/>
        <v>900</v>
      </c>
      <c r="O946" t="str">
        <f t="shared" si="161"/>
        <v>Yes</v>
      </c>
      <c r="P946" s="7">
        <f t="shared" si="162"/>
        <v>1349100</v>
      </c>
      <c r="Q946" s="5">
        <f t="shared" si="163"/>
        <v>0.84000000000000008</v>
      </c>
      <c r="R946" s="5">
        <f t="shared" si="154"/>
        <v>2.1078616212266347E-3</v>
      </c>
      <c r="S946" s="5">
        <f t="shared" si="164"/>
        <v>0.42105393081061337</v>
      </c>
    </row>
    <row r="947" spans="1:19" x14ac:dyDescent="0.3">
      <c r="A947" t="s">
        <v>2034</v>
      </c>
      <c r="B947" t="s">
        <v>2035</v>
      </c>
      <c r="C947" t="s">
        <v>1998</v>
      </c>
      <c r="D947" t="str">
        <f t="shared" si="155"/>
        <v>Home&amp;Kitchen</v>
      </c>
      <c r="E947" t="str">
        <f t="shared" si="156"/>
        <v>Kettle&amp;ToasterSets</v>
      </c>
      <c r="F947" s="3">
        <v>809</v>
      </c>
      <c r="G947" s="3">
        <v>1545</v>
      </c>
      <c r="H947" s="3" t="str">
        <f t="shared" si="157"/>
        <v>&gt;500.00</v>
      </c>
      <c r="I947" s="1">
        <v>0.48</v>
      </c>
      <c r="J947" s="1" t="str">
        <f t="shared" si="158"/>
        <v>No</v>
      </c>
      <c r="K947" s="5">
        <v>3.7</v>
      </c>
      <c r="L947" s="5">
        <f t="shared" si="159"/>
        <v>3.7</v>
      </c>
      <c r="M947" s="6">
        <v>976</v>
      </c>
      <c r="N947">
        <f t="shared" si="160"/>
        <v>976</v>
      </c>
      <c r="O947" t="str">
        <f t="shared" si="161"/>
        <v>Yes</v>
      </c>
      <c r="P947" s="7">
        <f t="shared" si="162"/>
        <v>1507920</v>
      </c>
      <c r="Q947" s="5">
        <f t="shared" si="163"/>
        <v>0.74</v>
      </c>
      <c r="R947" s="5">
        <f t="shared" si="154"/>
        <v>2.285858824796884E-3</v>
      </c>
      <c r="S947" s="5">
        <f t="shared" si="164"/>
        <v>0.37114292941239846</v>
      </c>
    </row>
    <row r="948" spans="1:19" x14ac:dyDescent="0.3">
      <c r="A948" t="s">
        <v>2036</v>
      </c>
      <c r="B948" t="s">
        <v>2037</v>
      </c>
      <c r="C948" t="s">
        <v>2038</v>
      </c>
      <c r="D948" t="str">
        <f t="shared" si="155"/>
        <v>Home&amp;Kitchen</v>
      </c>
      <c r="E948" t="str">
        <f t="shared" si="156"/>
        <v>JuicerMixerGrinders</v>
      </c>
      <c r="F948" s="3">
        <v>1969</v>
      </c>
      <c r="G948" s="3">
        <v>5000</v>
      </c>
      <c r="H948" s="3" t="str">
        <f t="shared" si="157"/>
        <v>&gt;500.00</v>
      </c>
      <c r="I948" s="1">
        <v>0.61</v>
      </c>
      <c r="J948" s="1" t="str">
        <f t="shared" si="158"/>
        <v>Yes</v>
      </c>
      <c r="K948" s="5">
        <v>4.0999999999999996</v>
      </c>
      <c r="L948" s="5">
        <f t="shared" si="159"/>
        <v>4.0999999999999996</v>
      </c>
      <c r="M948" s="6">
        <v>4927</v>
      </c>
      <c r="N948">
        <f t="shared" si="160"/>
        <v>4927</v>
      </c>
      <c r="O948" t="str">
        <f t="shared" si="161"/>
        <v>No</v>
      </c>
      <c r="P948" s="7">
        <f t="shared" si="162"/>
        <v>24635000</v>
      </c>
      <c r="Q948" s="5">
        <f t="shared" si="163"/>
        <v>0.82</v>
      </c>
      <c r="R948" s="5">
        <f t="shared" si="154"/>
        <v>1.1539371341981812E-2</v>
      </c>
      <c r="S948" s="5">
        <f t="shared" si="164"/>
        <v>0.41576968567099087</v>
      </c>
    </row>
    <row r="949" spans="1:19" x14ac:dyDescent="0.3">
      <c r="A949" t="s">
        <v>2039</v>
      </c>
      <c r="B949" t="s">
        <v>2040</v>
      </c>
      <c r="C949" t="s">
        <v>1953</v>
      </c>
      <c r="D949" t="str">
        <f t="shared" si="155"/>
        <v>Home&amp;Kitchen</v>
      </c>
      <c r="E949" t="str">
        <f t="shared" si="156"/>
        <v>LintShavers</v>
      </c>
      <c r="F949" s="3">
        <v>1490</v>
      </c>
      <c r="G949" s="3">
        <v>1695</v>
      </c>
      <c r="H949" s="3" t="str">
        <f t="shared" si="157"/>
        <v>&gt;500.00</v>
      </c>
      <c r="I949" s="1">
        <v>0.12</v>
      </c>
      <c r="J949" s="1" t="str">
        <f t="shared" si="158"/>
        <v>No</v>
      </c>
      <c r="K949" s="5">
        <v>4.4000000000000004</v>
      </c>
      <c r="L949" s="5">
        <f t="shared" si="159"/>
        <v>4.4000000000000004</v>
      </c>
      <c r="M949" s="6">
        <v>3543</v>
      </c>
      <c r="N949">
        <f t="shared" si="160"/>
        <v>3543</v>
      </c>
      <c r="O949" t="str">
        <f t="shared" si="161"/>
        <v>No</v>
      </c>
      <c r="P949" s="7">
        <f t="shared" si="162"/>
        <v>6005385</v>
      </c>
      <c r="Q949" s="5">
        <f t="shared" si="163"/>
        <v>0.88000000000000012</v>
      </c>
      <c r="R949" s="5">
        <f t="shared" si="154"/>
        <v>8.2979485822288531E-3</v>
      </c>
      <c r="S949" s="5">
        <f t="shared" si="164"/>
        <v>0.4441489742911145</v>
      </c>
    </row>
    <row r="950" spans="1:19" x14ac:dyDescent="0.3">
      <c r="A950" t="s">
        <v>2041</v>
      </c>
      <c r="B950" t="s">
        <v>2042</v>
      </c>
      <c r="C950" t="s">
        <v>1947</v>
      </c>
      <c r="D950" t="str">
        <f t="shared" si="155"/>
        <v>Home&amp;Kitchen</v>
      </c>
      <c r="E950" t="str">
        <f t="shared" si="156"/>
        <v>ElectricHeaters</v>
      </c>
      <c r="F950" s="3">
        <v>2499</v>
      </c>
      <c r="G950" s="3">
        <v>3945</v>
      </c>
      <c r="H950" s="3" t="str">
        <f t="shared" si="157"/>
        <v>&gt;500.00</v>
      </c>
      <c r="I950" s="1">
        <v>0.37</v>
      </c>
      <c r="J950" s="1" t="str">
        <f t="shared" si="158"/>
        <v>No</v>
      </c>
      <c r="K950" s="5">
        <v>3.8</v>
      </c>
      <c r="L950" s="5">
        <f t="shared" si="159"/>
        <v>3.8</v>
      </c>
      <c r="M950" s="6">
        <v>2732</v>
      </c>
      <c r="N950">
        <f t="shared" si="160"/>
        <v>2732</v>
      </c>
      <c r="O950" t="str">
        <f t="shared" si="161"/>
        <v>No</v>
      </c>
      <c r="P950" s="7">
        <f t="shared" si="162"/>
        <v>10777740</v>
      </c>
      <c r="Q950" s="5">
        <f t="shared" si="163"/>
        <v>0.76</v>
      </c>
      <c r="R950" s="5">
        <f t="shared" si="154"/>
        <v>6.3985310546568518E-3</v>
      </c>
      <c r="S950" s="5">
        <f t="shared" si="164"/>
        <v>0.38319926552732841</v>
      </c>
    </row>
    <row r="951" spans="1:19" x14ac:dyDescent="0.3">
      <c r="A951" t="s">
        <v>2043</v>
      </c>
      <c r="B951" t="s">
        <v>2044</v>
      </c>
      <c r="C951" t="s">
        <v>2045</v>
      </c>
      <c r="D951" t="str">
        <f t="shared" si="155"/>
        <v>Home&amp;Kitchen</v>
      </c>
      <c r="E951" t="str">
        <f t="shared" si="156"/>
        <v>HandheldVacuums</v>
      </c>
      <c r="F951" s="3">
        <v>1665</v>
      </c>
      <c r="G951" s="3">
        <v>2099</v>
      </c>
      <c r="H951" s="3" t="str">
        <f t="shared" si="157"/>
        <v>&gt;500.00</v>
      </c>
      <c r="I951" s="1">
        <v>0.21</v>
      </c>
      <c r="J951" s="1" t="str">
        <f t="shared" si="158"/>
        <v>No</v>
      </c>
      <c r="K951" s="5">
        <v>4</v>
      </c>
      <c r="L951" s="5">
        <f t="shared" si="159"/>
        <v>4</v>
      </c>
      <c r="M951" s="6">
        <v>14368</v>
      </c>
      <c r="N951">
        <f t="shared" si="160"/>
        <v>14368</v>
      </c>
      <c r="O951" t="str">
        <f t="shared" si="161"/>
        <v>No</v>
      </c>
      <c r="P951" s="7">
        <f t="shared" si="162"/>
        <v>30158432</v>
      </c>
      <c r="Q951" s="5">
        <f t="shared" si="163"/>
        <v>0.8</v>
      </c>
      <c r="R951" s="5">
        <f t="shared" si="154"/>
        <v>3.3650839748649214E-2</v>
      </c>
      <c r="S951" s="5">
        <f t="shared" si="164"/>
        <v>0.41682541987432464</v>
      </c>
    </row>
    <row r="952" spans="1:19" x14ac:dyDescent="0.3">
      <c r="A952" t="s">
        <v>2046</v>
      </c>
      <c r="B952" t="s">
        <v>2047</v>
      </c>
      <c r="C952" t="s">
        <v>1970</v>
      </c>
      <c r="D952" t="str">
        <f t="shared" si="155"/>
        <v>Home&amp;Kitchen</v>
      </c>
      <c r="E952" t="str">
        <f t="shared" si="156"/>
        <v>InductionCooktop</v>
      </c>
      <c r="F952" s="3">
        <v>3229</v>
      </c>
      <c r="G952" s="3">
        <v>5295</v>
      </c>
      <c r="H952" s="3" t="str">
        <f t="shared" si="157"/>
        <v>&gt;500.00</v>
      </c>
      <c r="I952" s="1">
        <v>0.39</v>
      </c>
      <c r="J952" s="1" t="str">
        <f t="shared" si="158"/>
        <v>No</v>
      </c>
      <c r="K952" s="5">
        <v>4.2</v>
      </c>
      <c r="L952" s="5">
        <f t="shared" si="159"/>
        <v>4.2</v>
      </c>
      <c r="M952" s="6">
        <v>39724</v>
      </c>
      <c r="N952">
        <f t="shared" si="160"/>
        <v>39724</v>
      </c>
      <c r="O952" t="str">
        <f t="shared" si="161"/>
        <v>No</v>
      </c>
      <c r="P952" s="7">
        <f t="shared" si="162"/>
        <v>210338580</v>
      </c>
      <c r="Q952" s="5">
        <f t="shared" si="163"/>
        <v>0.84000000000000008</v>
      </c>
      <c r="R952" s="5">
        <f t="shared" si="154"/>
        <v>9.30363278240076E-2</v>
      </c>
      <c r="S952" s="5">
        <f t="shared" si="164"/>
        <v>0.46651816391200385</v>
      </c>
    </row>
    <row r="953" spans="1:19" x14ac:dyDescent="0.3">
      <c r="A953" t="s">
        <v>2048</v>
      </c>
      <c r="B953" t="s">
        <v>2049</v>
      </c>
      <c r="C953" t="s">
        <v>1970</v>
      </c>
      <c r="D953" t="str">
        <f t="shared" si="155"/>
        <v>Home&amp;Kitchen</v>
      </c>
      <c r="E953" t="str">
        <f t="shared" si="156"/>
        <v>InductionCooktop</v>
      </c>
      <c r="F953" s="3">
        <v>1799</v>
      </c>
      <c r="G953" s="3">
        <v>3595</v>
      </c>
      <c r="H953" s="3" t="str">
        <f t="shared" si="157"/>
        <v>&gt;500.00</v>
      </c>
      <c r="I953" s="1">
        <v>0.5</v>
      </c>
      <c r="J953" s="1" t="str">
        <f t="shared" si="158"/>
        <v>Yes</v>
      </c>
      <c r="K953" s="5">
        <v>3.8</v>
      </c>
      <c r="L953" s="5">
        <f t="shared" si="159"/>
        <v>3.8</v>
      </c>
      <c r="M953" s="6">
        <v>9791</v>
      </c>
      <c r="N953">
        <f t="shared" si="160"/>
        <v>9791</v>
      </c>
      <c r="O953" t="str">
        <f t="shared" si="161"/>
        <v>No</v>
      </c>
      <c r="P953" s="7">
        <f t="shared" si="162"/>
        <v>35198645</v>
      </c>
      <c r="Q953" s="5">
        <f t="shared" si="163"/>
        <v>0.76</v>
      </c>
      <c r="R953" s="5">
        <f t="shared" si="154"/>
        <v>2.2931192370477759E-2</v>
      </c>
      <c r="S953" s="5">
        <f t="shared" si="164"/>
        <v>0.39146559618523891</v>
      </c>
    </row>
    <row r="954" spans="1:19" x14ac:dyDescent="0.3">
      <c r="A954" t="s">
        <v>2050</v>
      </c>
      <c r="B954" t="s">
        <v>2051</v>
      </c>
      <c r="C954" t="s">
        <v>1944</v>
      </c>
      <c r="D954" t="str">
        <f t="shared" si="155"/>
        <v>Home&amp;Kitchen</v>
      </c>
      <c r="E954" t="str">
        <f t="shared" si="156"/>
        <v>ElectricKettles</v>
      </c>
      <c r="F954" s="3">
        <v>1260</v>
      </c>
      <c r="G954" s="3">
        <v>1699</v>
      </c>
      <c r="H954" s="3" t="str">
        <f t="shared" si="157"/>
        <v>&gt;500.00</v>
      </c>
      <c r="I954" s="1">
        <v>0.26</v>
      </c>
      <c r="J954" s="1" t="str">
        <f t="shared" si="158"/>
        <v>No</v>
      </c>
      <c r="K954" s="5">
        <v>4.2</v>
      </c>
      <c r="L954" s="5">
        <f t="shared" si="159"/>
        <v>4.2</v>
      </c>
      <c r="M954" s="6">
        <v>2891</v>
      </c>
      <c r="N954">
        <f t="shared" si="160"/>
        <v>2891</v>
      </c>
      <c r="O954" t="str">
        <f t="shared" si="161"/>
        <v>No</v>
      </c>
      <c r="P954" s="7">
        <f t="shared" si="162"/>
        <v>4911809</v>
      </c>
      <c r="Q954" s="5">
        <f t="shared" si="163"/>
        <v>0.84000000000000008</v>
      </c>
      <c r="R954" s="5">
        <f t="shared" si="154"/>
        <v>6.770919941073557E-3</v>
      </c>
      <c r="S954" s="5">
        <f t="shared" si="164"/>
        <v>0.42338545997053684</v>
      </c>
    </row>
    <row r="955" spans="1:19" x14ac:dyDescent="0.3">
      <c r="A955" t="s">
        <v>2052</v>
      </c>
      <c r="B955" t="s">
        <v>2053</v>
      </c>
      <c r="C955" t="s">
        <v>1947</v>
      </c>
      <c r="D955" t="str">
        <f t="shared" si="155"/>
        <v>Home&amp;Kitchen</v>
      </c>
      <c r="E955" t="str">
        <f t="shared" si="156"/>
        <v>ElectricHeaters</v>
      </c>
      <c r="F955" s="3">
        <v>749</v>
      </c>
      <c r="G955" s="3">
        <v>1129</v>
      </c>
      <c r="H955" s="3" t="str">
        <f t="shared" si="157"/>
        <v>&gt;500.00</v>
      </c>
      <c r="I955" s="1">
        <v>0.34</v>
      </c>
      <c r="J955" s="1" t="str">
        <f t="shared" si="158"/>
        <v>No</v>
      </c>
      <c r="K955" s="5">
        <v>4</v>
      </c>
      <c r="L955" s="5">
        <f t="shared" si="159"/>
        <v>4</v>
      </c>
      <c r="M955" s="6">
        <v>2446</v>
      </c>
      <c r="N955">
        <f t="shared" si="160"/>
        <v>2446</v>
      </c>
      <c r="O955" t="str">
        <f t="shared" si="161"/>
        <v>No</v>
      </c>
      <c r="P955" s="7">
        <f t="shared" si="162"/>
        <v>2761534</v>
      </c>
      <c r="Q955" s="5">
        <f t="shared" si="163"/>
        <v>0.8</v>
      </c>
      <c r="R955" s="5">
        <f t="shared" si="154"/>
        <v>5.7286994728003877E-3</v>
      </c>
      <c r="S955" s="5">
        <f t="shared" si="164"/>
        <v>0.40286434973640023</v>
      </c>
    </row>
    <row r="956" spans="1:19" x14ac:dyDescent="0.3">
      <c r="A956" t="s">
        <v>2054</v>
      </c>
      <c r="B956" t="s">
        <v>2055</v>
      </c>
      <c r="C956" t="s">
        <v>1985</v>
      </c>
      <c r="D956" t="str">
        <f t="shared" si="155"/>
        <v>Home&amp;Kitchen</v>
      </c>
      <c r="E956" t="str">
        <f t="shared" si="156"/>
        <v>MixerGrinders</v>
      </c>
      <c r="F956" s="3">
        <v>3499</v>
      </c>
      <c r="G956" s="3">
        <v>5795</v>
      </c>
      <c r="H956" s="3" t="str">
        <f t="shared" si="157"/>
        <v>&gt;500.00</v>
      </c>
      <c r="I956" s="1">
        <v>0.4</v>
      </c>
      <c r="J956" s="1" t="str">
        <f t="shared" si="158"/>
        <v>No</v>
      </c>
      <c r="K956" s="5">
        <v>3.9</v>
      </c>
      <c r="L956" s="5">
        <f t="shared" si="159"/>
        <v>3.9</v>
      </c>
      <c r="M956" s="6">
        <v>25340</v>
      </c>
      <c r="N956">
        <f t="shared" si="160"/>
        <v>25340</v>
      </c>
      <c r="O956" t="str">
        <f t="shared" si="161"/>
        <v>No</v>
      </c>
      <c r="P956" s="7">
        <f t="shared" si="162"/>
        <v>146845300</v>
      </c>
      <c r="Q956" s="5">
        <f t="shared" si="163"/>
        <v>0.78</v>
      </c>
      <c r="R956" s="5">
        <f t="shared" si="154"/>
        <v>5.9348014979869919E-2</v>
      </c>
      <c r="S956" s="5">
        <f t="shared" si="164"/>
        <v>0.419674007489935</v>
      </c>
    </row>
    <row r="957" spans="1:19" x14ac:dyDescent="0.3">
      <c r="A957" t="s">
        <v>2056</v>
      </c>
      <c r="B957" t="s">
        <v>2057</v>
      </c>
      <c r="C957" t="s">
        <v>2058</v>
      </c>
      <c r="D957" t="str">
        <f t="shared" si="155"/>
        <v>Home&amp;Kitchen</v>
      </c>
      <c r="E957" t="str">
        <f t="shared" si="156"/>
        <v>EggBoilers</v>
      </c>
      <c r="F957" s="3">
        <v>379</v>
      </c>
      <c r="G957" s="3">
        <v>999</v>
      </c>
      <c r="H957" s="3" t="str">
        <f t="shared" si="157"/>
        <v>&gt;500.00</v>
      </c>
      <c r="I957" s="1">
        <v>0.62</v>
      </c>
      <c r="J957" s="1" t="str">
        <f t="shared" si="158"/>
        <v>Yes</v>
      </c>
      <c r="K957" s="5">
        <v>4.3</v>
      </c>
      <c r="L957" s="5">
        <f t="shared" si="159"/>
        <v>4.3</v>
      </c>
      <c r="M957" s="6">
        <v>3096</v>
      </c>
      <c r="N957">
        <f t="shared" si="160"/>
        <v>3096</v>
      </c>
      <c r="O957" t="str">
        <f t="shared" si="161"/>
        <v>No</v>
      </c>
      <c r="P957" s="7">
        <f t="shared" si="162"/>
        <v>3092904</v>
      </c>
      <c r="Q957" s="5">
        <f t="shared" si="163"/>
        <v>0.86</v>
      </c>
      <c r="R957" s="5">
        <f t="shared" si="154"/>
        <v>7.2510439770196245E-3</v>
      </c>
      <c r="S957" s="5">
        <f t="shared" si="164"/>
        <v>0.43362552198850979</v>
      </c>
    </row>
    <row r="958" spans="1:19" x14ac:dyDescent="0.3">
      <c r="A958" t="s">
        <v>2059</v>
      </c>
      <c r="B958" t="s">
        <v>2060</v>
      </c>
      <c r="C958" t="s">
        <v>1947</v>
      </c>
      <c r="D958" t="str">
        <f t="shared" si="155"/>
        <v>Home&amp;Kitchen</v>
      </c>
      <c r="E958" t="str">
        <f t="shared" si="156"/>
        <v>ElectricHeaters</v>
      </c>
      <c r="F958" s="3">
        <v>1099</v>
      </c>
      <c r="G958" s="3">
        <v>2400</v>
      </c>
      <c r="H958" s="3" t="str">
        <f t="shared" si="157"/>
        <v>&gt;500.00</v>
      </c>
      <c r="I958" s="1">
        <v>0.54</v>
      </c>
      <c r="J958" s="1" t="str">
        <f t="shared" si="158"/>
        <v>Yes</v>
      </c>
      <c r="K958" s="5">
        <v>3.8</v>
      </c>
      <c r="L958" s="5">
        <f t="shared" si="159"/>
        <v>3.8</v>
      </c>
      <c r="M958" s="6">
        <v>4</v>
      </c>
      <c r="N958">
        <f t="shared" si="160"/>
        <v>4</v>
      </c>
      <c r="O958" t="str">
        <f t="shared" si="161"/>
        <v>Yes</v>
      </c>
      <c r="P958" s="7">
        <f t="shared" si="162"/>
        <v>9600</v>
      </c>
      <c r="Q958" s="5">
        <f t="shared" si="163"/>
        <v>0.76</v>
      </c>
      <c r="R958" s="5">
        <f t="shared" si="154"/>
        <v>9.3682738721183778E-6</v>
      </c>
      <c r="S958" s="5">
        <f t="shared" si="164"/>
        <v>0.38000468413693606</v>
      </c>
    </row>
    <row r="959" spans="1:19" x14ac:dyDescent="0.3">
      <c r="A959" t="s">
        <v>2061</v>
      </c>
      <c r="B959" t="s">
        <v>2062</v>
      </c>
      <c r="C959" t="s">
        <v>1998</v>
      </c>
      <c r="D959" t="str">
        <f t="shared" si="155"/>
        <v>Home&amp;Kitchen</v>
      </c>
      <c r="E959" t="str">
        <f t="shared" si="156"/>
        <v>Kettle&amp;ToasterSets</v>
      </c>
      <c r="F959" s="3">
        <v>749</v>
      </c>
      <c r="G959" s="3">
        <v>1299</v>
      </c>
      <c r="H959" s="3" t="str">
        <f t="shared" si="157"/>
        <v>&gt;500.00</v>
      </c>
      <c r="I959" s="1">
        <v>0.42</v>
      </c>
      <c r="J959" s="1" t="str">
        <f t="shared" si="158"/>
        <v>No</v>
      </c>
      <c r="K959" s="5">
        <v>4</v>
      </c>
      <c r="L959" s="5">
        <f t="shared" si="159"/>
        <v>4</v>
      </c>
      <c r="M959" s="6">
        <v>119</v>
      </c>
      <c r="N959">
        <f t="shared" si="160"/>
        <v>119</v>
      </c>
      <c r="O959" t="str">
        <f t="shared" si="161"/>
        <v>Yes</v>
      </c>
      <c r="P959" s="7">
        <f t="shared" si="162"/>
        <v>154581</v>
      </c>
      <c r="Q959" s="5">
        <f t="shared" si="163"/>
        <v>0.8</v>
      </c>
      <c r="R959" s="5">
        <f t="shared" si="154"/>
        <v>2.787061476955217E-4</v>
      </c>
      <c r="S959" s="5">
        <f t="shared" si="164"/>
        <v>0.40013935307384779</v>
      </c>
    </row>
    <row r="960" spans="1:19" x14ac:dyDescent="0.3">
      <c r="A960" t="s">
        <v>2063</v>
      </c>
      <c r="B960" t="s">
        <v>2064</v>
      </c>
      <c r="C960" t="s">
        <v>2065</v>
      </c>
      <c r="D960" t="str">
        <f t="shared" si="155"/>
        <v>Home&amp;Kitchen</v>
      </c>
      <c r="E960" t="str">
        <f t="shared" si="156"/>
        <v>SandwichMakers</v>
      </c>
      <c r="F960" s="3">
        <v>1299</v>
      </c>
      <c r="G960" s="3">
        <v>1299</v>
      </c>
      <c r="H960" s="3" t="str">
        <f t="shared" si="157"/>
        <v>&gt;500.00</v>
      </c>
      <c r="I960" s="1">
        <v>0</v>
      </c>
      <c r="J960" s="1" t="str">
        <f t="shared" si="158"/>
        <v>No</v>
      </c>
      <c r="K960" s="5">
        <v>4.2</v>
      </c>
      <c r="L960" s="5">
        <f t="shared" si="159"/>
        <v>4.2</v>
      </c>
      <c r="M960" s="6">
        <v>40106</v>
      </c>
      <c r="N960">
        <f t="shared" si="160"/>
        <v>40106</v>
      </c>
      <c r="O960" t="str">
        <f t="shared" si="161"/>
        <v>No</v>
      </c>
      <c r="P960" s="7">
        <f t="shared" si="162"/>
        <v>52097694</v>
      </c>
      <c r="Q960" s="5">
        <f t="shared" si="163"/>
        <v>0.84000000000000008</v>
      </c>
      <c r="R960" s="5">
        <f t="shared" si="154"/>
        <v>9.3930997978794908E-2</v>
      </c>
      <c r="S960" s="5">
        <f t="shared" si="164"/>
        <v>0.46696549898939749</v>
      </c>
    </row>
    <row r="961" spans="1:19" x14ac:dyDescent="0.3">
      <c r="A961" t="s">
        <v>2066</v>
      </c>
      <c r="B961" t="s">
        <v>2067</v>
      </c>
      <c r="C961" t="s">
        <v>1982</v>
      </c>
      <c r="D961" t="str">
        <f t="shared" si="155"/>
        <v>Home&amp;Kitchen</v>
      </c>
      <c r="E961" t="str">
        <f t="shared" si="156"/>
        <v>DryIrons</v>
      </c>
      <c r="F961" s="3">
        <v>549</v>
      </c>
      <c r="G961" s="3">
        <v>1090</v>
      </c>
      <c r="H961" s="3" t="str">
        <f t="shared" si="157"/>
        <v>&gt;500.00</v>
      </c>
      <c r="I961" s="1">
        <v>0.5</v>
      </c>
      <c r="J961" s="1" t="str">
        <f t="shared" si="158"/>
        <v>Yes</v>
      </c>
      <c r="K961" s="5">
        <v>4.2</v>
      </c>
      <c r="L961" s="5">
        <f t="shared" si="159"/>
        <v>4.2</v>
      </c>
      <c r="M961" s="6">
        <v>13029</v>
      </c>
      <c r="N961">
        <f t="shared" si="160"/>
        <v>13029</v>
      </c>
      <c r="O961" t="str">
        <f t="shared" si="161"/>
        <v>No</v>
      </c>
      <c r="P961" s="7">
        <f t="shared" si="162"/>
        <v>14201610</v>
      </c>
      <c r="Q961" s="5">
        <f t="shared" si="163"/>
        <v>0.84000000000000008</v>
      </c>
      <c r="R961" s="5">
        <f t="shared" si="154"/>
        <v>3.0514810069957585E-2</v>
      </c>
      <c r="S961" s="5">
        <f t="shared" si="164"/>
        <v>0.43525740503497884</v>
      </c>
    </row>
    <row r="962" spans="1:19" x14ac:dyDescent="0.3">
      <c r="A962" t="s">
        <v>2068</v>
      </c>
      <c r="B962" t="s">
        <v>2069</v>
      </c>
      <c r="C962" t="s">
        <v>1950</v>
      </c>
      <c r="D962" t="str">
        <f t="shared" si="155"/>
        <v>Home&amp;Kitchen</v>
      </c>
      <c r="E962" t="str">
        <f t="shared" si="156"/>
        <v>FanHeaters</v>
      </c>
      <c r="F962" s="3">
        <v>899</v>
      </c>
      <c r="G962" s="3">
        <v>2000</v>
      </c>
      <c r="H962" s="3" t="str">
        <f t="shared" si="157"/>
        <v>&gt;500.00</v>
      </c>
      <c r="I962" s="1">
        <v>0.55000000000000004</v>
      </c>
      <c r="J962" s="1" t="str">
        <f t="shared" si="158"/>
        <v>Yes</v>
      </c>
      <c r="K962" s="5">
        <v>3.6</v>
      </c>
      <c r="L962" s="5">
        <f t="shared" si="159"/>
        <v>3.6</v>
      </c>
      <c r="M962" s="6">
        <v>291</v>
      </c>
      <c r="N962">
        <f t="shared" si="160"/>
        <v>291</v>
      </c>
      <c r="O962" t="str">
        <f t="shared" si="161"/>
        <v>Yes</v>
      </c>
      <c r="P962" s="7">
        <f t="shared" si="162"/>
        <v>582000</v>
      </c>
      <c r="Q962" s="5">
        <f t="shared" si="163"/>
        <v>0.72</v>
      </c>
      <c r="R962" s="5">
        <f t="shared" ref="R962:R1025" si="165">N962 /$W$8</f>
        <v>6.8154192419661195E-4</v>
      </c>
      <c r="S962" s="5">
        <f t="shared" si="164"/>
        <v>0.36034077096209827</v>
      </c>
    </row>
    <row r="963" spans="1:19" x14ac:dyDescent="0.3">
      <c r="A963" t="s">
        <v>2070</v>
      </c>
      <c r="B963" t="s">
        <v>2071</v>
      </c>
      <c r="C963" t="s">
        <v>1982</v>
      </c>
      <c r="D963" t="str">
        <f t="shared" ref="D963:D1026" si="166">LEFT(C963, FIND("|",C963&amp; "|") - 1)</f>
        <v>Home&amp;Kitchen</v>
      </c>
      <c r="E963" t="str">
        <f t="shared" ref="E963:E1026" si="167">TRIM(RIGHT(SUBSTITUTE(C963, "|", REPT(" ", 100)), 100))</f>
        <v>DryIrons</v>
      </c>
      <c r="F963" s="3">
        <v>1321</v>
      </c>
      <c r="G963" s="3">
        <v>1545</v>
      </c>
      <c r="H963" s="3" t="str">
        <f t="shared" ref="H963:H1026" si="168">IF(G963&lt;200,"&lt;200.00",IF(G963&lt;=500,"200.00–500.00","&gt;500.00"))</f>
        <v>&gt;500.00</v>
      </c>
      <c r="I963" s="1">
        <v>0.14000000000000001</v>
      </c>
      <c r="J963" s="1" t="str">
        <f t="shared" ref="J963:J1026" si="169">IF(I963&gt;=50%,"Yes","No")</f>
        <v>No</v>
      </c>
      <c r="K963" s="5">
        <v>4.3</v>
      </c>
      <c r="L963" s="5">
        <f t="shared" ref="L963:L1026" si="170">IF(ISNUMBER(K963),K963,0)</f>
        <v>4.3</v>
      </c>
      <c r="M963" s="6">
        <v>15453</v>
      </c>
      <c r="N963">
        <f t="shared" ref="N963:N1026" si="171">IF(ISNUMBER(M963),M963,0)</f>
        <v>15453</v>
      </c>
      <c r="O963" t="str">
        <f t="shared" ref="O963:O1026" si="172">IF(N963&lt;1000,"Yes","No")</f>
        <v>No</v>
      </c>
      <c r="P963" s="7">
        <f t="shared" ref="P963:P1026" si="173">G963*N963</f>
        <v>23874885</v>
      </c>
      <c r="Q963" s="5">
        <f t="shared" ref="Q963:Q1026" si="174">L963/5</f>
        <v>0.86</v>
      </c>
      <c r="R963" s="5">
        <f t="shared" si="165"/>
        <v>3.6191984036461324E-2</v>
      </c>
      <c r="S963" s="5">
        <f t="shared" ref="S963:S1026" si="175" xml:space="preserve"> (Q963+R963)/2</f>
        <v>0.44809599201823064</v>
      </c>
    </row>
    <row r="964" spans="1:19" x14ac:dyDescent="0.3">
      <c r="A964" t="s">
        <v>2072</v>
      </c>
      <c r="B964" t="s">
        <v>2073</v>
      </c>
      <c r="C964" t="s">
        <v>1953</v>
      </c>
      <c r="D964" t="str">
        <f t="shared" si="166"/>
        <v>Home&amp;Kitchen</v>
      </c>
      <c r="E964" t="str">
        <f t="shared" si="167"/>
        <v>LintShavers</v>
      </c>
      <c r="F964" s="3">
        <v>1099</v>
      </c>
      <c r="G964" s="3">
        <v>1999</v>
      </c>
      <c r="H964" s="3" t="str">
        <f t="shared" si="168"/>
        <v>&gt;500.00</v>
      </c>
      <c r="I964" s="1">
        <v>0.45</v>
      </c>
      <c r="J964" s="1" t="str">
        <f t="shared" si="169"/>
        <v>No</v>
      </c>
      <c r="K964" s="5">
        <v>4</v>
      </c>
      <c r="L964" s="5">
        <f t="shared" si="170"/>
        <v>4</v>
      </c>
      <c r="M964" s="6">
        <v>604</v>
      </c>
      <c r="N964">
        <f t="shared" si="171"/>
        <v>604</v>
      </c>
      <c r="O964" t="str">
        <f t="shared" si="172"/>
        <v>Yes</v>
      </c>
      <c r="P964" s="7">
        <f t="shared" si="173"/>
        <v>1207396</v>
      </c>
      <c r="Q964" s="5">
        <f t="shared" si="174"/>
        <v>0.8</v>
      </c>
      <c r="R964" s="5">
        <f t="shared" si="165"/>
        <v>1.414609354689875E-3</v>
      </c>
      <c r="S964" s="5">
        <f t="shared" si="175"/>
        <v>0.40070730467734494</v>
      </c>
    </row>
    <row r="965" spans="1:19" x14ac:dyDescent="0.3">
      <c r="A965" t="s">
        <v>2074</v>
      </c>
      <c r="B965" t="s">
        <v>2075</v>
      </c>
      <c r="C965" t="s">
        <v>1982</v>
      </c>
      <c r="D965" t="str">
        <f t="shared" si="166"/>
        <v>Home&amp;Kitchen</v>
      </c>
      <c r="E965" t="str">
        <f t="shared" si="167"/>
        <v>DryIrons</v>
      </c>
      <c r="F965" s="3">
        <v>775</v>
      </c>
      <c r="G965" s="3">
        <v>875</v>
      </c>
      <c r="H965" s="3" t="str">
        <f t="shared" si="168"/>
        <v>&gt;500.00</v>
      </c>
      <c r="I965" s="1">
        <v>0.11</v>
      </c>
      <c r="J965" s="1" t="str">
        <f t="shared" si="169"/>
        <v>No</v>
      </c>
      <c r="K965" s="5">
        <v>4.2</v>
      </c>
      <c r="L965" s="5">
        <f t="shared" si="170"/>
        <v>4.2</v>
      </c>
      <c r="M965" s="6">
        <v>46647</v>
      </c>
      <c r="N965">
        <f t="shared" si="171"/>
        <v>46647</v>
      </c>
      <c r="O965" t="str">
        <f t="shared" si="172"/>
        <v>No</v>
      </c>
      <c r="P965" s="7">
        <f t="shared" si="173"/>
        <v>40816125</v>
      </c>
      <c r="Q965" s="5">
        <f t="shared" si="174"/>
        <v>0.84000000000000008</v>
      </c>
      <c r="R965" s="5">
        <f t="shared" si="165"/>
        <v>0.10925046782817649</v>
      </c>
      <c r="S965" s="5">
        <f t="shared" si="175"/>
        <v>0.47462523391408828</v>
      </c>
    </row>
    <row r="966" spans="1:19" x14ac:dyDescent="0.3">
      <c r="A966" t="s">
        <v>2076</v>
      </c>
      <c r="B966" t="s">
        <v>2077</v>
      </c>
      <c r="C966" t="s">
        <v>2001</v>
      </c>
      <c r="D966" t="str">
        <f t="shared" si="166"/>
        <v>Home&amp;Kitchen</v>
      </c>
      <c r="E966" t="str">
        <f t="shared" si="167"/>
        <v>StorageWaterHeaters</v>
      </c>
      <c r="F966" s="3">
        <v>6299</v>
      </c>
      <c r="G966" s="3">
        <v>15270</v>
      </c>
      <c r="H966" s="3" t="str">
        <f t="shared" si="168"/>
        <v>&gt;500.00</v>
      </c>
      <c r="I966" s="1">
        <v>0.59</v>
      </c>
      <c r="J966" s="1" t="str">
        <f t="shared" si="169"/>
        <v>Yes</v>
      </c>
      <c r="K966" s="5">
        <v>4.0999999999999996</v>
      </c>
      <c r="L966" s="5">
        <f t="shared" si="170"/>
        <v>4.0999999999999996</v>
      </c>
      <c r="M966" s="6">
        <v>3233</v>
      </c>
      <c r="N966">
        <f t="shared" si="171"/>
        <v>3233</v>
      </c>
      <c r="O966" t="str">
        <f t="shared" si="172"/>
        <v>No</v>
      </c>
      <c r="P966" s="7">
        <f t="shared" si="173"/>
        <v>49367910</v>
      </c>
      <c r="Q966" s="5">
        <f t="shared" si="174"/>
        <v>0.82</v>
      </c>
      <c r="R966" s="5">
        <f t="shared" si="165"/>
        <v>7.5719073571396782E-3</v>
      </c>
      <c r="S966" s="5">
        <f t="shared" si="175"/>
        <v>0.4137859536785698</v>
      </c>
    </row>
    <row r="967" spans="1:19" x14ac:dyDescent="0.3">
      <c r="A967" t="s">
        <v>2078</v>
      </c>
      <c r="B967" t="s">
        <v>2079</v>
      </c>
      <c r="C967" t="s">
        <v>2029</v>
      </c>
      <c r="D967" t="str">
        <f t="shared" si="166"/>
        <v>Home&amp;Kitchen</v>
      </c>
      <c r="E967" t="str">
        <f t="shared" si="167"/>
        <v>SteamIrons</v>
      </c>
      <c r="F967" s="3">
        <v>3190</v>
      </c>
      <c r="G967" s="3">
        <v>4195</v>
      </c>
      <c r="H967" s="3" t="str">
        <f t="shared" si="168"/>
        <v>&gt;500.00</v>
      </c>
      <c r="I967" s="1">
        <v>0.24</v>
      </c>
      <c r="J967" s="1" t="str">
        <f t="shared" si="169"/>
        <v>No</v>
      </c>
      <c r="K967" s="5">
        <v>4</v>
      </c>
      <c r="L967" s="5">
        <f t="shared" si="170"/>
        <v>4</v>
      </c>
      <c r="M967" s="6">
        <v>1282</v>
      </c>
      <c r="N967">
        <f t="shared" si="171"/>
        <v>1282</v>
      </c>
      <c r="O967" t="str">
        <f t="shared" si="172"/>
        <v>No</v>
      </c>
      <c r="P967" s="7">
        <f t="shared" si="173"/>
        <v>5377990</v>
      </c>
      <c r="Q967" s="5">
        <f t="shared" si="174"/>
        <v>0.8</v>
      </c>
      <c r="R967" s="5">
        <f t="shared" si="165"/>
        <v>3.0025317760139399E-3</v>
      </c>
      <c r="S967" s="5">
        <f t="shared" si="175"/>
        <v>0.401501265888007</v>
      </c>
    </row>
    <row r="968" spans="1:19" x14ac:dyDescent="0.3">
      <c r="A968" t="s">
        <v>2080</v>
      </c>
      <c r="B968" t="s">
        <v>2081</v>
      </c>
      <c r="C968" t="s">
        <v>1947</v>
      </c>
      <c r="D968" t="str">
        <f t="shared" si="166"/>
        <v>Home&amp;Kitchen</v>
      </c>
      <c r="E968" t="str">
        <f t="shared" si="167"/>
        <v>ElectricHeaters</v>
      </c>
      <c r="F968" s="3">
        <v>799</v>
      </c>
      <c r="G968" s="3">
        <v>1989</v>
      </c>
      <c r="H968" s="3" t="str">
        <f t="shared" si="168"/>
        <v>&gt;500.00</v>
      </c>
      <c r="I968" s="1">
        <v>0.6</v>
      </c>
      <c r="J968" s="1" t="str">
        <f t="shared" si="169"/>
        <v>Yes</v>
      </c>
      <c r="K968" s="5">
        <v>4.3</v>
      </c>
      <c r="L968" s="5">
        <f t="shared" si="170"/>
        <v>4.3</v>
      </c>
      <c r="M968" s="6">
        <v>70</v>
      </c>
      <c r="N968">
        <f t="shared" si="171"/>
        <v>70</v>
      </c>
      <c r="O968" t="str">
        <f t="shared" si="172"/>
        <v>Yes</v>
      </c>
      <c r="P968" s="7">
        <f t="shared" si="173"/>
        <v>139230</v>
      </c>
      <c r="Q968" s="5">
        <f t="shared" si="174"/>
        <v>0.86</v>
      </c>
      <c r="R968" s="5">
        <f t="shared" si="165"/>
        <v>1.6394479276207161E-4</v>
      </c>
      <c r="S968" s="5">
        <f t="shared" si="175"/>
        <v>0.43008197239638102</v>
      </c>
    </row>
    <row r="969" spans="1:19" x14ac:dyDescent="0.3">
      <c r="A969" t="s">
        <v>2082</v>
      </c>
      <c r="B969" t="s">
        <v>2083</v>
      </c>
      <c r="C969" t="s">
        <v>2038</v>
      </c>
      <c r="D969" t="str">
        <f t="shared" si="166"/>
        <v>Home&amp;Kitchen</v>
      </c>
      <c r="E969" t="str">
        <f t="shared" si="167"/>
        <v>JuicerMixerGrinders</v>
      </c>
      <c r="F969" s="3">
        <v>2699</v>
      </c>
      <c r="G969" s="3">
        <v>5000</v>
      </c>
      <c r="H969" s="3" t="str">
        <f t="shared" si="168"/>
        <v>&gt;500.00</v>
      </c>
      <c r="I969" s="1">
        <v>0.46</v>
      </c>
      <c r="J969" s="1" t="str">
        <f t="shared" si="169"/>
        <v>No</v>
      </c>
      <c r="K969" s="5">
        <v>4</v>
      </c>
      <c r="L969" s="5">
        <f t="shared" si="170"/>
        <v>4</v>
      </c>
      <c r="M969" s="6">
        <v>26164</v>
      </c>
      <c r="N969">
        <f t="shared" si="171"/>
        <v>26164</v>
      </c>
      <c r="O969" t="str">
        <f t="shared" si="172"/>
        <v>No</v>
      </c>
      <c r="P969" s="7">
        <f t="shared" si="173"/>
        <v>130820000</v>
      </c>
      <c r="Q969" s="5">
        <f t="shared" si="174"/>
        <v>0.8</v>
      </c>
      <c r="R969" s="5">
        <f t="shared" si="165"/>
        <v>6.1277879397526304E-2</v>
      </c>
      <c r="S969" s="5">
        <f t="shared" si="175"/>
        <v>0.43063893969876316</v>
      </c>
    </row>
    <row r="970" spans="1:19" x14ac:dyDescent="0.3">
      <c r="A970" t="s">
        <v>2084</v>
      </c>
      <c r="B970" t="s">
        <v>2085</v>
      </c>
      <c r="C970" t="s">
        <v>1982</v>
      </c>
      <c r="D970" t="str">
        <f t="shared" si="166"/>
        <v>Home&amp;Kitchen</v>
      </c>
      <c r="E970" t="str">
        <f t="shared" si="167"/>
        <v>DryIrons</v>
      </c>
      <c r="F970" s="3">
        <v>599</v>
      </c>
      <c r="G970" s="3">
        <v>990</v>
      </c>
      <c r="H970" s="3" t="str">
        <f t="shared" si="168"/>
        <v>&gt;500.00</v>
      </c>
      <c r="I970" s="1">
        <v>0.39</v>
      </c>
      <c r="J970" s="1" t="str">
        <f t="shared" si="169"/>
        <v>No</v>
      </c>
      <c r="K970" s="5">
        <v>3.9</v>
      </c>
      <c r="L970" s="5">
        <f t="shared" si="170"/>
        <v>3.9</v>
      </c>
      <c r="M970" s="6">
        <v>16166</v>
      </c>
      <c r="N970">
        <f t="shared" si="171"/>
        <v>16166</v>
      </c>
      <c r="O970" t="str">
        <f t="shared" si="172"/>
        <v>No</v>
      </c>
      <c r="P970" s="7">
        <f t="shared" si="173"/>
        <v>16004340</v>
      </c>
      <c r="Q970" s="5">
        <f t="shared" si="174"/>
        <v>0.78</v>
      </c>
      <c r="R970" s="5">
        <f t="shared" si="165"/>
        <v>3.786187885416642E-2</v>
      </c>
      <c r="S970" s="5">
        <f t="shared" si="175"/>
        <v>0.40893093942708325</v>
      </c>
    </row>
    <row r="971" spans="1:19" x14ac:dyDescent="0.3">
      <c r="A971" t="s">
        <v>2086</v>
      </c>
      <c r="B971" t="s">
        <v>2087</v>
      </c>
      <c r="C971" t="s">
        <v>1998</v>
      </c>
      <c r="D971" t="str">
        <f t="shared" si="166"/>
        <v>Home&amp;Kitchen</v>
      </c>
      <c r="E971" t="str">
        <f t="shared" si="167"/>
        <v>Kettle&amp;ToasterSets</v>
      </c>
      <c r="F971" s="3">
        <v>749</v>
      </c>
      <c r="G971" s="3">
        <v>1111</v>
      </c>
      <c r="H971" s="3" t="str">
        <f t="shared" si="168"/>
        <v>&gt;500.00</v>
      </c>
      <c r="I971" s="1">
        <v>0.33</v>
      </c>
      <c r="J971" s="1" t="str">
        <f t="shared" si="169"/>
        <v>No</v>
      </c>
      <c r="K971" s="5">
        <v>4.2</v>
      </c>
      <c r="L971" s="5">
        <f t="shared" si="170"/>
        <v>4.2</v>
      </c>
      <c r="M971" s="6">
        <v>35693</v>
      </c>
      <c r="N971">
        <f t="shared" si="171"/>
        <v>35693</v>
      </c>
      <c r="O971" t="str">
        <f t="shared" si="172"/>
        <v>No</v>
      </c>
      <c r="P971" s="7">
        <f t="shared" si="173"/>
        <v>39654923</v>
      </c>
      <c r="Q971" s="5">
        <f t="shared" si="174"/>
        <v>0.84000000000000008</v>
      </c>
      <c r="R971" s="5">
        <f t="shared" si="165"/>
        <v>8.3595449829380317E-2</v>
      </c>
      <c r="S971" s="5">
        <f t="shared" si="175"/>
        <v>0.46179772491469018</v>
      </c>
    </row>
    <row r="972" spans="1:19" x14ac:dyDescent="0.3">
      <c r="A972" t="s">
        <v>2088</v>
      </c>
      <c r="B972" t="s">
        <v>2089</v>
      </c>
      <c r="C972" t="s">
        <v>2001</v>
      </c>
      <c r="D972" t="str">
        <f t="shared" si="166"/>
        <v>Home&amp;Kitchen</v>
      </c>
      <c r="E972" t="str">
        <f t="shared" si="167"/>
        <v>StorageWaterHeaters</v>
      </c>
      <c r="F972" s="3">
        <v>6199</v>
      </c>
      <c r="G972" s="3">
        <v>10400</v>
      </c>
      <c r="H972" s="3" t="str">
        <f t="shared" si="168"/>
        <v>&gt;500.00</v>
      </c>
      <c r="I972" s="1">
        <v>0.4</v>
      </c>
      <c r="J972" s="1" t="str">
        <f t="shared" si="169"/>
        <v>No</v>
      </c>
      <c r="K972" s="5">
        <v>4.0999999999999996</v>
      </c>
      <c r="L972" s="5">
        <f t="shared" si="170"/>
        <v>4.0999999999999996</v>
      </c>
      <c r="M972" s="6">
        <v>14391</v>
      </c>
      <c r="N972">
        <f t="shared" si="171"/>
        <v>14391</v>
      </c>
      <c r="O972" t="str">
        <f t="shared" si="172"/>
        <v>No</v>
      </c>
      <c r="P972" s="7">
        <f t="shared" si="173"/>
        <v>149666400</v>
      </c>
      <c r="Q972" s="5">
        <f t="shared" si="174"/>
        <v>0.82</v>
      </c>
      <c r="R972" s="5">
        <f t="shared" si="165"/>
        <v>3.3704707323413893E-2</v>
      </c>
      <c r="S972" s="5">
        <f t="shared" si="175"/>
        <v>0.42685235366170693</v>
      </c>
    </row>
    <row r="973" spans="1:19" x14ac:dyDescent="0.3">
      <c r="A973" t="s">
        <v>2090</v>
      </c>
      <c r="B973" t="s">
        <v>2091</v>
      </c>
      <c r="C973" t="s">
        <v>2092</v>
      </c>
      <c r="D973" t="str">
        <f t="shared" si="166"/>
        <v>Home&amp;Kitchen</v>
      </c>
      <c r="E973" t="str">
        <f t="shared" si="167"/>
        <v>MiniFoodProcessors&amp;Choppers</v>
      </c>
      <c r="F973" s="3">
        <v>1819</v>
      </c>
      <c r="G973" s="3">
        <v>2490</v>
      </c>
      <c r="H973" s="3" t="str">
        <f t="shared" si="168"/>
        <v>&gt;500.00</v>
      </c>
      <c r="I973" s="1">
        <v>0.27</v>
      </c>
      <c r="J973" s="1" t="str">
        <f t="shared" si="169"/>
        <v>No</v>
      </c>
      <c r="K973" s="5">
        <v>4.4000000000000004</v>
      </c>
      <c r="L973" s="5">
        <f t="shared" si="170"/>
        <v>4.4000000000000004</v>
      </c>
      <c r="M973" s="6">
        <v>7946</v>
      </c>
      <c r="N973">
        <f t="shared" si="171"/>
        <v>7946</v>
      </c>
      <c r="O973" t="str">
        <f t="shared" si="172"/>
        <v>No</v>
      </c>
      <c r="P973" s="7">
        <f t="shared" si="173"/>
        <v>19785540</v>
      </c>
      <c r="Q973" s="5">
        <f t="shared" si="174"/>
        <v>0.88000000000000012</v>
      </c>
      <c r="R973" s="5">
        <f t="shared" si="165"/>
        <v>1.8610076046963155E-2</v>
      </c>
      <c r="S973" s="5">
        <f t="shared" si="175"/>
        <v>0.44930503802348165</v>
      </c>
    </row>
    <row r="974" spans="1:19" x14ac:dyDescent="0.3">
      <c r="A974" t="s">
        <v>2093</v>
      </c>
      <c r="B974" t="s">
        <v>2094</v>
      </c>
      <c r="C974" t="s">
        <v>1998</v>
      </c>
      <c r="D974" t="str">
        <f t="shared" si="166"/>
        <v>Home&amp;Kitchen</v>
      </c>
      <c r="E974" t="str">
        <f t="shared" si="167"/>
        <v>Kettle&amp;ToasterSets</v>
      </c>
      <c r="F974" s="3">
        <v>1199</v>
      </c>
      <c r="G974" s="3">
        <v>1900</v>
      </c>
      <c r="H974" s="3" t="str">
        <f t="shared" si="168"/>
        <v>&gt;500.00</v>
      </c>
      <c r="I974" s="1">
        <v>0.37</v>
      </c>
      <c r="J974" s="1" t="str">
        <f t="shared" si="169"/>
        <v>No</v>
      </c>
      <c r="K974" s="5">
        <v>4</v>
      </c>
      <c r="L974" s="5">
        <f t="shared" si="170"/>
        <v>4</v>
      </c>
      <c r="M974" s="6">
        <v>1765</v>
      </c>
      <c r="N974">
        <f t="shared" si="171"/>
        <v>1765</v>
      </c>
      <c r="O974" t="str">
        <f t="shared" si="172"/>
        <v>No</v>
      </c>
      <c r="P974" s="7">
        <f t="shared" si="173"/>
        <v>3353500</v>
      </c>
      <c r="Q974" s="5">
        <f t="shared" si="174"/>
        <v>0.8</v>
      </c>
      <c r="R974" s="5">
        <f t="shared" si="165"/>
        <v>4.1337508460722342E-3</v>
      </c>
      <c r="S974" s="5">
        <f t="shared" si="175"/>
        <v>0.40206687542303615</v>
      </c>
    </row>
    <row r="975" spans="1:19" x14ac:dyDescent="0.3">
      <c r="A975" t="s">
        <v>2095</v>
      </c>
      <c r="B975" t="s">
        <v>2096</v>
      </c>
      <c r="C975" t="s">
        <v>1985</v>
      </c>
      <c r="D975" t="str">
        <f t="shared" si="166"/>
        <v>Home&amp;Kitchen</v>
      </c>
      <c r="E975" t="str">
        <f t="shared" si="167"/>
        <v>MixerGrinders</v>
      </c>
      <c r="F975" s="3">
        <v>3249</v>
      </c>
      <c r="G975" s="3">
        <v>6295</v>
      </c>
      <c r="H975" s="3" t="str">
        <f t="shared" si="168"/>
        <v>&gt;500.00</v>
      </c>
      <c r="I975" s="1">
        <v>0.48</v>
      </c>
      <c r="J975" s="1" t="str">
        <f t="shared" si="169"/>
        <v>No</v>
      </c>
      <c r="K975" s="5">
        <v>3.8</v>
      </c>
      <c r="L975" s="5">
        <f t="shared" si="170"/>
        <v>3.8</v>
      </c>
      <c r="M975" s="6">
        <v>14062</v>
      </c>
      <c r="N975">
        <f t="shared" si="171"/>
        <v>14062</v>
      </c>
      <c r="O975" t="str">
        <f t="shared" si="172"/>
        <v>No</v>
      </c>
      <c r="P975" s="7">
        <f t="shared" si="173"/>
        <v>88520290</v>
      </c>
      <c r="Q975" s="5">
        <f t="shared" si="174"/>
        <v>0.76</v>
      </c>
      <c r="R975" s="5">
        <f t="shared" si="165"/>
        <v>3.2934166797432156E-2</v>
      </c>
      <c r="S975" s="5">
        <f t="shared" si="175"/>
        <v>0.39646708339871606</v>
      </c>
    </row>
    <row r="976" spans="1:19" x14ac:dyDescent="0.3">
      <c r="A976" t="s">
        <v>2097</v>
      </c>
      <c r="B976" t="s">
        <v>2098</v>
      </c>
      <c r="C976" t="s">
        <v>2058</v>
      </c>
      <c r="D976" t="str">
        <f t="shared" si="166"/>
        <v>Home&amp;Kitchen</v>
      </c>
      <c r="E976" t="str">
        <f t="shared" si="167"/>
        <v>EggBoilers</v>
      </c>
      <c r="F976" s="3">
        <v>349</v>
      </c>
      <c r="G976" s="3">
        <v>999</v>
      </c>
      <c r="H976" s="3" t="str">
        <f t="shared" si="168"/>
        <v>&gt;500.00</v>
      </c>
      <c r="I976" s="1">
        <v>0.65</v>
      </c>
      <c r="J976" s="1" t="str">
        <f t="shared" si="169"/>
        <v>Yes</v>
      </c>
      <c r="K976" s="5">
        <v>4</v>
      </c>
      <c r="L976" s="5">
        <f t="shared" si="170"/>
        <v>4</v>
      </c>
      <c r="M976" s="6">
        <v>15646</v>
      </c>
      <c r="N976">
        <f t="shared" si="171"/>
        <v>15646</v>
      </c>
      <c r="O976" t="str">
        <f t="shared" si="172"/>
        <v>No</v>
      </c>
      <c r="P976" s="7">
        <f t="shared" si="173"/>
        <v>15630354</v>
      </c>
      <c r="Q976" s="5">
        <f t="shared" si="174"/>
        <v>0.8</v>
      </c>
      <c r="R976" s="5">
        <f t="shared" si="165"/>
        <v>3.6644003250791035E-2</v>
      </c>
      <c r="S976" s="5">
        <f t="shared" si="175"/>
        <v>0.41832200162539557</v>
      </c>
    </row>
    <row r="977" spans="1:19" x14ac:dyDescent="0.3">
      <c r="A977" t="s">
        <v>2099</v>
      </c>
      <c r="B977" t="s">
        <v>2100</v>
      </c>
      <c r="C977" t="s">
        <v>1950</v>
      </c>
      <c r="D977" t="str">
        <f t="shared" si="166"/>
        <v>Home&amp;Kitchen</v>
      </c>
      <c r="E977" t="str">
        <f t="shared" si="167"/>
        <v>FanHeaters</v>
      </c>
      <c r="F977" s="3">
        <v>1049</v>
      </c>
      <c r="G977" s="3">
        <v>1699</v>
      </c>
      <c r="H977" s="3" t="str">
        <f t="shared" si="168"/>
        <v>&gt;500.00</v>
      </c>
      <c r="I977" s="1">
        <v>0.38</v>
      </c>
      <c r="J977" s="1" t="str">
        <f t="shared" si="169"/>
        <v>No</v>
      </c>
      <c r="K977" s="5">
        <v>3.1</v>
      </c>
      <c r="L977" s="5">
        <f t="shared" si="170"/>
        <v>3.1</v>
      </c>
      <c r="M977" s="6">
        <v>111</v>
      </c>
      <c r="N977">
        <f t="shared" si="171"/>
        <v>111</v>
      </c>
      <c r="O977" t="str">
        <f t="shared" si="172"/>
        <v>Yes</v>
      </c>
      <c r="P977" s="7">
        <f t="shared" si="173"/>
        <v>188589</v>
      </c>
      <c r="Q977" s="5">
        <f t="shared" si="174"/>
        <v>0.62</v>
      </c>
      <c r="R977" s="5">
        <f t="shared" si="165"/>
        <v>2.5996959995128497E-4</v>
      </c>
      <c r="S977" s="5">
        <f t="shared" si="175"/>
        <v>0.31012998479997567</v>
      </c>
    </row>
    <row r="978" spans="1:19" x14ac:dyDescent="0.3">
      <c r="A978" t="s">
        <v>2101</v>
      </c>
      <c r="B978" t="s">
        <v>2102</v>
      </c>
      <c r="C978" t="s">
        <v>2103</v>
      </c>
      <c r="D978" t="str">
        <f t="shared" si="166"/>
        <v>Home&amp;Kitchen</v>
      </c>
      <c r="E978" t="str">
        <f t="shared" si="167"/>
        <v>DigitalScales</v>
      </c>
      <c r="F978" s="3">
        <v>799</v>
      </c>
      <c r="G978" s="3">
        <v>1500</v>
      </c>
      <c r="H978" s="3" t="str">
        <f t="shared" si="168"/>
        <v>&gt;500.00</v>
      </c>
      <c r="I978" s="1">
        <v>0.47</v>
      </c>
      <c r="J978" s="1" t="str">
        <f t="shared" si="169"/>
        <v>No</v>
      </c>
      <c r="K978" s="5">
        <v>4.3</v>
      </c>
      <c r="L978" s="5">
        <f t="shared" si="170"/>
        <v>4.3</v>
      </c>
      <c r="M978" s="6">
        <v>9695</v>
      </c>
      <c r="N978">
        <f t="shared" si="171"/>
        <v>9695</v>
      </c>
      <c r="O978" t="str">
        <f t="shared" si="172"/>
        <v>No</v>
      </c>
      <c r="P978" s="7">
        <f t="shared" si="173"/>
        <v>14542500</v>
      </c>
      <c r="Q978" s="5">
        <f t="shared" si="174"/>
        <v>0.86</v>
      </c>
      <c r="R978" s="5">
        <f t="shared" si="165"/>
        <v>2.2706353797546916E-2</v>
      </c>
      <c r="S978" s="5">
        <f t="shared" si="175"/>
        <v>0.44135317689877346</v>
      </c>
    </row>
    <row r="979" spans="1:19" x14ac:dyDescent="0.3">
      <c r="A979" t="s">
        <v>2104</v>
      </c>
      <c r="B979" t="s">
        <v>2105</v>
      </c>
      <c r="C979" t="s">
        <v>2001</v>
      </c>
      <c r="D979" t="str">
        <f t="shared" si="166"/>
        <v>Home&amp;Kitchen</v>
      </c>
      <c r="E979" t="str">
        <f t="shared" si="167"/>
        <v>StorageWaterHeaters</v>
      </c>
      <c r="F979" s="3">
        <v>4999</v>
      </c>
      <c r="G979" s="3">
        <v>9650</v>
      </c>
      <c r="H979" s="3" t="str">
        <f t="shared" si="168"/>
        <v>&gt;500.00</v>
      </c>
      <c r="I979" s="1">
        <v>0.48</v>
      </c>
      <c r="J979" s="1" t="str">
        <f t="shared" si="169"/>
        <v>No</v>
      </c>
      <c r="K979" s="5">
        <v>4.2</v>
      </c>
      <c r="L979" s="5">
        <f t="shared" si="170"/>
        <v>4.2</v>
      </c>
      <c r="M979" s="6">
        <v>1772</v>
      </c>
      <c r="N979">
        <f t="shared" si="171"/>
        <v>1772</v>
      </c>
      <c r="O979" t="str">
        <f t="shared" si="172"/>
        <v>No</v>
      </c>
      <c r="P979" s="7">
        <f t="shared" si="173"/>
        <v>17099800</v>
      </c>
      <c r="Q979" s="5">
        <f t="shared" si="174"/>
        <v>0.84000000000000008</v>
      </c>
      <c r="R979" s="5">
        <f t="shared" si="165"/>
        <v>4.1501453253484409E-3</v>
      </c>
      <c r="S979" s="5">
        <f t="shared" si="175"/>
        <v>0.42207507266267424</v>
      </c>
    </row>
    <row r="980" spans="1:19" x14ac:dyDescent="0.3">
      <c r="A980" t="s">
        <v>2106</v>
      </c>
      <c r="B980" t="s">
        <v>2107</v>
      </c>
      <c r="C980" t="s">
        <v>1985</v>
      </c>
      <c r="D980" t="str">
        <f t="shared" si="166"/>
        <v>Home&amp;Kitchen</v>
      </c>
      <c r="E980" t="str">
        <f t="shared" si="167"/>
        <v>MixerGrinders</v>
      </c>
      <c r="F980" s="3">
        <v>6999</v>
      </c>
      <c r="G980" s="3">
        <v>10590</v>
      </c>
      <c r="H980" s="3" t="str">
        <f t="shared" si="168"/>
        <v>&gt;500.00</v>
      </c>
      <c r="I980" s="1">
        <v>0.34</v>
      </c>
      <c r="J980" s="1" t="str">
        <f t="shared" si="169"/>
        <v>No</v>
      </c>
      <c r="K980" s="5">
        <v>4.4000000000000004</v>
      </c>
      <c r="L980" s="5">
        <f t="shared" si="170"/>
        <v>4.4000000000000004</v>
      </c>
      <c r="M980" s="6">
        <v>11499</v>
      </c>
      <c r="N980">
        <f t="shared" si="171"/>
        <v>11499</v>
      </c>
      <c r="O980" t="str">
        <f t="shared" si="172"/>
        <v>No</v>
      </c>
      <c r="P980" s="7">
        <f t="shared" si="173"/>
        <v>121774410</v>
      </c>
      <c r="Q980" s="5">
        <f t="shared" si="174"/>
        <v>0.88000000000000012</v>
      </c>
      <c r="R980" s="5">
        <f t="shared" si="165"/>
        <v>2.6931445313872305E-2</v>
      </c>
      <c r="S980" s="5">
        <f t="shared" si="175"/>
        <v>0.45346572265693619</v>
      </c>
    </row>
    <row r="981" spans="1:19" x14ac:dyDescent="0.3">
      <c r="A981" t="s">
        <v>2108</v>
      </c>
      <c r="B981" t="s">
        <v>2109</v>
      </c>
      <c r="C981" t="s">
        <v>1956</v>
      </c>
      <c r="D981" t="str">
        <f t="shared" si="166"/>
        <v>Home&amp;Kitchen</v>
      </c>
      <c r="E981" t="str">
        <f t="shared" si="167"/>
        <v>DigitalKitchenScales</v>
      </c>
      <c r="F981" s="3">
        <v>799</v>
      </c>
      <c r="G981" s="3">
        <v>1999</v>
      </c>
      <c r="H981" s="3" t="str">
        <f t="shared" si="168"/>
        <v>&gt;500.00</v>
      </c>
      <c r="I981" s="1">
        <v>0.6</v>
      </c>
      <c r="J981" s="1" t="str">
        <f t="shared" si="169"/>
        <v>Yes</v>
      </c>
      <c r="K981" s="5">
        <v>4.0999999999999996</v>
      </c>
      <c r="L981" s="5">
        <f t="shared" si="170"/>
        <v>4.0999999999999996</v>
      </c>
      <c r="M981" s="6">
        <v>2162</v>
      </c>
      <c r="N981">
        <f t="shared" si="171"/>
        <v>2162</v>
      </c>
      <c r="O981" t="str">
        <f t="shared" si="172"/>
        <v>No</v>
      </c>
      <c r="P981" s="7">
        <f t="shared" si="173"/>
        <v>4321838</v>
      </c>
      <c r="Q981" s="5">
        <f t="shared" si="174"/>
        <v>0.82</v>
      </c>
      <c r="R981" s="5">
        <f t="shared" si="165"/>
        <v>5.0635520278799829E-3</v>
      </c>
      <c r="S981" s="5">
        <f t="shared" si="175"/>
        <v>0.41253177601393998</v>
      </c>
    </row>
    <row r="982" spans="1:19" x14ac:dyDescent="0.3">
      <c r="A982" t="s">
        <v>2110</v>
      </c>
      <c r="B982" t="s">
        <v>2111</v>
      </c>
      <c r="C982" t="s">
        <v>2112</v>
      </c>
      <c r="D982" t="str">
        <f t="shared" si="166"/>
        <v>Home&amp;Kitchen</v>
      </c>
      <c r="E982" t="str">
        <f t="shared" si="167"/>
        <v>VacuumSealers</v>
      </c>
      <c r="F982" s="3">
        <v>89</v>
      </c>
      <c r="G982" s="3">
        <v>89</v>
      </c>
      <c r="H982" s="3" t="str">
        <f t="shared" si="168"/>
        <v>&lt;200.00</v>
      </c>
      <c r="I982" s="1">
        <v>0</v>
      </c>
      <c r="J982" s="1" t="str">
        <f t="shared" si="169"/>
        <v>No</v>
      </c>
      <c r="K982" s="5">
        <v>4.2</v>
      </c>
      <c r="L982" s="5">
        <f t="shared" si="170"/>
        <v>4.2</v>
      </c>
      <c r="M982" s="6">
        <v>19621</v>
      </c>
      <c r="N982">
        <f t="shared" si="171"/>
        <v>19621</v>
      </c>
      <c r="O982" t="str">
        <f t="shared" si="172"/>
        <v>No</v>
      </c>
      <c r="P982" s="7">
        <f t="shared" si="173"/>
        <v>1746269</v>
      </c>
      <c r="Q982" s="5">
        <f t="shared" si="174"/>
        <v>0.84000000000000008</v>
      </c>
      <c r="R982" s="5">
        <f t="shared" si="165"/>
        <v>4.5953725411208672E-2</v>
      </c>
      <c r="S982" s="5">
        <f t="shared" si="175"/>
        <v>0.44297686270560438</v>
      </c>
    </row>
    <row r="983" spans="1:19" x14ac:dyDescent="0.3">
      <c r="A983" t="s">
        <v>2113</v>
      </c>
      <c r="B983" t="s">
        <v>2114</v>
      </c>
      <c r="C983" t="s">
        <v>2115</v>
      </c>
      <c r="D983" t="str">
        <f t="shared" si="166"/>
        <v>Home&amp;Kitchen</v>
      </c>
      <c r="E983" t="str">
        <f t="shared" si="167"/>
        <v>CeilingFans</v>
      </c>
      <c r="F983" s="3">
        <v>1400</v>
      </c>
      <c r="G983" s="3">
        <v>2485</v>
      </c>
      <c r="H983" s="3" t="str">
        <f t="shared" si="168"/>
        <v>&gt;500.00</v>
      </c>
      <c r="I983" s="1">
        <v>0.44</v>
      </c>
      <c r="J983" s="1" t="str">
        <f t="shared" si="169"/>
        <v>No</v>
      </c>
      <c r="K983" s="5">
        <v>4.0999999999999996</v>
      </c>
      <c r="L983" s="5">
        <f t="shared" si="170"/>
        <v>4.0999999999999996</v>
      </c>
      <c r="M983" s="6">
        <v>19998</v>
      </c>
      <c r="N983">
        <f t="shared" si="171"/>
        <v>19998</v>
      </c>
      <c r="O983" t="str">
        <f t="shared" si="172"/>
        <v>No</v>
      </c>
      <c r="P983" s="7">
        <f t="shared" si="173"/>
        <v>49695030</v>
      </c>
      <c r="Q983" s="5">
        <f t="shared" si="174"/>
        <v>0.82</v>
      </c>
      <c r="R983" s="5">
        <f t="shared" si="165"/>
        <v>4.6836685223655826E-2</v>
      </c>
      <c r="S983" s="5">
        <f t="shared" si="175"/>
        <v>0.43341834261182788</v>
      </c>
    </row>
    <row r="984" spans="1:19" x14ac:dyDescent="0.3">
      <c r="A984" t="s">
        <v>2116</v>
      </c>
      <c r="B984" t="s">
        <v>2117</v>
      </c>
      <c r="C984" t="s">
        <v>2026</v>
      </c>
      <c r="D984" t="str">
        <f t="shared" si="166"/>
        <v>Home&amp;Kitchen</v>
      </c>
      <c r="E984" t="str">
        <f t="shared" si="167"/>
        <v>LaundryBaskets</v>
      </c>
      <c r="F984" s="3">
        <v>355</v>
      </c>
      <c r="G984" s="3">
        <v>899</v>
      </c>
      <c r="H984" s="3" t="str">
        <f t="shared" si="168"/>
        <v>&gt;500.00</v>
      </c>
      <c r="I984" s="1">
        <v>0.61</v>
      </c>
      <c r="J984" s="1" t="str">
        <f t="shared" si="169"/>
        <v>Yes</v>
      </c>
      <c r="K984" s="5">
        <v>4.0999999999999996</v>
      </c>
      <c r="L984" s="5">
        <f t="shared" si="170"/>
        <v>4.0999999999999996</v>
      </c>
      <c r="M984" s="6">
        <v>1051</v>
      </c>
      <c r="N984">
        <f t="shared" si="171"/>
        <v>1051</v>
      </c>
      <c r="O984" t="str">
        <f t="shared" si="172"/>
        <v>No</v>
      </c>
      <c r="P984" s="7">
        <f t="shared" si="173"/>
        <v>944849</v>
      </c>
      <c r="Q984" s="5">
        <f t="shared" si="174"/>
        <v>0.82</v>
      </c>
      <c r="R984" s="5">
        <f t="shared" si="165"/>
        <v>2.4615139598991036E-3</v>
      </c>
      <c r="S984" s="5">
        <f t="shared" si="175"/>
        <v>0.41123075697994954</v>
      </c>
    </row>
    <row r="985" spans="1:19" x14ac:dyDescent="0.3">
      <c r="A985" t="s">
        <v>2118</v>
      </c>
      <c r="B985" t="s">
        <v>2119</v>
      </c>
      <c r="C985" t="s">
        <v>1947</v>
      </c>
      <c r="D985" t="str">
        <f t="shared" si="166"/>
        <v>Home&amp;Kitchen</v>
      </c>
      <c r="E985" t="str">
        <f t="shared" si="167"/>
        <v>ElectricHeaters</v>
      </c>
      <c r="F985" s="3">
        <v>2169</v>
      </c>
      <c r="G985" s="3">
        <v>3279</v>
      </c>
      <c r="H985" s="3" t="str">
        <f t="shared" si="168"/>
        <v>&gt;500.00</v>
      </c>
      <c r="I985" s="1">
        <v>0.34</v>
      </c>
      <c r="J985" s="1" t="str">
        <f t="shared" si="169"/>
        <v>No</v>
      </c>
      <c r="K985" s="5">
        <v>4.0999999999999996</v>
      </c>
      <c r="L985" s="5">
        <f t="shared" si="170"/>
        <v>4.0999999999999996</v>
      </c>
      <c r="M985" s="6">
        <v>1716</v>
      </c>
      <c r="N985">
        <f t="shared" si="171"/>
        <v>1716</v>
      </c>
      <c r="O985" t="str">
        <f t="shared" si="172"/>
        <v>No</v>
      </c>
      <c r="P985" s="7">
        <f t="shared" si="173"/>
        <v>5626764</v>
      </c>
      <c r="Q985" s="5">
        <f t="shared" si="174"/>
        <v>0.82</v>
      </c>
      <c r="R985" s="5">
        <f t="shared" si="165"/>
        <v>4.0189894911387839E-3</v>
      </c>
      <c r="S985" s="5">
        <f t="shared" si="175"/>
        <v>0.41200949474556936</v>
      </c>
    </row>
    <row r="986" spans="1:19" x14ac:dyDescent="0.3">
      <c r="A986" t="s">
        <v>2120</v>
      </c>
      <c r="B986" t="s">
        <v>2121</v>
      </c>
      <c r="C986" t="s">
        <v>2122</v>
      </c>
      <c r="D986" t="str">
        <f t="shared" si="166"/>
        <v>Home&amp;Kitchen</v>
      </c>
      <c r="E986" t="str">
        <f t="shared" si="167"/>
        <v>CanisterVacuums</v>
      </c>
      <c r="F986" s="3">
        <v>2799</v>
      </c>
      <c r="G986" s="3">
        <v>3799</v>
      </c>
      <c r="H986" s="3" t="str">
        <f t="shared" si="168"/>
        <v>&gt;500.00</v>
      </c>
      <c r="I986" s="1">
        <v>0.26</v>
      </c>
      <c r="J986" s="1" t="str">
        <f t="shared" si="169"/>
        <v>No</v>
      </c>
      <c r="K986" s="5">
        <v>3.9</v>
      </c>
      <c r="L986" s="5">
        <f t="shared" si="170"/>
        <v>3.9</v>
      </c>
      <c r="M986" s="6">
        <v>32931</v>
      </c>
      <c r="N986">
        <f t="shared" si="171"/>
        <v>32931</v>
      </c>
      <c r="O986" t="str">
        <f t="shared" si="172"/>
        <v>No</v>
      </c>
      <c r="P986" s="7">
        <f t="shared" si="173"/>
        <v>125104869</v>
      </c>
      <c r="Q986" s="5">
        <f t="shared" si="174"/>
        <v>0.78</v>
      </c>
      <c r="R986" s="5">
        <f t="shared" si="165"/>
        <v>7.7126656720682571E-2</v>
      </c>
      <c r="S986" s="5">
        <f t="shared" si="175"/>
        <v>0.42856332836034128</v>
      </c>
    </row>
    <row r="987" spans="1:19" x14ac:dyDescent="0.3">
      <c r="A987" t="s">
        <v>2123</v>
      </c>
      <c r="B987" t="s">
        <v>2124</v>
      </c>
      <c r="C987" t="s">
        <v>1944</v>
      </c>
      <c r="D987" t="str">
        <f t="shared" si="166"/>
        <v>Home&amp;Kitchen</v>
      </c>
      <c r="E987" t="str">
        <f t="shared" si="167"/>
        <v>ElectricKettles</v>
      </c>
      <c r="F987" s="3">
        <v>899</v>
      </c>
      <c r="G987" s="3">
        <v>1249</v>
      </c>
      <c r="H987" s="3" t="str">
        <f t="shared" si="168"/>
        <v>&gt;500.00</v>
      </c>
      <c r="I987" s="1">
        <v>0.28000000000000003</v>
      </c>
      <c r="J987" s="1" t="str">
        <f t="shared" si="169"/>
        <v>No</v>
      </c>
      <c r="K987" s="5">
        <v>3.9</v>
      </c>
      <c r="L987" s="5">
        <f t="shared" si="170"/>
        <v>3.9</v>
      </c>
      <c r="M987" s="6">
        <v>17424</v>
      </c>
      <c r="N987">
        <f t="shared" si="171"/>
        <v>17424</v>
      </c>
      <c r="O987" t="str">
        <f t="shared" si="172"/>
        <v>No</v>
      </c>
      <c r="P987" s="7">
        <f t="shared" si="173"/>
        <v>21762576</v>
      </c>
      <c r="Q987" s="5">
        <f t="shared" si="174"/>
        <v>0.78</v>
      </c>
      <c r="R987" s="5">
        <f t="shared" si="165"/>
        <v>4.0808200986947651E-2</v>
      </c>
      <c r="S987" s="5">
        <f t="shared" si="175"/>
        <v>0.41040410049347387</v>
      </c>
    </row>
    <row r="988" spans="1:19" x14ac:dyDescent="0.3">
      <c r="A988" t="s">
        <v>2125</v>
      </c>
      <c r="B988" t="s">
        <v>2126</v>
      </c>
      <c r="C988" t="s">
        <v>1991</v>
      </c>
      <c r="D988" t="str">
        <f t="shared" si="166"/>
        <v>Home&amp;Kitchen</v>
      </c>
      <c r="E988" t="str">
        <f t="shared" si="167"/>
        <v>RoomHeaters</v>
      </c>
      <c r="F988" s="3">
        <v>2499</v>
      </c>
      <c r="G988" s="3">
        <v>5000</v>
      </c>
      <c r="H988" s="3" t="str">
        <f t="shared" si="168"/>
        <v>&gt;500.00</v>
      </c>
      <c r="I988" s="1">
        <v>0.5</v>
      </c>
      <c r="J988" s="1" t="str">
        <f t="shared" si="169"/>
        <v>Yes</v>
      </c>
      <c r="K988" s="5">
        <v>3.8</v>
      </c>
      <c r="L988" s="5">
        <f t="shared" si="170"/>
        <v>3.8</v>
      </c>
      <c r="M988" s="6">
        <v>1889</v>
      </c>
      <c r="N988">
        <f t="shared" si="171"/>
        <v>1889</v>
      </c>
      <c r="O988" t="str">
        <f t="shared" si="172"/>
        <v>No</v>
      </c>
      <c r="P988" s="7">
        <f t="shared" si="173"/>
        <v>9445000</v>
      </c>
      <c r="Q988" s="5">
        <f t="shared" si="174"/>
        <v>0.76</v>
      </c>
      <c r="R988" s="5">
        <f t="shared" si="165"/>
        <v>4.4241673361079033E-3</v>
      </c>
      <c r="S988" s="5">
        <f t="shared" si="175"/>
        <v>0.38221208366805398</v>
      </c>
    </row>
    <row r="989" spans="1:19" x14ac:dyDescent="0.3">
      <c r="A989" t="s">
        <v>2127</v>
      </c>
      <c r="B989" t="s">
        <v>2128</v>
      </c>
      <c r="C989" t="s">
        <v>1988</v>
      </c>
      <c r="D989" t="str">
        <f t="shared" si="166"/>
        <v>Home&amp;Kitchen</v>
      </c>
      <c r="E989" t="str">
        <f t="shared" si="167"/>
        <v>InstantWaterHeaters</v>
      </c>
      <c r="F989" s="3">
        <v>3599</v>
      </c>
      <c r="G989" s="3">
        <v>7299</v>
      </c>
      <c r="H989" s="3" t="str">
        <f t="shared" si="168"/>
        <v>&gt;500.00</v>
      </c>
      <c r="I989" s="1">
        <v>0.51</v>
      </c>
      <c r="J989" s="1" t="str">
        <f t="shared" si="169"/>
        <v>Yes</v>
      </c>
      <c r="K989" s="5">
        <v>4</v>
      </c>
      <c r="L989" s="5">
        <f t="shared" si="170"/>
        <v>4</v>
      </c>
      <c r="M989" s="6">
        <v>10324</v>
      </c>
      <c r="N989">
        <f t="shared" si="171"/>
        <v>10324</v>
      </c>
      <c r="O989" t="str">
        <f t="shared" si="172"/>
        <v>No</v>
      </c>
      <c r="P989" s="7">
        <f t="shared" si="173"/>
        <v>75354876</v>
      </c>
      <c r="Q989" s="5">
        <f t="shared" si="174"/>
        <v>0.8</v>
      </c>
      <c r="R989" s="5">
        <f t="shared" si="165"/>
        <v>2.4179514863937532E-2</v>
      </c>
      <c r="S989" s="5">
        <f t="shared" si="175"/>
        <v>0.4120897574319688</v>
      </c>
    </row>
    <row r="990" spans="1:19" x14ac:dyDescent="0.3">
      <c r="A990" t="s">
        <v>2129</v>
      </c>
      <c r="B990" t="s">
        <v>2130</v>
      </c>
      <c r="C990" t="s">
        <v>1982</v>
      </c>
      <c r="D990" t="str">
        <f t="shared" si="166"/>
        <v>Home&amp;Kitchen</v>
      </c>
      <c r="E990" t="str">
        <f t="shared" si="167"/>
        <v>DryIrons</v>
      </c>
      <c r="F990" s="3">
        <v>499</v>
      </c>
      <c r="G990" s="3">
        <v>625</v>
      </c>
      <c r="H990" s="3" t="str">
        <f t="shared" si="168"/>
        <v>&gt;500.00</v>
      </c>
      <c r="I990" s="1">
        <v>0.2</v>
      </c>
      <c r="J990" s="1" t="str">
        <f t="shared" si="169"/>
        <v>No</v>
      </c>
      <c r="K990" s="5">
        <v>4.2</v>
      </c>
      <c r="L990" s="5">
        <f t="shared" si="170"/>
        <v>4.2</v>
      </c>
      <c r="M990" s="6">
        <v>5355</v>
      </c>
      <c r="N990">
        <f t="shared" si="171"/>
        <v>5355</v>
      </c>
      <c r="O990" t="str">
        <f t="shared" si="172"/>
        <v>No</v>
      </c>
      <c r="P990" s="7">
        <f t="shared" si="173"/>
        <v>3346875</v>
      </c>
      <c r="Q990" s="5">
        <f t="shared" si="174"/>
        <v>0.84000000000000008</v>
      </c>
      <c r="R990" s="5">
        <f t="shared" si="165"/>
        <v>1.2541776646298478E-2</v>
      </c>
      <c r="S990" s="5">
        <f t="shared" si="175"/>
        <v>0.4262708883231493</v>
      </c>
    </row>
    <row r="991" spans="1:19" x14ac:dyDescent="0.3">
      <c r="A991" t="s">
        <v>2131</v>
      </c>
      <c r="B991" t="s">
        <v>2132</v>
      </c>
      <c r="C991" t="s">
        <v>2016</v>
      </c>
      <c r="D991" t="str">
        <f t="shared" si="166"/>
        <v>Home&amp;Kitchen</v>
      </c>
      <c r="E991" t="str">
        <f t="shared" si="167"/>
        <v>ImmersionRods</v>
      </c>
      <c r="F991" s="3">
        <v>653</v>
      </c>
      <c r="G991" s="3">
        <v>1020</v>
      </c>
      <c r="H991" s="3" t="str">
        <f t="shared" si="168"/>
        <v>&gt;500.00</v>
      </c>
      <c r="I991" s="1">
        <v>0.36</v>
      </c>
      <c r="J991" s="1" t="str">
        <f t="shared" si="169"/>
        <v>No</v>
      </c>
      <c r="K991" s="5">
        <v>4.0999999999999996</v>
      </c>
      <c r="L991" s="5">
        <f t="shared" si="170"/>
        <v>4.0999999999999996</v>
      </c>
      <c r="M991" s="6">
        <v>3366</v>
      </c>
      <c r="N991">
        <f t="shared" si="171"/>
        <v>3366</v>
      </c>
      <c r="O991" t="str">
        <f t="shared" si="172"/>
        <v>No</v>
      </c>
      <c r="P991" s="7">
        <f t="shared" si="173"/>
        <v>3433320</v>
      </c>
      <c r="Q991" s="5">
        <f t="shared" si="174"/>
        <v>0.82</v>
      </c>
      <c r="R991" s="5">
        <f t="shared" si="165"/>
        <v>7.8834024633876142E-3</v>
      </c>
      <c r="S991" s="5">
        <f t="shared" si="175"/>
        <v>0.41394170123169377</v>
      </c>
    </row>
    <row r="992" spans="1:19" x14ac:dyDescent="0.3">
      <c r="A992" t="s">
        <v>2133</v>
      </c>
      <c r="B992" t="s">
        <v>2134</v>
      </c>
      <c r="C992" t="s">
        <v>2135</v>
      </c>
      <c r="D992" t="str">
        <f t="shared" si="166"/>
        <v>Home&amp;Kitchen</v>
      </c>
      <c r="E992" t="str">
        <f t="shared" si="167"/>
        <v>PressureWashers,Steam&amp;WindowCleaners</v>
      </c>
      <c r="F992" s="3">
        <v>4789</v>
      </c>
      <c r="G992" s="3">
        <v>8990</v>
      </c>
      <c r="H992" s="3" t="str">
        <f t="shared" si="168"/>
        <v>&gt;500.00</v>
      </c>
      <c r="I992" s="1">
        <v>0.47</v>
      </c>
      <c r="J992" s="1" t="str">
        <f t="shared" si="169"/>
        <v>No</v>
      </c>
      <c r="K992" s="5">
        <v>4.3</v>
      </c>
      <c r="L992" s="5">
        <f t="shared" si="170"/>
        <v>4.3</v>
      </c>
      <c r="M992" s="6">
        <v>1017</v>
      </c>
      <c r="N992">
        <f t="shared" si="171"/>
        <v>1017</v>
      </c>
      <c r="O992" t="str">
        <f t="shared" si="172"/>
        <v>No</v>
      </c>
      <c r="P992" s="7">
        <f t="shared" si="173"/>
        <v>9142830</v>
      </c>
      <c r="Q992" s="5">
        <f t="shared" si="174"/>
        <v>0.86</v>
      </c>
      <c r="R992" s="5">
        <f t="shared" si="165"/>
        <v>2.3818836319860976E-3</v>
      </c>
      <c r="S992" s="5">
        <f t="shared" si="175"/>
        <v>0.43119094181599305</v>
      </c>
    </row>
    <row r="993" spans="1:19" x14ac:dyDescent="0.3">
      <c r="A993" t="s">
        <v>2136</v>
      </c>
      <c r="B993" t="s">
        <v>2137</v>
      </c>
      <c r="C993" t="s">
        <v>2138</v>
      </c>
      <c r="D993" t="str">
        <f t="shared" si="166"/>
        <v>Home&amp;Kitchen</v>
      </c>
      <c r="E993" t="str">
        <f t="shared" si="167"/>
        <v>HalogenHeaters</v>
      </c>
      <c r="F993" s="3">
        <v>1409</v>
      </c>
      <c r="G993" s="3">
        <v>1639</v>
      </c>
      <c r="H993" s="3" t="str">
        <f t="shared" si="168"/>
        <v>&gt;500.00</v>
      </c>
      <c r="I993" s="1">
        <v>0.14000000000000001</v>
      </c>
      <c r="J993" s="1" t="str">
        <f t="shared" si="169"/>
        <v>No</v>
      </c>
      <c r="K993" s="5">
        <v>3.7</v>
      </c>
      <c r="L993" s="5">
        <f t="shared" si="170"/>
        <v>3.7</v>
      </c>
      <c r="M993" s="6">
        <v>787</v>
      </c>
      <c r="N993">
        <f t="shared" si="171"/>
        <v>787</v>
      </c>
      <c r="O993" t="str">
        <f t="shared" si="172"/>
        <v>Yes</v>
      </c>
      <c r="P993" s="7">
        <f t="shared" si="173"/>
        <v>1289893</v>
      </c>
      <c r="Q993" s="5">
        <f t="shared" si="174"/>
        <v>0.74</v>
      </c>
      <c r="R993" s="5">
        <f t="shared" si="165"/>
        <v>1.8432078843392907E-3</v>
      </c>
      <c r="S993" s="5">
        <f t="shared" si="175"/>
        <v>0.37092160394216966</v>
      </c>
    </row>
    <row r="994" spans="1:19" x14ac:dyDescent="0.3">
      <c r="A994" t="s">
        <v>2139</v>
      </c>
      <c r="B994" t="s">
        <v>2140</v>
      </c>
      <c r="C994" t="s">
        <v>1979</v>
      </c>
      <c r="D994" t="str">
        <f t="shared" si="166"/>
        <v>Home&amp;Kitchen</v>
      </c>
      <c r="E994" t="str">
        <f t="shared" si="167"/>
        <v>HandBlenders</v>
      </c>
      <c r="F994" s="3">
        <v>753</v>
      </c>
      <c r="G994" s="3">
        <v>899</v>
      </c>
      <c r="H994" s="3" t="str">
        <f t="shared" si="168"/>
        <v>&gt;500.00</v>
      </c>
      <c r="I994" s="1">
        <v>0.16</v>
      </c>
      <c r="J994" s="1" t="str">
        <f t="shared" si="169"/>
        <v>No</v>
      </c>
      <c r="K994" s="5">
        <v>4.2</v>
      </c>
      <c r="L994" s="5">
        <f t="shared" si="170"/>
        <v>4.2</v>
      </c>
      <c r="M994" s="6">
        <v>18462</v>
      </c>
      <c r="N994">
        <f t="shared" si="171"/>
        <v>18462</v>
      </c>
      <c r="O994" t="str">
        <f t="shared" si="172"/>
        <v>No</v>
      </c>
      <c r="P994" s="7">
        <f t="shared" si="173"/>
        <v>16597338</v>
      </c>
      <c r="Q994" s="5">
        <f t="shared" si="174"/>
        <v>0.84000000000000008</v>
      </c>
      <c r="R994" s="5">
        <f t="shared" si="165"/>
        <v>4.323926805676237E-2</v>
      </c>
      <c r="S994" s="5">
        <f t="shared" si="175"/>
        <v>0.44161963402838122</v>
      </c>
    </row>
    <row r="995" spans="1:19" x14ac:dyDescent="0.3">
      <c r="A995" t="s">
        <v>2141</v>
      </c>
      <c r="B995" t="s">
        <v>2142</v>
      </c>
      <c r="C995" t="s">
        <v>2058</v>
      </c>
      <c r="D995" t="str">
        <f t="shared" si="166"/>
        <v>Home&amp;Kitchen</v>
      </c>
      <c r="E995" t="str">
        <f t="shared" si="167"/>
        <v>EggBoilers</v>
      </c>
      <c r="F995" s="3">
        <v>353</v>
      </c>
      <c r="G995" s="3">
        <v>1199</v>
      </c>
      <c r="H995" s="3" t="str">
        <f t="shared" si="168"/>
        <v>&gt;500.00</v>
      </c>
      <c r="I995" s="1">
        <v>0.71</v>
      </c>
      <c r="J995" s="1" t="str">
        <f t="shared" si="169"/>
        <v>Yes</v>
      </c>
      <c r="K995" s="5">
        <v>4.3</v>
      </c>
      <c r="L995" s="5">
        <f t="shared" si="170"/>
        <v>4.3</v>
      </c>
      <c r="M995" s="6">
        <v>629</v>
      </c>
      <c r="N995">
        <f t="shared" si="171"/>
        <v>629</v>
      </c>
      <c r="O995" t="str">
        <f t="shared" si="172"/>
        <v>Yes</v>
      </c>
      <c r="P995" s="7">
        <f t="shared" si="173"/>
        <v>754171</v>
      </c>
      <c r="Q995" s="5">
        <f t="shared" si="174"/>
        <v>0.86</v>
      </c>
      <c r="R995" s="5">
        <f t="shared" si="165"/>
        <v>1.473161066390615E-3</v>
      </c>
      <c r="S995" s="5">
        <f t="shared" si="175"/>
        <v>0.4307365805331953</v>
      </c>
    </row>
    <row r="996" spans="1:19" x14ac:dyDescent="0.3">
      <c r="A996" t="s">
        <v>2143</v>
      </c>
      <c r="B996" t="s">
        <v>2144</v>
      </c>
      <c r="C996" t="s">
        <v>1956</v>
      </c>
      <c r="D996" t="str">
        <f t="shared" si="166"/>
        <v>Home&amp;Kitchen</v>
      </c>
      <c r="E996" t="str">
        <f t="shared" si="167"/>
        <v>DigitalKitchenScales</v>
      </c>
      <c r="F996" s="3">
        <v>1099</v>
      </c>
      <c r="G996" s="3">
        <v>1899</v>
      </c>
      <c r="H996" s="3" t="str">
        <f t="shared" si="168"/>
        <v>&gt;500.00</v>
      </c>
      <c r="I996" s="1">
        <v>0.42</v>
      </c>
      <c r="J996" s="1" t="str">
        <f t="shared" si="169"/>
        <v>No</v>
      </c>
      <c r="K996" s="5">
        <v>4.3</v>
      </c>
      <c r="L996" s="5">
        <f t="shared" si="170"/>
        <v>4.3</v>
      </c>
      <c r="M996" s="6">
        <v>15276</v>
      </c>
      <c r="N996">
        <f t="shared" si="171"/>
        <v>15276</v>
      </c>
      <c r="O996" t="str">
        <f t="shared" si="172"/>
        <v>No</v>
      </c>
      <c r="P996" s="7">
        <f t="shared" si="173"/>
        <v>29009124</v>
      </c>
      <c r="Q996" s="5">
        <f t="shared" si="174"/>
        <v>0.86</v>
      </c>
      <c r="R996" s="5">
        <f t="shared" si="165"/>
        <v>3.5777437917620086E-2</v>
      </c>
      <c r="S996" s="5">
        <f t="shared" si="175"/>
        <v>0.44788871895881005</v>
      </c>
    </row>
    <row r="997" spans="1:19" x14ac:dyDescent="0.3">
      <c r="A997" t="s">
        <v>2145</v>
      </c>
      <c r="B997" t="s">
        <v>2146</v>
      </c>
      <c r="C997" t="s">
        <v>2023</v>
      </c>
      <c r="D997" t="str">
        <f t="shared" si="166"/>
        <v>Home&amp;Kitchen</v>
      </c>
      <c r="E997" t="str">
        <f t="shared" si="167"/>
        <v>AirFryers</v>
      </c>
      <c r="F997" s="3">
        <v>8799</v>
      </c>
      <c r="G997" s="3">
        <v>11595</v>
      </c>
      <c r="H997" s="3" t="str">
        <f t="shared" si="168"/>
        <v>&gt;500.00</v>
      </c>
      <c r="I997" s="1">
        <v>0.24</v>
      </c>
      <c r="J997" s="1" t="str">
        <f t="shared" si="169"/>
        <v>No</v>
      </c>
      <c r="K997" s="5">
        <v>4.4000000000000004</v>
      </c>
      <c r="L997" s="5">
        <f t="shared" si="170"/>
        <v>4.4000000000000004</v>
      </c>
      <c r="M997" s="6">
        <v>2981</v>
      </c>
      <c r="N997">
        <f t="shared" si="171"/>
        <v>2981</v>
      </c>
      <c r="O997" t="str">
        <f t="shared" si="172"/>
        <v>No</v>
      </c>
      <c r="P997" s="7">
        <f t="shared" si="173"/>
        <v>34564695</v>
      </c>
      <c r="Q997" s="5">
        <f t="shared" si="174"/>
        <v>0.88000000000000012</v>
      </c>
      <c r="R997" s="5">
        <f t="shared" si="165"/>
        <v>6.9817061031962205E-3</v>
      </c>
      <c r="S997" s="5">
        <f t="shared" si="175"/>
        <v>0.44349085305159819</v>
      </c>
    </row>
    <row r="998" spans="1:19" x14ac:dyDescent="0.3">
      <c r="A998" t="s">
        <v>2147</v>
      </c>
      <c r="B998" t="s">
        <v>2148</v>
      </c>
      <c r="C998" t="s">
        <v>1944</v>
      </c>
      <c r="D998" t="str">
        <f t="shared" si="166"/>
        <v>Home&amp;Kitchen</v>
      </c>
      <c r="E998" t="str">
        <f t="shared" si="167"/>
        <v>ElectricKettles</v>
      </c>
      <c r="F998" s="3">
        <v>1345</v>
      </c>
      <c r="G998" s="3">
        <v>1750</v>
      </c>
      <c r="H998" s="3" t="str">
        <f t="shared" si="168"/>
        <v>&gt;500.00</v>
      </c>
      <c r="I998" s="1">
        <v>0.23</v>
      </c>
      <c r="J998" s="1" t="str">
        <f t="shared" si="169"/>
        <v>No</v>
      </c>
      <c r="K998" s="5">
        <v>3.8</v>
      </c>
      <c r="L998" s="5">
        <f t="shared" si="170"/>
        <v>3.8</v>
      </c>
      <c r="M998" s="6">
        <v>2466</v>
      </c>
      <c r="N998">
        <f t="shared" si="171"/>
        <v>2466</v>
      </c>
      <c r="O998" t="str">
        <f t="shared" si="172"/>
        <v>No</v>
      </c>
      <c r="P998" s="7">
        <f t="shared" si="173"/>
        <v>4315500</v>
      </c>
      <c r="Q998" s="5">
        <f t="shared" si="174"/>
        <v>0.76</v>
      </c>
      <c r="R998" s="5">
        <f t="shared" si="165"/>
        <v>5.7755408421609799E-3</v>
      </c>
      <c r="S998" s="5">
        <f t="shared" si="175"/>
        <v>0.38288777042108052</v>
      </c>
    </row>
    <row r="999" spans="1:19" x14ac:dyDescent="0.3">
      <c r="A999" t="s">
        <v>2149</v>
      </c>
      <c r="B999" t="s">
        <v>2150</v>
      </c>
      <c r="C999" t="s">
        <v>2151</v>
      </c>
      <c r="D999" t="str">
        <f t="shared" si="166"/>
        <v>Home&amp;Kitchen</v>
      </c>
      <c r="E999" t="str">
        <f t="shared" si="167"/>
        <v>Pop-upToasters</v>
      </c>
      <c r="F999" s="3">
        <v>2095</v>
      </c>
      <c r="G999" s="3">
        <v>2095</v>
      </c>
      <c r="H999" s="3" t="str">
        <f t="shared" si="168"/>
        <v>&gt;500.00</v>
      </c>
      <c r="I999" s="1">
        <v>0</v>
      </c>
      <c r="J999" s="1" t="str">
        <f t="shared" si="169"/>
        <v>No</v>
      </c>
      <c r="K999" s="5">
        <v>4.5</v>
      </c>
      <c r="L999" s="5">
        <f t="shared" si="170"/>
        <v>4.5</v>
      </c>
      <c r="M999" s="6">
        <v>7949</v>
      </c>
      <c r="N999">
        <f t="shared" si="171"/>
        <v>7949</v>
      </c>
      <c r="O999" t="str">
        <f t="shared" si="172"/>
        <v>No</v>
      </c>
      <c r="P999" s="7">
        <f t="shared" si="173"/>
        <v>16653155</v>
      </c>
      <c r="Q999" s="5">
        <f t="shared" si="174"/>
        <v>0.9</v>
      </c>
      <c r="R999" s="5">
        <f t="shared" si="165"/>
        <v>1.8617102252367245E-2</v>
      </c>
      <c r="S999" s="5">
        <f t="shared" si="175"/>
        <v>0.45930855112618363</v>
      </c>
    </row>
    <row r="1000" spans="1:19" x14ac:dyDescent="0.3">
      <c r="A1000" t="s">
        <v>2152</v>
      </c>
      <c r="B1000" t="s">
        <v>2153</v>
      </c>
      <c r="C1000" t="s">
        <v>1947</v>
      </c>
      <c r="D1000" t="str">
        <f t="shared" si="166"/>
        <v>Home&amp;Kitchen</v>
      </c>
      <c r="E1000" t="str">
        <f t="shared" si="167"/>
        <v>ElectricHeaters</v>
      </c>
      <c r="F1000" s="3">
        <v>1498</v>
      </c>
      <c r="G1000" s="3">
        <v>2300</v>
      </c>
      <c r="H1000" s="3" t="str">
        <f t="shared" si="168"/>
        <v>&gt;500.00</v>
      </c>
      <c r="I1000" s="1">
        <v>0.35</v>
      </c>
      <c r="J1000" s="1" t="str">
        <f t="shared" si="169"/>
        <v>No</v>
      </c>
      <c r="K1000" s="5">
        <v>3.8</v>
      </c>
      <c r="L1000" s="5">
        <f t="shared" si="170"/>
        <v>3.8</v>
      </c>
      <c r="M1000" s="6">
        <v>95</v>
      </c>
      <c r="N1000">
        <f t="shared" si="171"/>
        <v>95</v>
      </c>
      <c r="O1000" t="str">
        <f t="shared" si="172"/>
        <v>Yes</v>
      </c>
      <c r="P1000" s="7">
        <f t="shared" si="173"/>
        <v>218500</v>
      </c>
      <c r="Q1000" s="5">
        <f t="shared" si="174"/>
        <v>0.76</v>
      </c>
      <c r="R1000" s="5">
        <f t="shared" si="165"/>
        <v>2.2249650446281145E-4</v>
      </c>
      <c r="S1000" s="5">
        <f t="shared" si="175"/>
        <v>0.38011124825223142</v>
      </c>
    </row>
    <row r="1001" spans="1:19" x14ac:dyDescent="0.3">
      <c r="A1001" t="s">
        <v>2154</v>
      </c>
      <c r="B1001" t="s">
        <v>2155</v>
      </c>
      <c r="C1001" t="s">
        <v>2156</v>
      </c>
      <c r="D1001" t="str">
        <f t="shared" si="166"/>
        <v>Home&amp;Kitchen</v>
      </c>
      <c r="E1001" t="str">
        <f t="shared" si="167"/>
        <v>HeatConvectors</v>
      </c>
      <c r="F1001" s="3">
        <v>2199</v>
      </c>
      <c r="G1001" s="3">
        <v>2990</v>
      </c>
      <c r="H1001" s="3" t="str">
        <f t="shared" si="168"/>
        <v>&gt;500.00</v>
      </c>
      <c r="I1001" s="1">
        <v>0.26</v>
      </c>
      <c r="J1001" s="1" t="str">
        <f t="shared" si="169"/>
        <v>No</v>
      </c>
      <c r="K1001" s="5">
        <v>3.8</v>
      </c>
      <c r="L1001" s="5">
        <f t="shared" si="170"/>
        <v>3.8</v>
      </c>
      <c r="M1001" s="6">
        <v>1558</v>
      </c>
      <c r="N1001">
        <f t="shared" si="171"/>
        <v>1558</v>
      </c>
      <c r="O1001" t="str">
        <f t="shared" si="172"/>
        <v>No</v>
      </c>
      <c r="P1001" s="7">
        <f t="shared" si="173"/>
        <v>4658420</v>
      </c>
      <c r="Q1001" s="5">
        <f t="shared" si="174"/>
        <v>0.76</v>
      </c>
      <c r="R1001" s="5">
        <f t="shared" si="165"/>
        <v>3.6489426731901079E-3</v>
      </c>
      <c r="S1001" s="5">
        <f t="shared" si="175"/>
        <v>0.38182447133659508</v>
      </c>
    </row>
    <row r="1002" spans="1:19" x14ac:dyDescent="0.3">
      <c r="A1002" t="s">
        <v>2157</v>
      </c>
      <c r="B1002" t="s">
        <v>2158</v>
      </c>
      <c r="C1002" t="s">
        <v>1985</v>
      </c>
      <c r="D1002" t="str">
        <f t="shared" si="166"/>
        <v>Home&amp;Kitchen</v>
      </c>
      <c r="E1002" t="str">
        <f t="shared" si="167"/>
        <v>MixerGrinders</v>
      </c>
      <c r="F1002" s="3">
        <v>3699</v>
      </c>
      <c r="G1002" s="3">
        <v>4295</v>
      </c>
      <c r="H1002" s="3" t="str">
        <f t="shared" si="168"/>
        <v>&gt;500.00</v>
      </c>
      <c r="I1002" s="1">
        <v>0.14000000000000001</v>
      </c>
      <c r="J1002" s="1" t="str">
        <f t="shared" si="169"/>
        <v>No</v>
      </c>
      <c r="K1002" s="5">
        <v>4.0999999999999996</v>
      </c>
      <c r="L1002" s="5">
        <f t="shared" si="170"/>
        <v>4.0999999999999996</v>
      </c>
      <c r="M1002" s="6">
        <v>26543</v>
      </c>
      <c r="N1002">
        <f t="shared" si="171"/>
        <v>26543</v>
      </c>
      <c r="O1002" t="str">
        <f t="shared" si="172"/>
        <v>No</v>
      </c>
      <c r="P1002" s="7">
        <f t="shared" si="173"/>
        <v>114002185</v>
      </c>
      <c r="Q1002" s="5">
        <f t="shared" si="174"/>
        <v>0.82</v>
      </c>
      <c r="R1002" s="5">
        <f t="shared" si="165"/>
        <v>6.2165523346909522E-2</v>
      </c>
      <c r="S1002" s="5">
        <f t="shared" si="175"/>
        <v>0.44108276167345473</v>
      </c>
    </row>
    <row r="1003" spans="1:19" x14ac:dyDescent="0.3">
      <c r="A1003" t="s">
        <v>2159</v>
      </c>
      <c r="B1003" t="s">
        <v>2160</v>
      </c>
      <c r="C1003" t="s">
        <v>2026</v>
      </c>
      <c r="D1003" t="str">
        <f t="shared" si="166"/>
        <v>Home&amp;Kitchen</v>
      </c>
      <c r="E1003" t="str">
        <f t="shared" si="167"/>
        <v>LaundryBaskets</v>
      </c>
      <c r="F1003" s="3">
        <v>177</v>
      </c>
      <c r="G1003" s="3">
        <v>199</v>
      </c>
      <c r="H1003" s="3" t="str">
        <f t="shared" si="168"/>
        <v>&lt;200.00</v>
      </c>
      <c r="I1003" s="1">
        <v>0.11</v>
      </c>
      <c r="J1003" s="1" t="str">
        <f t="shared" si="169"/>
        <v>No</v>
      </c>
      <c r="K1003" s="5">
        <v>4.0999999999999996</v>
      </c>
      <c r="L1003" s="5">
        <f t="shared" si="170"/>
        <v>4.0999999999999996</v>
      </c>
      <c r="M1003" s="6">
        <v>3688</v>
      </c>
      <c r="N1003">
        <f t="shared" si="171"/>
        <v>3688</v>
      </c>
      <c r="O1003" t="str">
        <f t="shared" si="172"/>
        <v>No</v>
      </c>
      <c r="P1003" s="7">
        <f t="shared" si="173"/>
        <v>733912</v>
      </c>
      <c r="Q1003" s="5">
        <f t="shared" si="174"/>
        <v>0.82</v>
      </c>
      <c r="R1003" s="5">
        <f t="shared" si="165"/>
        <v>8.6375485100931449E-3</v>
      </c>
      <c r="S1003" s="5">
        <f t="shared" si="175"/>
        <v>0.41431877425504654</v>
      </c>
    </row>
    <row r="1004" spans="1:19" x14ac:dyDescent="0.3">
      <c r="A1004" t="s">
        <v>2161</v>
      </c>
      <c r="B1004" t="s">
        <v>2162</v>
      </c>
      <c r="C1004" t="s">
        <v>1985</v>
      </c>
      <c r="D1004" t="str">
        <f t="shared" si="166"/>
        <v>Home&amp;Kitchen</v>
      </c>
      <c r="E1004" t="str">
        <f t="shared" si="167"/>
        <v>MixerGrinders</v>
      </c>
      <c r="F1004" s="3">
        <v>1149</v>
      </c>
      <c r="G1004" s="3">
        <v>2499</v>
      </c>
      <c r="H1004" s="3" t="str">
        <f t="shared" si="168"/>
        <v>&gt;500.00</v>
      </c>
      <c r="I1004" s="1">
        <v>0.54</v>
      </c>
      <c r="J1004" s="1" t="str">
        <f t="shared" si="169"/>
        <v>Yes</v>
      </c>
      <c r="K1004" s="5">
        <v>3.8</v>
      </c>
      <c r="L1004" s="5">
        <f t="shared" si="170"/>
        <v>3.8</v>
      </c>
      <c r="M1004" s="6">
        <v>4383</v>
      </c>
      <c r="N1004">
        <f t="shared" si="171"/>
        <v>4383</v>
      </c>
      <c r="O1004" t="str">
        <f t="shared" si="172"/>
        <v>No</v>
      </c>
      <c r="P1004" s="7">
        <f t="shared" si="173"/>
        <v>10953117</v>
      </c>
      <c r="Q1004" s="5">
        <f t="shared" si="174"/>
        <v>0.76</v>
      </c>
      <c r="R1004" s="5">
        <f t="shared" si="165"/>
        <v>1.0265286095373713E-2</v>
      </c>
      <c r="S1004" s="5">
        <f t="shared" si="175"/>
        <v>0.38513264304768685</v>
      </c>
    </row>
    <row r="1005" spans="1:19" x14ac:dyDescent="0.3">
      <c r="A1005" t="s">
        <v>2163</v>
      </c>
      <c r="B1005" t="s">
        <v>2164</v>
      </c>
      <c r="C1005" t="s">
        <v>2165</v>
      </c>
      <c r="D1005" t="str">
        <f t="shared" si="166"/>
        <v>Home&amp;Kitchen</v>
      </c>
      <c r="E1005" t="str">
        <f t="shared" si="167"/>
        <v>ElectricGrinders</v>
      </c>
      <c r="F1005" s="3">
        <v>244</v>
      </c>
      <c r="G1005" s="3">
        <v>499</v>
      </c>
      <c r="H1005" s="3" t="str">
        <f t="shared" si="168"/>
        <v>200.00–500.00</v>
      </c>
      <c r="I1005" s="1">
        <v>0.51</v>
      </c>
      <c r="J1005" s="1" t="str">
        <f t="shared" si="169"/>
        <v>Yes</v>
      </c>
      <c r="K1005" s="5">
        <v>3.3</v>
      </c>
      <c r="L1005" s="5">
        <f t="shared" si="170"/>
        <v>3.3</v>
      </c>
      <c r="M1005" s="6">
        <v>478</v>
      </c>
      <c r="N1005">
        <f t="shared" si="171"/>
        <v>478</v>
      </c>
      <c r="O1005" t="str">
        <f t="shared" si="172"/>
        <v>Yes</v>
      </c>
      <c r="P1005" s="7">
        <f t="shared" si="173"/>
        <v>238522</v>
      </c>
      <c r="Q1005" s="5">
        <f t="shared" si="174"/>
        <v>0.65999999999999992</v>
      </c>
      <c r="R1005" s="5">
        <f t="shared" si="165"/>
        <v>1.1195087277181461E-3</v>
      </c>
      <c r="S1005" s="5">
        <f t="shared" si="175"/>
        <v>0.33055975436385904</v>
      </c>
    </row>
    <row r="1006" spans="1:19" x14ac:dyDescent="0.3">
      <c r="A1006" t="s">
        <v>2166</v>
      </c>
      <c r="B1006" t="s">
        <v>2167</v>
      </c>
      <c r="C1006" t="s">
        <v>1947</v>
      </c>
      <c r="D1006" t="str">
        <f t="shared" si="166"/>
        <v>Home&amp;Kitchen</v>
      </c>
      <c r="E1006" t="str">
        <f t="shared" si="167"/>
        <v>ElectricHeaters</v>
      </c>
      <c r="F1006" s="3">
        <v>1959</v>
      </c>
      <c r="G1006" s="3">
        <v>2400</v>
      </c>
      <c r="H1006" s="3" t="str">
        <f t="shared" si="168"/>
        <v>&gt;500.00</v>
      </c>
      <c r="I1006" s="1">
        <v>0.18</v>
      </c>
      <c r="J1006" s="1" t="str">
        <f t="shared" si="169"/>
        <v>No</v>
      </c>
      <c r="K1006" s="5">
        <v>4</v>
      </c>
      <c r="L1006" s="5">
        <f t="shared" si="170"/>
        <v>4</v>
      </c>
      <c r="M1006" s="6">
        <v>237</v>
      </c>
      <c r="N1006">
        <f t="shared" si="171"/>
        <v>237</v>
      </c>
      <c r="O1006" t="str">
        <f t="shared" si="172"/>
        <v>Yes</v>
      </c>
      <c r="P1006" s="7">
        <f t="shared" si="173"/>
        <v>568800</v>
      </c>
      <c r="Q1006" s="5">
        <f t="shared" si="174"/>
        <v>0.8</v>
      </c>
      <c r="R1006" s="5">
        <f t="shared" si="165"/>
        <v>5.5507022692301386E-4</v>
      </c>
      <c r="S1006" s="5">
        <f t="shared" si="175"/>
        <v>0.40027753511346154</v>
      </c>
    </row>
    <row r="1007" spans="1:19" x14ac:dyDescent="0.3">
      <c r="A1007" t="s">
        <v>2168</v>
      </c>
      <c r="B1007" t="s">
        <v>2169</v>
      </c>
      <c r="C1007" t="s">
        <v>1953</v>
      </c>
      <c r="D1007" t="str">
        <f t="shared" si="166"/>
        <v>Home&amp;Kitchen</v>
      </c>
      <c r="E1007" t="str">
        <f t="shared" si="167"/>
        <v>LintShavers</v>
      </c>
      <c r="F1007" s="3">
        <v>319</v>
      </c>
      <c r="G1007" s="3">
        <v>749</v>
      </c>
      <c r="H1007" s="3" t="str">
        <f t="shared" si="168"/>
        <v>&gt;500.00</v>
      </c>
      <c r="I1007" s="1">
        <v>0.56999999999999995</v>
      </c>
      <c r="J1007" s="1" t="str">
        <f t="shared" si="169"/>
        <v>Yes</v>
      </c>
      <c r="K1007" s="5">
        <v>4.5999999999999996</v>
      </c>
      <c r="L1007" s="5">
        <f t="shared" si="170"/>
        <v>4.5999999999999996</v>
      </c>
      <c r="M1007" s="6">
        <v>124</v>
      </c>
      <c r="N1007">
        <f t="shared" si="171"/>
        <v>124</v>
      </c>
      <c r="O1007" t="str">
        <f t="shared" si="172"/>
        <v>Yes</v>
      </c>
      <c r="P1007" s="7">
        <f t="shared" si="173"/>
        <v>92876</v>
      </c>
      <c r="Q1007" s="5">
        <f t="shared" si="174"/>
        <v>0.91999999999999993</v>
      </c>
      <c r="R1007" s="5">
        <f t="shared" si="165"/>
        <v>2.904164900356697E-4</v>
      </c>
      <c r="S1007" s="5">
        <f t="shared" si="175"/>
        <v>0.46014520824501781</v>
      </c>
    </row>
    <row r="1008" spans="1:19" x14ac:dyDescent="0.3">
      <c r="A1008" t="s">
        <v>2170</v>
      </c>
      <c r="B1008" t="s">
        <v>2171</v>
      </c>
      <c r="C1008" t="s">
        <v>1944</v>
      </c>
      <c r="D1008" t="str">
        <f t="shared" si="166"/>
        <v>Home&amp;Kitchen</v>
      </c>
      <c r="E1008" t="str">
        <f t="shared" si="167"/>
        <v>ElectricKettles</v>
      </c>
      <c r="F1008" s="3">
        <v>1499</v>
      </c>
      <c r="G1008" s="3">
        <v>1775</v>
      </c>
      <c r="H1008" s="3" t="str">
        <f t="shared" si="168"/>
        <v>&gt;500.00</v>
      </c>
      <c r="I1008" s="1">
        <v>0.16</v>
      </c>
      <c r="J1008" s="1" t="str">
        <f t="shared" si="169"/>
        <v>No</v>
      </c>
      <c r="K1008" s="5">
        <v>3.9</v>
      </c>
      <c r="L1008" s="5">
        <f t="shared" si="170"/>
        <v>3.9</v>
      </c>
      <c r="M1008" s="6">
        <v>14667</v>
      </c>
      <c r="N1008">
        <f t="shared" si="171"/>
        <v>14667</v>
      </c>
      <c r="O1008" t="str">
        <f t="shared" si="172"/>
        <v>No</v>
      </c>
      <c r="P1008" s="7">
        <f t="shared" si="173"/>
        <v>26033925</v>
      </c>
      <c r="Q1008" s="5">
        <f t="shared" si="174"/>
        <v>0.78</v>
      </c>
      <c r="R1008" s="5">
        <f t="shared" si="165"/>
        <v>3.435111822059006E-2</v>
      </c>
      <c r="S1008" s="5">
        <f t="shared" si="175"/>
        <v>0.40717555911029502</v>
      </c>
    </row>
    <row r="1009" spans="1:19" x14ac:dyDescent="0.3">
      <c r="A1009" t="s">
        <v>2172</v>
      </c>
      <c r="B1009" t="s">
        <v>2173</v>
      </c>
      <c r="C1009" t="s">
        <v>1953</v>
      </c>
      <c r="D1009" t="str">
        <f t="shared" si="166"/>
        <v>Home&amp;Kitchen</v>
      </c>
      <c r="E1009" t="str">
        <f t="shared" si="167"/>
        <v>LintShavers</v>
      </c>
      <c r="F1009" s="3">
        <v>469</v>
      </c>
      <c r="G1009" s="3">
        <v>1599</v>
      </c>
      <c r="H1009" s="3" t="str">
        <f t="shared" si="168"/>
        <v>&gt;500.00</v>
      </c>
      <c r="I1009" s="1">
        <v>0.71</v>
      </c>
      <c r="J1009" s="1" t="str">
        <f t="shared" si="169"/>
        <v>Yes</v>
      </c>
      <c r="K1009" s="5">
        <v>3.7</v>
      </c>
      <c r="L1009" s="5">
        <f t="shared" si="170"/>
        <v>3.7</v>
      </c>
      <c r="M1009" s="6">
        <v>6</v>
      </c>
      <c r="N1009">
        <f t="shared" si="171"/>
        <v>6</v>
      </c>
      <c r="O1009" t="str">
        <f t="shared" si="172"/>
        <v>Yes</v>
      </c>
      <c r="P1009" s="7">
        <f t="shared" si="173"/>
        <v>9594</v>
      </c>
      <c r="Q1009" s="5">
        <f t="shared" si="174"/>
        <v>0.74</v>
      </c>
      <c r="R1009" s="5">
        <f t="shared" si="165"/>
        <v>1.4052410808177566E-5</v>
      </c>
      <c r="S1009" s="5">
        <f t="shared" si="175"/>
        <v>0.3700070262054041</v>
      </c>
    </row>
    <row r="1010" spans="1:19" x14ac:dyDescent="0.3">
      <c r="A1010" t="s">
        <v>2174</v>
      </c>
      <c r="B1010" t="s">
        <v>2175</v>
      </c>
      <c r="C1010" t="s">
        <v>2151</v>
      </c>
      <c r="D1010" t="str">
        <f t="shared" si="166"/>
        <v>Home&amp;Kitchen</v>
      </c>
      <c r="E1010" t="str">
        <f t="shared" si="167"/>
        <v>Pop-upToasters</v>
      </c>
      <c r="F1010" s="3">
        <v>1099</v>
      </c>
      <c r="G1010" s="3">
        <v>1795</v>
      </c>
      <c r="H1010" s="3" t="str">
        <f t="shared" si="168"/>
        <v>&gt;500.00</v>
      </c>
      <c r="I1010" s="1">
        <v>0.39</v>
      </c>
      <c r="J1010" s="1" t="str">
        <f t="shared" si="169"/>
        <v>No</v>
      </c>
      <c r="K1010" s="5">
        <v>4.2</v>
      </c>
      <c r="L1010" s="5">
        <f t="shared" si="170"/>
        <v>4.2</v>
      </c>
      <c r="M1010" s="6">
        <v>4244</v>
      </c>
      <c r="N1010">
        <f t="shared" si="171"/>
        <v>4244</v>
      </c>
      <c r="O1010" t="str">
        <f t="shared" si="172"/>
        <v>No</v>
      </c>
      <c r="P1010" s="7">
        <f t="shared" si="173"/>
        <v>7617980</v>
      </c>
      <c r="Q1010" s="5">
        <f t="shared" si="174"/>
        <v>0.84000000000000008</v>
      </c>
      <c r="R1010" s="5">
        <f t="shared" si="165"/>
        <v>9.9397385783175987E-3</v>
      </c>
      <c r="S1010" s="5">
        <f t="shared" si="175"/>
        <v>0.42496986928915886</v>
      </c>
    </row>
    <row r="1011" spans="1:19" x14ac:dyDescent="0.3">
      <c r="A1011" t="s">
        <v>2176</v>
      </c>
      <c r="B1011" t="s">
        <v>2177</v>
      </c>
      <c r="C1011" t="s">
        <v>1950</v>
      </c>
      <c r="D1011" t="str">
        <f t="shared" si="166"/>
        <v>Home&amp;Kitchen</v>
      </c>
      <c r="E1011" t="str">
        <f t="shared" si="167"/>
        <v>FanHeaters</v>
      </c>
      <c r="F1011" s="3">
        <v>9590</v>
      </c>
      <c r="G1011" s="3">
        <v>15999</v>
      </c>
      <c r="H1011" s="3" t="str">
        <f t="shared" si="168"/>
        <v>&gt;500.00</v>
      </c>
      <c r="I1011" s="1">
        <v>0.4</v>
      </c>
      <c r="J1011" s="1" t="str">
        <f t="shared" si="169"/>
        <v>No</v>
      </c>
      <c r="K1011" s="5">
        <v>4.0999999999999996</v>
      </c>
      <c r="L1011" s="5">
        <f t="shared" si="170"/>
        <v>4.0999999999999996</v>
      </c>
      <c r="M1011" s="6">
        <v>1017</v>
      </c>
      <c r="N1011">
        <f t="shared" si="171"/>
        <v>1017</v>
      </c>
      <c r="O1011" t="str">
        <f t="shared" si="172"/>
        <v>No</v>
      </c>
      <c r="P1011" s="7">
        <f t="shared" si="173"/>
        <v>16270983</v>
      </c>
      <c r="Q1011" s="5">
        <f t="shared" si="174"/>
        <v>0.82</v>
      </c>
      <c r="R1011" s="5">
        <f t="shared" si="165"/>
        <v>2.3818836319860976E-3</v>
      </c>
      <c r="S1011" s="5">
        <f t="shared" si="175"/>
        <v>0.41119094181599303</v>
      </c>
    </row>
    <row r="1012" spans="1:19" x14ac:dyDescent="0.3">
      <c r="A1012" t="s">
        <v>2178</v>
      </c>
      <c r="B1012" t="s">
        <v>2179</v>
      </c>
      <c r="C1012" t="s">
        <v>2180</v>
      </c>
      <c r="D1012" t="str">
        <f t="shared" si="166"/>
        <v>Home&amp;Kitchen</v>
      </c>
      <c r="E1012" t="str">
        <f t="shared" si="167"/>
        <v>ExhaustFans</v>
      </c>
      <c r="F1012" s="3">
        <v>999</v>
      </c>
      <c r="G1012" s="3">
        <v>1490</v>
      </c>
      <c r="H1012" s="3" t="str">
        <f t="shared" si="168"/>
        <v>&gt;500.00</v>
      </c>
      <c r="I1012" s="1">
        <v>0.33</v>
      </c>
      <c r="J1012" s="1" t="str">
        <f t="shared" si="169"/>
        <v>No</v>
      </c>
      <c r="K1012" s="5">
        <v>4.0999999999999996</v>
      </c>
      <c r="L1012" s="5">
        <f t="shared" si="170"/>
        <v>4.0999999999999996</v>
      </c>
      <c r="M1012" s="6">
        <v>12999</v>
      </c>
      <c r="N1012">
        <f t="shared" si="171"/>
        <v>12999</v>
      </c>
      <c r="O1012" t="str">
        <f t="shared" si="172"/>
        <v>No</v>
      </c>
      <c r="P1012" s="7">
        <f t="shared" si="173"/>
        <v>19368510</v>
      </c>
      <c r="Q1012" s="5">
        <f t="shared" si="174"/>
        <v>0.82</v>
      </c>
      <c r="R1012" s="5">
        <f t="shared" si="165"/>
        <v>3.0444548015916697E-2</v>
      </c>
      <c r="S1012" s="5">
        <f t="shared" si="175"/>
        <v>0.42522227400795831</v>
      </c>
    </row>
    <row r="1013" spans="1:19" x14ac:dyDescent="0.3">
      <c r="A1013" t="s">
        <v>2181</v>
      </c>
      <c r="B1013" t="s">
        <v>2182</v>
      </c>
      <c r="C1013" t="s">
        <v>1998</v>
      </c>
      <c r="D1013" t="str">
        <f t="shared" si="166"/>
        <v>Home&amp;Kitchen</v>
      </c>
      <c r="E1013" t="str">
        <f t="shared" si="167"/>
        <v>Kettle&amp;ToasterSets</v>
      </c>
      <c r="F1013" s="3">
        <v>1299</v>
      </c>
      <c r="G1013" s="3">
        <v>1999</v>
      </c>
      <c r="H1013" s="3" t="str">
        <f t="shared" si="168"/>
        <v>&gt;500.00</v>
      </c>
      <c r="I1013" s="1">
        <v>0.35</v>
      </c>
      <c r="J1013" s="1" t="str">
        <f t="shared" si="169"/>
        <v>No</v>
      </c>
      <c r="K1013" s="5">
        <v>3.8</v>
      </c>
      <c r="L1013" s="5">
        <f t="shared" si="170"/>
        <v>3.8</v>
      </c>
      <c r="M1013" s="6">
        <v>311</v>
      </c>
      <c r="N1013">
        <f t="shared" si="171"/>
        <v>311</v>
      </c>
      <c r="O1013" t="str">
        <f t="shared" si="172"/>
        <v>Yes</v>
      </c>
      <c r="P1013" s="7">
        <f t="shared" si="173"/>
        <v>621689</v>
      </c>
      <c r="Q1013" s="5">
        <f t="shared" si="174"/>
        <v>0.76</v>
      </c>
      <c r="R1013" s="5">
        <f t="shared" si="165"/>
        <v>7.2838329355720381E-4</v>
      </c>
      <c r="S1013" s="5">
        <f t="shared" si="175"/>
        <v>0.38036419164677859</v>
      </c>
    </row>
    <row r="1014" spans="1:19" x14ac:dyDescent="0.3">
      <c r="A1014" t="s">
        <v>2183</v>
      </c>
      <c r="B1014" t="s">
        <v>2184</v>
      </c>
      <c r="C1014" t="s">
        <v>2185</v>
      </c>
      <c r="D1014" t="str">
        <f t="shared" si="166"/>
        <v>Home&amp;Kitchen</v>
      </c>
      <c r="E1014" t="str">
        <f t="shared" si="167"/>
        <v>DripCoffeeMachines</v>
      </c>
      <c r="F1014" s="3">
        <v>292</v>
      </c>
      <c r="G1014" s="3">
        <v>499</v>
      </c>
      <c r="H1014" s="3" t="str">
        <f t="shared" si="168"/>
        <v>200.00–500.00</v>
      </c>
      <c r="I1014" s="1">
        <v>0.41</v>
      </c>
      <c r="J1014" s="1" t="str">
        <f t="shared" si="169"/>
        <v>No</v>
      </c>
      <c r="K1014" s="5">
        <v>4.0999999999999996</v>
      </c>
      <c r="L1014" s="5">
        <f t="shared" si="170"/>
        <v>4.0999999999999996</v>
      </c>
      <c r="M1014" s="6">
        <v>4238</v>
      </c>
      <c r="N1014">
        <f t="shared" si="171"/>
        <v>4238</v>
      </c>
      <c r="O1014" t="str">
        <f t="shared" si="172"/>
        <v>No</v>
      </c>
      <c r="P1014" s="7">
        <f t="shared" si="173"/>
        <v>2114762</v>
      </c>
      <c r="Q1014" s="5">
        <f t="shared" si="174"/>
        <v>0.82</v>
      </c>
      <c r="R1014" s="5">
        <f t="shared" si="165"/>
        <v>9.9256861675094208E-3</v>
      </c>
      <c r="S1014" s="5">
        <f t="shared" si="175"/>
        <v>0.4149628430837547</v>
      </c>
    </row>
    <row r="1015" spans="1:19" x14ac:dyDescent="0.3">
      <c r="A1015" t="s">
        <v>2186</v>
      </c>
      <c r="B1015" t="s">
        <v>2187</v>
      </c>
      <c r="C1015" t="s">
        <v>2112</v>
      </c>
      <c r="D1015" t="str">
        <f t="shared" si="166"/>
        <v>Home&amp;Kitchen</v>
      </c>
      <c r="E1015" t="str">
        <f t="shared" si="167"/>
        <v>VacuumSealers</v>
      </c>
      <c r="F1015" s="3">
        <v>160</v>
      </c>
      <c r="G1015" s="3">
        <v>299</v>
      </c>
      <c r="H1015" s="3" t="str">
        <f t="shared" si="168"/>
        <v>200.00–500.00</v>
      </c>
      <c r="I1015" s="1">
        <v>0.46</v>
      </c>
      <c r="J1015" s="1" t="str">
        <f t="shared" si="169"/>
        <v>No</v>
      </c>
      <c r="K1015" s="5">
        <v>4.5999999999999996</v>
      </c>
      <c r="L1015" s="5">
        <f t="shared" si="170"/>
        <v>4.5999999999999996</v>
      </c>
      <c r="M1015" s="6">
        <v>2781</v>
      </c>
      <c r="N1015">
        <f t="shared" si="171"/>
        <v>2781</v>
      </c>
      <c r="O1015" t="str">
        <f t="shared" si="172"/>
        <v>No</v>
      </c>
      <c r="P1015" s="7">
        <f t="shared" si="173"/>
        <v>831519</v>
      </c>
      <c r="Q1015" s="5">
        <f t="shared" si="174"/>
        <v>0.91999999999999993</v>
      </c>
      <c r="R1015" s="5">
        <f t="shared" si="165"/>
        <v>6.5132924095903022E-3</v>
      </c>
      <c r="S1015" s="5">
        <f t="shared" si="175"/>
        <v>0.46325664620479512</v>
      </c>
    </row>
    <row r="1016" spans="1:19" x14ac:dyDescent="0.3">
      <c r="A1016" t="s">
        <v>2188</v>
      </c>
      <c r="B1016" t="s">
        <v>2189</v>
      </c>
      <c r="C1016" t="s">
        <v>2190</v>
      </c>
      <c r="D1016" t="str">
        <f t="shared" si="166"/>
        <v>Home&amp;Kitchen</v>
      </c>
      <c r="E1016" t="str">
        <f t="shared" si="167"/>
        <v>WaterPurifierAccessories</v>
      </c>
      <c r="F1016" s="3">
        <v>600</v>
      </c>
      <c r="G1016" s="3">
        <v>600</v>
      </c>
      <c r="H1016" s="3" t="str">
        <f t="shared" si="168"/>
        <v>&gt;500.00</v>
      </c>
      <c r="I1016" s="1">
        <v>0</v>
      </c>
      <c r="J1016" s="1" t="str">
        <f t="shared" si="169"/>
        <v>No</v>
      </c>
      <c r="K1016" s="5">
        <v>4.0999999999999996</v>
      </c>
      <c r="L1016" s="5">
        <f t="shared" si="170"/>
        <v>4.0999999999999996</v>
      </c>
      <c r="M1016" s="6">
        <v>10907</v>
      </c>
      <c r="N1016">
        <f t="shared" si="171"/>
        <v>10907</v>
      </c>
      <c r="O1016" t="str">
        <f t="shared" si="172"/>
        <v>No</v>
      </c>
      <c r="P1016" s="7">
        <f t="shared" si="173"/>
        <v>6544200</v>
      </c>
      <c r="Q1016" s="5">
        <f t="shared" si="174"/>
        <v>0.82</v>
      </c>
      <c r="R1016" s="5">
        <f t="shared" si="165"/>
        <v>2.5544940780798785E-2</v>
      </c>
      <c r="S1016" s="5">
        <f t="shared" si="175"/>
        <v>0.42277247039039939</v>
      </c>
    </row>
    <row r="1017" spans="1:19" x14ac:dyDescent="0.3">
      <c r="A1017" t="s">
        <v>2191</v>
      </c>
      <c r="B1017" t="s">
        <v>2192</v>
      </c>
      <c r="C1017" t="s">
        <v>2193</v>
      </c>
      <c r="D1017" t="str">
        <f t="shared" si="166"/>
        <v>Home&amp;Kitchen</v>
      </c>
      <c r="E1017" t="str">
        <f t="shared" si="167"/>
        <v>WaterCartridges</v>
      </c>
      <c r="F1017" s="3">
        <v>1130</v>
      </c>
      <c r="G1017" s="3">
        <v>1130</v>
      </c>
      <c r="H1017" s="3" t="str">
        <f t="shared" si="168"/>
        <v>&gt;500.00</v>
      </c>
      <c r="I1017" s="1">
        <v>0</v>
      </c>
      <c r="J1017" s="1" t="str">
        <f t="shared" si="169"/>
        <v>No</v>
      </c>
      <c r="K1017" s="5">
        <v>4.2</v>
      </c>
      <c r="L1017" s="5">
        <f t="shared" si="170"/>
        <v>4.2</v>
      </c>
      <c r="M1017" s="6">
        <v>13250</v>
      </c>
      <c r="N1017">
        <f t="shared" si="171"/>
        <v>13250</v>
      </c>
      <c r="O1017" t="str">
        <f t="shared" si="172"/>
        <v>No</v>
      </c>
      <c r="P1017" s="7">
        <f t="shared" si="173"/>
        <v>14972500</v>
      </c>
      <c r="Q1017" s="5">
        <f t="shared" si="174"/>
        <v>0.84000000000000008</v>
      </c>
      <c r="R1017" s="5">
        <f t="shared" si="165"/>
        <v>3.1032407201392127E-2</v>
      </c>
      <c r="S1017" s="5">
        <f t="shared" si="175"/>
        <v>0.43551620360069609</v>
      </c>
    </row>
    <row r="1018" spans="1:19" x14ac:dyDescent="0.3">
      <c r="A1018" t="s">
        <v>2194</v>
      </c>
      <c r="B1018" t="s">
        <v>2195</v>
      </c>
      <c r="C1018" t="s">
        <v>1985</v>
      </c>
      <c r="D1018" t="str">
        <f t="shared" si="166"/>
        <v>Home&amp;Kitchen</v>
      </c>
      <c r="E1018" t="str">
        <f t="shared" si="167"/>
        <v>MixerGrinders</v>
      </c>
      <c r="F1018" s="3">
        <v>3249</v>
      </c>
      <c r="G1018" s="3">
        <v>6295</v>
      </c>
      <c r="H1018" s="3" t="str">
        <f t="shared" si="168"/>
        <v>&gt;500.00</v>
      </c>
      <c r="I1018" s="1">
        <v>0.48</v>
      </c>
      <c r="J1018" s="1" t="str">
        <f t="shared" si="169"/>
        <v>No</v>
      </c>
      <c r="K1018" s="5">
        <v>3.9</v>
      </c>
      <c r="L1018" s="5">
        <f t="shared" si="170"/>
        <v>3.9</v>
      </c>
      <c r="M1018" s="6">
        <v>43070</v>
      </c>
      <c r="N1018">
        <f t="shared" si="171"/>
        <v>43070</v>
      </c>
      <c r="O1018" t="str">
        <f t="shared" si="172"/>
        <v>No</v>
      </c>
      <c r="P1018" s="7">
        <f t="shared" si="173"/>
        <v>271125650</v>
      </c>
      <c r="Q1018" s="5">
        <f t="shared" si="174"/>
        <v>0.78</v>
      </c>
      <c r="R1018" s="5">
        <f t="shared" si="165"/>
        <v>0.10087288891803463</v>
      </c>
      <c r="S1018" s="5">
        <f t="shared" si="175"/>
        <v>0.44043644445901731</v>
      </c>
    </row>
    <row r="1019" spans="1:19" x14ac:dyDescent="0.3">
      <c r="A1019" t="s">
        <v>2196</v>
      </c>
      <c r="B1019" t="s">
        <v>2197</v>
      </c>
      <c r="C1019" t="s">
        <v>1985</v>
      </c>
      <c r="D1019" t="str">
        <f t="shared" si="166"/>
        <v>Home&amp;Kitchen</v>
      </c>
      <c r="E1019" t="str">
        <f t="shared" si="167"/>
        <v>MixerGrinders</v>
      </c>
      <c r="F1019" s="3">
        <v>3599</v>
      </c>
      <c r="G1019" s="3">
        <v>9455</v>
      </c>
      <c r="H1019" s="3" t="str">
        <f t="shared" si="168"/>
        <v>&gt;500.00</v>
      </c>
      <c r="I1019" s="1">
        <v>0.62</v>
      </c>
      <c r="J1019" s="1" t="str">
        <f t="shared" si="169"/>
        <v>Yes</v>
      </c>
      <c r="K1019" s="5">
        <v>4.0999999999999996</v>
      </c>
      <c r="L1019" s="5">
        <f t="shared" si="170"/>
        <v>4.0999999999999996</v>
      </c>
      <c r="M1019" s="6">
        <v>11828</v>
      </c>
      <c r="N1019">
        <f t="shared" si="171"/>
        <v>11828</v>
      </c>
      <c r="O1019" t="str">
        <f t="shared" si="172"/>
        <v>No</v>
      </c>
      <c r="P1019" s="7">
        <f t="shared" si="173"/>
        <v>111833740</v>
      </c>
      <c r="Q1019" s="5">
        <f t="shared" si="174"/>
        <v>0.82</v>
      </c>
      <c r="R1019" s="5">
        <f t="shared" si="165"/>
        <v>2.7701985839854042E-2</v>
      </c>
      <c r="S1019" s="5">
        <f t="shared" si="175"/>
        <v>0.42385099291992701</v>
      </c>
    </row>
    <row r="1020" spans="1:19" x14ac:dyDescent="0.3">
      <c r="A1020" t="s">
        <v>2198</v>
      </c>
      <c r="B1020" t="s">
        <v>2199</v>
      </c>
      <c r="C1020" t="s">
        <v>2058</v>
      </c>
      <c r="D1020" t="str">
        <f t="shared" si="166"/>
        <v>Home&amp;Kitchen</v>
      </c>
      <c r="E1020" t="str">
        <f t="shared" si="167"/>
        <v>EggBoilers</v>
      </c>
      <c r="F1020" s="3">
        <v>368</v>
      </c>
      <c r="G1020" s="3">
        <v>699</v>
      </c>
      <c r="H1020" s="3" t="str">
        <f t="shared" si="168"/>
        <v>&gt;500.00</v>
      </c>
      <c r="I1020" s="1">
        <v>0.47</v>
      </c>
      <c r="J1020" s="1" t="str">
        <f t="shared" si="169"/>
        <v>No</v>
      </c>
      <c r="K1020" s="5">
        <v>4.0999999999999996</v>
      </c>
      <c r="L1020" s="5">
        <f t="shared" si="170"/>
        <v>4.0999999999999996</v>
      </c>
      <c r="M1020" s="6">
        <v>1240</v>
      </c>
      <c r="N1020">
        <f t="shared" si="171"/>
        <v>1240</v>
      </c>
      <c r="O1020" t="str">
        <f t="shared" si="172"/>
        <v>No</v>
      </c>
      <c r="P1020" s="7">
        <f t="shared" si="173"/>
        <v>866760</v>
      </c>
      <c r="Q1020" s="5">
        <f t="shared" si="174"/>
        <v>0.82</v>
      </c>
      <c r="R1020" s="5">
        <f t="shared" si="165"/>
        <v>2.9041649003566971E-3</v>
      </c>
      <c r="S1020" s="5">
        <f t="shared" si="175"/>
        <v>0.41145208245017834</v>
      </c>
    </row>
    <row r="1021" spans="1:19" x14ac:dyDescent="0.3">
      <c r="A1021" t="s">
        <v>2200</v>
      </c>
      <c r="B1021" t="s">
        <v>2201</v>
      </c>
      <c r="C1021" t="s">
        <v>1985</v>
      </c>
      <c r="D1021" t="str">
        <f t="shared" si="166"/>
        <v>Home&amp;Kitchen</v>
      </c>
      <c r="E1021" t="str">
        <f t="shared" si="167"/>
        <v>MixerGrinders</v>
      </c>
      <c r="F1021" s="3">
        <v>3199</v>
      </c>
      <c r="G1021" s="3">
        <v>4999</v>
      </c>
      <c r="H1021" s="3" t="str">
        <f t="shared" si="168"/>
        <v>&gt;500.00</v>
      </c>
      <c r="I1021" s="1">
        <v>0.36</v>
      </c>
      <c r="J1021" s="1" t="str">
        <f t="shared" si="169"/>
        <v>No</v>
      </c>
      <c r="K1021" s="5">
        <v>4</v>
      </c>
      <c r="L1021" s="5">
        <f t="shared" si="170"/>
        <v>4</v>
      </c>
      <c r="M1021" s="6">
        <v>20869</v>
      </c>
      <c r="N1021">
        <f t="shared" si="171"/>
        <v>20869</v>
      </c>
      <c r="O1021" t="str">
        <f t="shared" si="172"/>
        <v>No</v>
      </c>
      <c r="P1021" s="7">
        <f t="shared" si="173"/>
        <v>104324131</v>
      </c>
      <c r="Q1021" s="5">
        <f t="shared" si="174"/>
        <v>0.8</v>
      </c>
      <c r="R1021" s="5">
        <f t="shared" si="165"/>
        <v>4.8876626859309602E-2</v>
      </c>
      <c r="S1021" s="5">
        <f t="shared" si="175"/>
        <v>0.42443831342965482</v>
      </c>
    </row>
    <row r="1022" spans="1:19" x14ac:dyDescent="0.3">
      <c r="A1022" t="s">
        <v>2202</v>
      </c>
      <c r="B1022" t="s">
        <v>2203</v>
      </c>
      <c r="C1022" t="s">
        <v>2204</v>
      </c>
      <c r="D1022" t="str">
        <f t="shared" si="166"/>
        <v>Home&amp;Kitchen</v>
      </c>
      <c r="E1022" t="str">
        <f t="shared" si="167"/>
        <v>Rice&amp;PastaCookers</v>
      </c>
      <c r="F1022" s="3">
        <v>1599</v>
      </c>
      <c r="G1022" s="3">
        <v>2900</v>
      </c>
      <c r="H1022" s="3" t="str">
        <f t="shared" si="168"/>
        <v>&gt;500.00</v>
      </c>
      <c r="I1022" s="1">
        <v>0.45</v>
      </c>
      <c r="J1022" s="1" t="str">
        <f t="shared" si="169"/>
        <v>No</v>
      </c>
      <c r="K1022" s="5">
        <v>3.7</v>
      </c>
      <c r="L1022" s="5">
        <f t="shared" si="170"/>
        <v>3.7</v>
      </c>
      <c r="M1022" s="6">
        <v>441</v>
      </c>
      <c r="N1022">
        <f t="shared" si="171"/>
        <v>441</v>
      </c>
      <c r="O1022" t="str">
        <f t="shared" si="172"/>
        <v>Yes</v>
      </c>
      <c r="P1022" s="7">
        <f t="shared" si="173"/>
        <v>1278900</v>
      </c>
      <c r="Q1022" s="5">
        <f t="shared" si="174"/>
        <v>0.74</v>
      </c>
      <c r="R1022" s="5">
        <f t="shared" si="165"/>
        <v>1.0328521944010511E-3</v>
      </c>
      <c r="S1022" s="5">
        <f t="shared" si="175"/>
        <v>0.37051642609720054</v>
      </c>
    </row>
    <row r="1023" spans="1:19" x14ac:dyDescent="0.3">
      <c r="A1023" t="s">
        <v>2205</v>
      </c>
      <c r="B1023" t="s">
        <v>2206</v>
      </c>
      <c r="C1023" t="s">
        <v>1979</v>
      </c>
      <c r="D1023" t="str">
        <f t="shared" si="166"/>
        <v>Home&amp;Kitchen</v>
      </c>
      <c r="E1023" t="str">
        <f t="shared" si="167"/>
        <v>HandBlenders</v>
      </c>
      <c r="F1023" s="3">
        <v>1999</v>
      </c>
      <c r="G1023" s="3">
        <v>2499</v>
      </c>
      <c r="H1023" s="3" t="str">
        <f t="shared" si="168"/>
        <v>&gt;500.00</v>
      </c>
      <c r="I1023" s="1">
        <v>0.2</v>
      </c>
      <c r="J1023" s="1" t="str">
        <f t="shared" si="169"/>
        <v>No</v>
      </c>
      <c r="K1023" s="5">
        <v>4.0999999999999996</v>
      </c>
      <c r="L1023" s="5">
        <f t="shared" si="170"/>
        <v>4.0999999999999996</v>
      </c>
      <c r="M1023" s="6">
        <v>1034</v>
      </c>
      <c r="N1023">
        <f t="shared" si="171"/>
        <v>1034</v>
      </c>
      <c r="O1023" t="str">
        <f t="shared" si="172"/>
        <v>No</v>
      </c>
      <c r="P1023" s="7">
        <f t="shared" si="173"/>
        <v>2583966</v>
      </c>
      <c r="Q1023" s="5">
        <f t="shared" si="174"/>
        <v>0.82</v>
      </c>
      <c r="R1023" s="5">
        <f t="shared" si="165"/>
        <v>2.4216987959426008E-3</v>
      </c>
      <c r="S1023" s="5">
        <f t="shared" si="175"/>
        <v>0.41121084939797126</v>
      </c>
    </row>
    <row r="1024" spans="1:19" x14ac:dyDescent="0.3">
      <c r="A1024" t="s">
        <v>2207</v>
      </c>
      <c r="B1024" t="s">
        <v>2208</v>
      </c>
      <c r="C1024" t="s">
        <v>1982</v>
      </c>
      <c r="D1024" t="str">
        <f t="shared" si="166"/>
        <v>Home&amp;Kitchen</v>
      </c>
      <c r="E1024" t="str">
        <f t="shared" si="167"/>
        <v>DryIrons</v>
      </c>
      <c r="F1024" s="3">
        <v>616</v>
      </c>
      <c r="G1024" s="3">
        <v>1190</v>
      </c>
      <c r="H1024" s="3" t="str">
        <f t="shared" si="168"/>
        <v>&gt;500.00</v>
      </c>
      <c r="I1024" s="1">
        <v>0.48</v>
      </c>
      <c r="J1024" s="1" t="str">
        <f t="shared" si="169"/>
        <v>No</v>
      </c>
      <c r="K1024" s="5">
        <v>4.0999999999999996</v>
      </c>
      <c r="L1024" s="5">
        <f t="shared" si="170"/>
        <v>4.0999999999999996</v>
      </c>
      <c r="M1024" s="6">
        <v>37126</v>
      </c>
      <c r="N1024">
        <f t="shared" si="171"/>
        <v>37126</v>
      </c>
      <c r="O1024" t="str">
        <f t="shared" si="172"/>
        <v>No</v>
      </c>
      <c r="P1024" s="7">
        <f t="shared" si="173"/>
        <v>44179940</v>
      </c>
      <c r="Q1024" s="5">
        <f t="shared" si="174"/>
        <v>0.82</v>
      </c>
      <c r="R1024" s="5">
        <f t="shared" si="165"/>
        <v>8.6951633944066714E-2</v>
      </c>
      <c r="S1024" s="5">
        <f t="shared" si="175"/>
        <v>0.45347581697203332</v>
      </c>
    </row>
    <row r="1025" spans="1:19" x14ac:dyDescent="0.3">
      <c r="A1025" t="s">
        <v>2209</v>
      </c>
      <c r="B1025" t="s">
        <v>2210</v>
      </c>
      <c r="C1025" t="s">
        <v>1979</v>
      </c>
      <c r="D1025" t="str">
        <f t="shared" si="166"/>
        <v>Home&amp;Kitchen</v>
      </c>
      <c r="E1025" t="str">
        <f t="shared" si="167"/>
        <v>HandBlenders</v>
      </c>
      <c r="F1025" s="3">
        <v>1499</v>
      </c>
      <c r="G1025" s="3">
        <v>2100</v>
      </c>
      <c r="H1025" s="3" t="str">
        <f t="shared" si="168"/>
        <v>&gt;500.00</v>
      </c>
      <c r="I1025" s="1">
        <v>0.28999999999999998</v>
      </c>
      <c r="J1025" s="1" t="str">
        <f t="shared" si="169"/>
        <v>No</v>
      </c>
      <c r="K1025" s="5">
        <v>4.0999999999999996</v>
      </c>
      <c r="L1025" s="5">
        <f t="shared" si="170"/>
        <v>4.0999999999999996</v>
      </c>
      <c r="M1025" s="6">
        <v>6355</v>
      </c>
      <c r="N1025">
        <f t="shared" si="171"/>
        <v>6355</v>
      </c>
      <c r="O1025" t="str">
        <f t="shared" si="172"/>
        <v>No</v>
      </c>
      <c r="P1025" s="7">
        <f t="shared" si="173"/>
        <v>13345500</v>
      </c>
      <c r="Q1025" s="5">
        <f t="shared" si="174"/>
        <v>0.82</v>
      </c>
      <c r="R1025" s="5">
        <f t="shared" si="165"/>
        <v>1.4883845114328073E-2</v>
      </c>
      <c r="S1025" s="5">
        <f t="shared" si="175"/>
        <v>0.417441922557164</v>
      </c>
    </row>
    <row r="1026" spans="1:19" x14ac:dyDescent="0.3">
      <c r="A1026" t="s">
        <v>2211</v>
      </c>
      <c r="B1026" t="s">
        <v>2212</v>
      </c>
      <c r="C1026" t="s">
        <v>2112</v>
      </c>
      <c r="D1026" t="str">
        <f t="shared" si="166"/>
        <v>Home&amp;Kitchen</v>
      </c>
      <c r="E1026" t="str">
        <f t="shared" si="167"/>
        <v>VacuumSealers</v>
      </c>
      <c r="F1026" s="3">
        <v>199</v>
      </c>
      <c r="G1026" s="3">
        <v>499</v>
      </c>
      <c r="H1026" s="3" t="str">
        <f t="shared" si="168"/>
        <v>200.00–500.00</v>
      </c>
      <c r="I1026" s="1">
        <v>0.6</v>
      </c>
      <c r="J1026" s="1" t="str">
        <f t="shared" si="169"/>
        <v>Yes</v>
      </c>
      <c r="K1026" s="5">
        <v>3.3</v>
      </c>
      <c r="L1026" s="5">
        <f t="shared" si="170"/>
        <v>3.3</v>
      </c>
      <c r="M1026" s="6">
        <v>12</v>
      </c>
      <c r="N1026">
        <f t="shared" si="171"/>
        <v>12</v>
      </c>
      <c r="O1026" t="str">
        <f t="shared" si="172"/>
        <v>Yes</v>
      </c>
      <c r="P1026" s="7">
        <f t="shared" si="173"/>
        <v>5988</v>
      </c>
      <c r="Q1026" s="5">
        <f t="shared" si="174"/>
        <v>0.65999999999999992</v>
      </c>
      <c r="R1026" s="5">
        <f t="shared" ref="R1026:R1089" si="176">N1026 /$W$8</f>
        <v>2.8104821616355132E-5</v>
      </c>
      <c r="S1026" s="5">
        <f t="shared" si="175"/>
        <v>0.33001405241080811</v>
      </c>
    </row>
    <row r="1027" spans="1:19" x14ac:dyDescent="0.3">
      <c r="A1027" t="s">
        <v>2213</v>
      </c>
      <c r="B1027" t="s">
        <v>2214</v>
      </c>
      <c r="C1027" t="s">
        <v>2016</v>
      </c>
      <c r="D1027" t="str">
        <f t="shared" ref="D1027:D1090" si="177">LEFT(C1027, FIND("|",C1027&amp; "|") - 1)</f>
        <v>Home&amp;Kitchen</v>
      </c>
      <c r="E1027" t="str">
        <f t="shared" ref="E1027:E1090" si="178">TRIM(RIGHT(SUBSTITUTE(C1027, "|", REPT(" ", 100)), 100))</f>
        <v>ImmersionRods</v>
      </c>
      <c r="F1027" s="3">
        <v>610</v>
      </c>
      <c r="G1027" s="3">
        <v>825</v>
      </c>
      <c r="H1027" s="3" t="str">
        <f t="shared" ref="H1027:H1090" si="179">IF(G1027&lt;200,"&lt;200.00",IF(G1027&lt;=500,"200.00–500.00","&gt;500.00"))</f>
        <v>&gt;500.00</v>
      </c>
      <c r="I1027" s="1">
        <v>0.26</v>
      </c>
      <c r="J1027" s="1" t="str">
        <f t="shared" ref="J1027:J1090" si="180">IF(I1027&gt;=50%,"Yes","No")</f>
        <v>No</v>
      </c>
      <c r="K1027" s="5">
        <v>4.0999999999999996</v>
      </c>
      <c r="L1027" s="5">
        <f t="shared" ref="L1027:L1090" si="181">IF(ISNUMBER(K1027),K1027,0)</f>
        <v>4.0999999999999996</v>
      </c>
      <c r="M1027" s="6">
        <v>13165</v>
      </c>
      <c r="N1027">
        <f t="shared" ref="N1027:N1090" si="182">IF(ISNUMBER(M1027),M1027,0)</f>
        <v>13165</v>
      </c>
      <c r="O1027" t="str">
        <f t="shared" ref="O1027:O1090" si="183">IF(N1027&lt;1000,"Yes","No")</f>
        <v>No</v>
      </c>
      <c r="P1027" s="7">
        <f t="shared" ref="P1027:P1090" si="184">G1027*N1027</f>
        <v>10861125</v>
      </c>
      <c r="Q1027" s="5">
        <f t="shared" ref="Q1027:Q1090" si="185">L1027/5</f>
        <v>0.82</v>
      </c>
      <c r="R1027" s="5">
        <f t="shared" si="176"/>
        <v>3.0833331381609611E-2</v>
      </c>
      <c r="S1027" s="5">
        <f t="shared" ref="S1027:S1090" si="186" xml:space="preserve"> (Q1027+R1027)/2</f>
        <v>0.42541666569080477</v>
      </c>
    </row>
    <row r="1028" spans="1:19" x14ac:dyDescent="0.3">
      <c r="A1028" t="s">
        <v>2215</v>
      </c>
      <c r="B1028" t="s">
        <v>2216</v>
      </c>
      <c r="C1028" t="s">
        <v>2092</v>
      </c>
      <c r="D1028" t="str">
        <f t="shared" si="177"/>
        <v>Home&amp;Kitchen</v>
      </c>
      <c r="E1028" t="str">
        <f t="shared" si="178"/>
        <v>MiniFoodProcessors&amp;Choppers</v>
      </c>
      <c r="F1028" s="3">
        <v>999</v>
      </c>
      <c r="G1028" s="3">
        <v>1499</v>
      </c>
      <c r="H1028" s="3" t="str">
        <f t="shared" si="179"/>
        <v>&gt;500.00</v>
      </c>
      <c r="I1028" s="1">
        <v>0.33</v>
      </c>
      <c r="J1028" s="1" t="str">
        <f t="shared" si="180"/>
        <v>No</v>
      </c>
      <c r="K1028" s="5">
        <v>4.0999999999999996</v>
      </c>
      <c r="L1028" s="5">
        <f t="shared" si="181"/>
        <v>4.0999999999999996</v>
      </c>
      <c r="M1028" s="6">
        <v>1646</v>
      </c>
      <c r="N1028">
        <f t="shared" si="182"/>
        <v>1646</v>
      </c>
      <c r="O1028" t="str">
        <f t="shared" si="183"/>
        <v>No</v>
      </c>
      <c r="P1028" s="7">
        <f t="shared" si="184"/>
        <v>2467354</v>
      </c>
      <c r="Q1028" s="5">
        <f t="shared" si="185"/>
        <v>0.82</v>
      </c>
      <c r="R1028" s="5">
        <f t="shared" si="176"/>
        <v>3.8550446983767125E-3</v>
      </c>
      <c r="S1028" s="5">
        <f t="shared" si="186"/>
        <v>0.41192752234918834</v>
      </c>
    </row>
    <row r="1029" spans="1:19" x14ac:dyDescent="0.3">
      <c r="A1029" t="s">
        <v>2217</v>
      </c>
      <c r="B1029" t="s">
        <v>2218</v>
      </c>
      <c r="C1029" t="s">
        <v>2122</v>
      </c>
      <c r="D1029" t="str">
        <f t="shared" si="177"/>
        <v>Home&amp;Kitchen</v>
      </c>
      <c r="E1029" t="str">
        <f t="shared" si="178"/>
        <v>CanisterVacuums</v>
      </c>
      <c r="F1029" s="3">
        <v>8999</v>
      </c>
      <c r="G1029" s="3">
        <v>9995</v>
      </c>
      <c r="H1029" s="3" t="str">
        <f t="shared" si="179"/>
        <v>&gt;500.00</v>
      </c>
      <c r="I1029" s="1">
        <v>0.1</v>
      </c>
      <c r="J1029" s="1" t="str">
        <f t="shared" si="180"/>
        <v>No</v>
      </c>
      <c r="K1029" s="5">
        <v>4.4000000000000004</v>
      </c>
      <c r="L1029" s="5">
        <f t="shared" si="181"/>
        <v>4.4000000000000004</v>
      </c>
      <c r="M1029" s="6">
        <v>17994</v>
      </c>
      <c r="N1029">
        <f t="shared" si="182"/>
        <v>17994</v>
      </c>
      <c r="O1029" t="str">
        <f t="shared" si="183"/>
        <v>No</v>
      </c>
      <c r="P1029" s="7">
        <f t="shared" si="184"/>
        <v>179850030</v>
      </c>
      <c r="Q1029" s="5">
        <f t="shared" si="185"/>
        <v>0.88000000000000012</v>
      </c>
      <c r="R1029" s="5">
        <f t="shared" si="176"/>
        <v>4.2143180013724524E-2</v>
      </c>
      <c r="S1029" s="5">
        <f t="shared" si="186"/>
        <v>0.46107159000686232</v>
      </c>
    </row>
    <row r="1030" spans="1:19" x14ac:dyDescent="0.3">
      <c r="A1030" t="s">
        <v>2219</v>
      </c>
      <c r="B1030" t="s">
        <v>2220</v>
      </c>
      <c r="C1030" t="s">
        <v>1953</v>
      </c>
      <c r="D1030" t="str">
        <f t="shared" si="177"/>
        <v>Home&amp;Kitchen</v>
      </c>
      <c r="E1030" t="str">
        <f t="shared" si="178"/>
        <v>LintShavers</v>
      </c>
      <c r="F1030" s="3">
        <v>453</v>
      </c>
      <c r="G1030" s="3">
        <v>999</v>
      </c>
      <c r="H1030" s="3" t="str">
        <f t="shared" si="179"/>
        <v>&gt;500.00</v>
      </c>
      <c r="I1030" s="1">
        <v>0.55000000000000004</v>
      </c>
      <c r="J1030" s="1" t="str">
        <f t="shared" si="180"/>
        <v>Yes</v>
      </c>
      <c r="K1030" s="5">
        <v>4.3</v>
      </c>
      <c r="L1030" s="5">
        <f t="shared" si="181"/>
        <v>4.3</v>
      </c>
      <c r="M1030" s="6">
        <v>610</v>
      </c>
      <c r="N1030">
        <f t="shared" si="182"/>
        <v>610</v>
      </c>
      <c r="O1030" t="str">
        <f t="shared" si="183"/>
        <v>Yes</v>
      </c>
      <c r="P1030" s="7">
        <f t="shared" si="184"/>
        <v>609390</v>
      </c>
      <c r="Q1030" s="5">
        <f t="shared" si="185"/>
        <v>0.86</v>
      </c>
      <c r="R1030" s="5">
        <f t="shared" si="176"/>
        <v>1.4286617654980527E-3</v>
      </c>
      <c r="S1030" s="5">
        <f t="shared" si="186"/>
        <v>0.43071433088274902</v>
      </c>
    </row>
    <row r="1031" spans="1:19" x14ac:dyDescent="0.3">
      <c r="A1031" t="s">
        <v>2221</v>
      </c>
      <c r="B1031" t="s">
        <v>2222</v>
      </c>
      <c r="C1031" t="s">
        <v>1985</v>
      </c>
      <c r="D1031" t="str">
        <f t="shared" si="177"/>
        <v>Home&amp;Kitchen</v>
      </c>
      <c r="E1031" t="str">
        <f t="shared" si="178"/>
        <v>MixerGrinders</v>
      </c>
      <c r="F1031" s="3">
        <v>2464</v>
      </c>
      <c r="G1031" s="3">
        <v>6000</v>
      </c>
      <c r="H1031" s="3" t="str">
        <f t="shared" si="179"/>
        <v>&gt;500.00</v>
      </c>
      <c r="I1031" s="1">
        <v>0.59</v>
      </c>
      <c r="J1031" s="1" t="str">
        <f t="shared" si="180"/>
        <v>Yes</v>
      </c>
      <c r="K1031" s="5">
        <v>4.0999999999999996</v>
      </c>
      <c r="L1031" s="5">
        <f t="shared" si="181"/>
        <v>4.0999999999999996</v>
      </c>
      <c r="M1031" s="6">
        <v>8866</v>
      </c>
      <c r="N1031">
        <f t="shared" si="182"/>
        <v>8866</v>
      </c>
      <c r="O1031" t="str">
        <f t="shared" si="183"/>
        <v>No</v>
      </c>
      <c r="P1031" s="7">
        <f t="shared" si="184"/>
        <v>53196000</v>
      </c>
      <c r="Q1031" s="5">
        <f t="shared" si="185"/>
        <v>0.82</v>
      </c>
      <c r="R1031" s="5">
        <f t="shared" si="176"/>
        <v>2.0764779037550384E-2</v>
      </c>
      <c r="S1031" s="5">
        <f t="shared" si="186"/>
        <v>0.42038238951877516</v>
      </c>
    </row>
    <row r="1032" spans="1:19" x14ac:dyDescent="0.3">
      <c r="A1032" t="s">
        <v>2223</v>
      </c>
      <c r="B1032" t="s">
        <v>2224</v>
      </c>
      <c r="C1032" t="s">
        <v>2204</v>
      </c>
      <c r="D1032" t="str">
        <f t="shared" si="177"/>
        <v>Home&amp;Kitchen</v>
      </c>
      <c r="E1032" t="str">
        <f t="shared" si="178"/>
        <v>Rice&amp;PastaCookers</v>
      </c>
      <c r="F1032" s="3">
        <v>2719</v>
      </c>
      <c r="G1032" s="3">
        <v>3945</v>
      </c>
      <c r="H1032" s="3" t="str">
        <f t="shared" si="179"/>
        <v>&gt;500.00</v>
      </c>
      <c r="I1032" s="1">
        <v>0.31</v>
      </c>
      <c r="J1032" s="1" t="str">
        <f t="shared" si="180"/>
        <v>No</v>
      </c>
      <c r="K1032" s="5">
        <v>3.7</v>
      </c>
      <c r="L1032" s="5">
        <f t="shared" si="181"/>
        <v>3.7</v>
      </c>
      <c r="M1032" s="6">
        <v>13406</v>
      </c>
      <c r="N1032">
        <f t="shared" si="182"/>
        <v>13406</v>
      </c>
      <c r="O1032" t="str">
        <f t="shared" si="183"/>
        <v>No</v>
      </c>
      <c r="P1032" s="7">
        <f t="shared" si="184"/>
        <v>52886670</v>
      </c>
      <c r="Q1032" s="5">
        <f t="shared" si="185"/>
        <v>0.74</v>
      </c>
      <c r="R1032" s="5">
        <f t="shared" si="176"/>
        <v>3.1397769882404745E-2</v>
      </c>
      <c r="S1032" s="5">
        <f t="shared" si="186"/>
        <v>0.38569888494120236</v>
      </c>
    </row>
    <row r="1033" spans="1:19" x14ac:dyDescent="0.3">
      <c r="A1033" t="s">
        <v>2225</v>
      </c>
      <c r="B1033" t="s">
        <v>2226</v>
      </c>
      <c r="C1033" t="s">
        <v>1988</v>
      </c>
      <c r="D1033" t="str">
        <f t="shared" si="177"/>
        <v>Home&amp;Kitchen</v>
      </c>
      <c r="E1033" t="str">
        <f t="shared" si="178"/>
        <v>InstantWaterHeaters</v>
      </c>
      <c r="F1033" s="3">
        <v>1439</v>
      </c>
      <c r="G1033" s="3">
        <v>1999</v>
      </c>
      <c r="H1033" s="3" t="str">
        <f t="shared" si="179"/>
        <v>&gt;500.00</v>
      </c>
      <c r="I1033" s="1">
        <v>0.28000000000000003</v>
      </c>
      <c r="J1033" s="1" t="str">
        <f t="shared" si="180"/>
        <v>No</v>
      </c>
      <c r="K1033" s="5">
        <v>4.8</v>
      </c>
      <c r="L1033" s="5">
        <f t="shared" si="181"/>
        <v>4.8</v>
      </c>
      <c r="M1033" s="6">
        <v>53803</v>
      </c>
      <c r="N1033">
        <f t="shared" si="182"/>
        <v>53803</v>
      </c>
      <c r="O1033" t="str">
        <f t="shared" si="183"/>
        <v>No</v>
      </c>
      <c r="P1033" s="7">
        <f t="shared" si="184"/>
        <v>107552197</v>
      </c>
      <c r="Q1033" s="5">
        <f t="shared" si="185"/>
        <v>0.96</v>
      </c>
      <c r="R1033" s="5">
        <f t="shared" si="176"/>
        <v>0.12601030978539626</v>
      </c>
      <c r="S1033" s="5">
        <f t="shared" si="186"/>
        <v>0.54300515489269807</v>
      </c>
    </row>
    <row r="1034" spans="1:19" x14ac:dyDescent="0.3">
      <c r="A1034" t="s">
        <v>2227</v>
      </c>
      <c r="B1034" t="s">
        <v>2228</v>
      </c>
      <c r="C1034" t="s">
        <v>1979</v>
      </c>
      <c r="D1034" t="str">
        <f t="shared" si="177"/>
        <v>Home&amp;Kitchen</v>
      </c>
      <c r="E1034" t="str">
        <f t="shared" si="178"/>
        <v>HandBlenders</v>
      </c>
      <c r="F1034" s="3">
        <v>2799</v>
      </c>
      <c r="G1034" s="3">
        <v>3499</v>
      </c>
      <c r="H1034" s="3" t="str">
        <f t="shared" si="179"/>
        <v>&gt;500.00</v>
      </c>
      <c r="I1034" s="1">
        <v>0.2</v>
      </c>
      <c r="J1034" s="1" t="str">
        <f t="shared" si="180"/>
        <v>No</v>
      </c>
      <c r="K1034" s="5">
        <v>4.5</v>
      </c>
      <c r="L1034" s="5">
        <f t="shared" si="181"/>
        <v>4.5</v>
      </c>
      <c r="M1034" s="6">
        <v>546</v>
      </c>
      <c r="N1034">
        <f t="shared" si="182"/>
        <v>546</v>
      </c>
      <c r="O1034" t="str">
        <f t="shared" si="183"/>
        <v>Yes</v>
      </c>
      <c r="P1034" s="7">
        <f t="shared" si="184"/>
        <v>1910454</v>
      </c>
      <c r="Q1034" s="5">
        <f t="shared" si="185"/>
        <v>0.9</v>
      </c>
      <c r="R1034" s="5">
        <f t="shared" si="176"/>
        <v>1.2787693835441586E-3</v>
      </c>
      <c r="S1034" s="5">
        <f t="shared" si="186"/>
        <v>0.45063938469177212</v>
      </c>
    </row>
    <row r="1035" spans="1:19" x14ac:dyDescent="0.3">
      <c r="A1035" t="s">
        <v>2229</v>
      </c>
      <c r="B1035" t="s">
        <v>2230</v>
      </c>
      <c r="C1035" t="s">
        <v>1988</v>
      </c>
      <c r="D1035" t="str">
        <f t="shared" si="177"/>
        <v>Home&amp;Kitchen</v>
      </c>
      <c r="E1035" t="str">
        <f t="shared" si="178"/>
        <v>InstantWaterHeaters</v>
      </c>
      <c r="F1035" s="3">
        <v>2088</v>
      </c>
      <c r="G1035" s="3">
        <v>5550</v>
      </c>
      <c r="H1035" s="3" t="str">
        <f t="shared" si="179"/>
        <v>&gt;500.00</v>
      </c>
      <c r="I1035" s="1">
        <v>0.62</v>
      </c>
      <c r="J1035" s="1" t="str">
        <f t="shared" si="180"/>
        <v>Yes</v>
      </c>
      <c r="K1035" s="5">
        <v>4</v>
      </c>
      <c r="L1035" s="5">
        <f t="shared" si="181"/>
        <v>4</v>
      </c>
      <c r="M1035" s="6">
        <v>5292</v>
      </c>
      <c r="N1035">
        <f t="shared" si="182"/>
        <v>5292</v>
      </c>
      <c r="O1035" t="str">
        <f t="shared" si="183"/>
        <v>No</v>
      </c>
      <c r="P1035" s="7">
        <f t="shared" si="184"/>
        <v>29370600</v>
      </c>
      <c r="Q1035" s="5">
        <f t="shared" si="185"/>
        <v>0.8</v>
      </c>
      <c r="R1035" s="5">
        <f t="shared" si="176"/>
        <v>1.2394226332812614E-2</v>
      </c>
      <c r="S1035" s="5">
        <f t="shared" si="186"/>
        <v>0.40619711316640633</v>
      </c>
    </row>
    <row r="1036" spans="1:19" x14ac:dyDescent="0.3">
      <c r="A1036" t="s">
        <v>2231</v>
      </c>
      <c r="B1036" t="s">
        <v>2232</v>
      </c>
      <c r="C1036" t="s">
        <v>1988</v>
      </c>
      <c r="D1036" t="str">
        <f t="shared" si="177"/>
        <v>Home&amp;Kitchen</v>
      </c>
      <c r="E1036" t="str">
        <f t="shared" si="178"/>
        <v>InstantWaterHeaters</v>
      </c>
      <c r="F1036" s="3">
        <v>2399</v>
      </c>
      <c r="G1036" s="3">
        <v>4590</v>
      </c>
      <c r="H1036" s="3" t="str">
        <f t="shared" si="179"/>
        <v>&gt;500.00</v>
      </c>
      <c r="I1036" s="1">
        <v>0.48</v>
      </c>
      <c r="J1036" s="1" t="str">
        <f t="shared" si="180"/>
        <v>No</v>
      </c>
      <c r="K1036" s="5">
        <v>4.0999999999999996</v>
      </c>
      <c r="L1036" s="5">
        <f t="shared" si="181"/>
        <v>4.0999999999999996</v>
      </c>
      <c r="M1036" s="6">
        <v>444</v>
      </c>
      <c r="N1036">
        <f t="shared" si="182"/>
        <v>444</v>
      </c>
      <c r="O1036" t="str">
        <f t="shared" si="183"/>
        <v>Yes</v>
      </c>
      <c r="P1036" s="7">
        <f t="shared" si="184"/>
        <v>2037960</v>
      </c>
      <c r="Q1036" s="5">
        <f t="shared" si="185"/>
        <v>0.82</v>
      </c>
      <c r="R1036" s="5">
        <f t="shared" si="176"/>
        <v>1.0398783998051399E-3</v>
      </c>
      <c r="S1036" s="5">
        <f t="shared" si="186"/>
        <v>0.41051993919990254</v>
      </c>
    </row>
    <row r="1037" spans="1:19" x14ac:dyDescent="0.3">
      <c r="A1037" t="s">
        <v>2233</v>
      </c>
      <c r="B1037" t="s">
        <v>2234</v>
      </c>
      <c r="C1037" t="s">
        <v>1956</v>
      </c>
      <c r="D1037" t="str">
        <f t="shared" si="177"/>
        <v>Home&amp;Kitchen</v>
      </c>
      <c r="E1037" t="str">
        <f t="shared" si="178"/>
        <v>DigitalKitchenScales</v>
      </c>
      <c r="F1037" s="3">
        <v>308</v>
      </c>
      <c r="G1037" s="3">
        <v>499</v>
      </c>
      <c r="H1037" s="3" t="str">
        <f t="shared" si="179"/>
        <v>200.00–500.00</v>
      </c>
      <c r="I1037" s="1">
        <v>0.38</v>
      </c>
      <c r="J1037" s="1" t="str">
        <f t="shared" si="180"/>
        <v>No</v>
      </c>
      <c r="K1037" s="5">
        <v>3.9</v>
      </c>
      <c r="L1037" s="5">
        <f t="shared" si="181"/>
        <v>3.9</v>
      </c>
      <c r="M1037" s="6">
        <v>4584</v>
      </c>
      <c r="N1037">
        <f t="shared" si="182"/>
        <v>4584</v>
      </c>
      <c r="O1037" t="str">
        <f t="shared" si="183"/>
        <v>No</v>
      </c>
      <c r="P1037" s="7">
        <f t="shared" si="184"/>
        <v>2287416</v>
      </c>
      <c r="Q1037" s="5">
        <f t="shared" si="185"/>
        <v>0.78</v>
      </c>
      <c r="R1037" s="5">
        <f t="shared" si="176"/>
        <v>1.0736041857447661E-2</v>
      </c>
      <c r="S1037" s="5">
        <f t="shared" si="186"/>
        <v>0.39536802092872386</v>
      </c>
    </row>
    <row r="1038" spans="1:19" x14ac:dyDescent="0.3">
      <c r="A1038" t="s">
        <v>2235</v>
      </c>
      <c r="B1038" t="s">
        <v>2236</v>
      </c>
      <c r="C1038" t="s">
        <v>1988</v>
      </c>
      <c r="D1038" t="str">
        <f t="shared" si="177"/>
        <v>Home&amp;Kitchen</v>
      </c>
      <c r="E1038" t="str">
        <f t="shared" si="178"/>
        <v>InstantWaterHeaters</v>
      </c>
      <c r="F1038" s="3">
        <v>2599</v>
      </c>
      <c r="G1038" s="3">
        <v>4400</v>
      </c>
      <c r="H1038" s="3" t="str">
        <f t="shared" si="179"/>
        <v>&gt;500.00</v>
      </c>
      <c r="I1038" s="1">
        <v>0.41</v>
      </c>
      <c r="J1038" s="1" t="str">
        <f t="shared" si="180"/>
        <v>No</v>
      </c>
      <c r="K1038" s="5">
        <v>4.0999999999999996</v>
      </c>
      <c r="L1038" s="5">
        <f t="shared" si="181"/>
        <v>4.0999999999999996</v>
      </c>
      <c r="M1038" s="6">
        <v>14947</v>
      </c>
      <c r="N1038">
        <f t="shared" si="182"/>
        <v>14947</v>
      </c>
      <c r="O1038" t="str">
        <f t="shared" si="183"/>
        <v>No</v>
      </c>
      <c r="P1038" s="7">
        <f t="shared" si="184"/>
        <v>65766800</v>
      </c>
      <c r="Q1038" s="5">
        <f t="shared" si="185"/>
        <v>0.82</v>
      </c>
      <c r="R1038" s="5">
        <f t="shared" si="176"/>
        <v>3.5006897391638349E-2</v>
      </c>
      <c r="S1038" s="5">
        <f t="shared" si="186"/>
        <v>0.42750344869581913</v>
      </c>
    </row>
    <row r="1039" spans="1:19" x14ac:dyDescent="0.3">
      <c r="A1039" t="s">
        <v>2237</v>
      </c>
      <c r="B1039" t="s">
        <v>2238</v>
      </c>
      <c r="C1039" t="s">
        <v>1982</v>
      </c>
      <c r="D1039" t="str">
        <f t="shared" si="177"/>
        <v>Home&amp;Kitchen</v>
      </c>
      <c r="E1039" t="str">
        <f t="shared" si="178"/>
        <v>DryIrons</v>
      </c>
      <c r="F1039" s="3">
        <v>479</v>
      </c>
      <c r="G1039" s="3">
        <v>1000</v>
      </c>
      <c r="H1039" s="3" t="str">
        <f t="shared" si="179"/>
        <v>&gt;500.00</v>
      </c>
      <c r="I1039" s="1">
        <v>0.52</v>
      </c>
      <c r="J1039" s="1" t="str">
        <f t="shared" si="180"/>
        <v>Yes</v>
      </c>
      <c r="K1039" s="5">
        <v>4.2</v>
      </c>
      <c r="L1039" s="5">
        <f t="shared" si="181"/>
        <v>4.2</v>
      </c>
      <c r="M1039" s="6">
        <v>1559</v>
      </c>
      <c r="N1039">
        <f t="shared" si="182"/>
        <v>1559</v>
      </c>
      <c r="O1039" t="str">
        <f t="shared" si="183"/>
        <v>No</v>
      </c>
      <c r="P1039" s="7">
        <f t="shared" si="184"/>
        <v>1559000</v>
      </c>
      <c r="Q1039" s="5">
        <f t="shared" si="185"/>
        <v>0.84000000000000008</v>
      </c>
      <c r="R1039" s="5">
        <f t="shared" si="176"/>
        <v>3.6512847416581375E-3</v>
      </c>
      <c r="S1039" s="5">
        <f t="shared" si="186"/>
        <v>0.42182564237082909</v>
      </c>
    </row>
    <row r="1040" spans="1:19" x14ac:dyDescent="0.3">
      <c r="A1040" t="s">
        <v>2239</v>
      </c>
      <c r="B1040" t="s">
        <v>2240</v>
      </c>
      <c r="C1040" t="s">
        <v>1953</v>
      </c>
      <c r="D1040" t="str">
        <f t="shared" si="177"/>
        <v>Home&amp;Kitchen</v>
      </c>
      <c r="E1040" t="str">
        <f t="shared" si="178"/>
        <v>LintShavers</v>
      </c>
      <c r="F1040" s="3">
        <v>245</v>
      </c>
      <c r="G1040" s="3">
        <v>299</v>
      </c>
      <c r="H1040" s="3" t="str">
        <f t="shared" si="179"/>
        <v>200.00–500.00</v>
      </c>
      <c r="I1040" s="1">
        <v>0.18</v>
      </c>
      <c r="J1040" s="1" t="str">
        <f t="shared" si="180"/>
        <v>No</v>
      </c>
      <c r="K1040" s="5">
        <v>4.0999999999999996</v>
      </c>
      <c r="L1040" s="5">
        <f t="shared" si="181"/>
        <v>4.0999999999999996</v>
      </c>
      <c r="M1040" s="6">
        <v>1660</v>
      </c>
      <c r="N1040">
        <f t="shared" si="182"/>
        <v>1660</v>
      </c>
      <c r="O1040" t="str">
        <f t="shared" si="183"/>
        <v>No</v>
      </c>
      <c r="P1040" s="7">
        <f t="shared" si="184"/>
        <v>496340</v>
      </c>
      <c r="Q1040" s="5">
        <f t="shared" si="185"/>
        <v>0.82</v>
      </c>
      <c r="R1040" s="5">
        <f t="shared" si="176"/>
        <v>3.8878336569291268E-3</v>
      </c>
      <c r="S1040" s="5">
        <f t="shared" si="186"/>
        <v>0.41194391682846454</v>
      </c>
    </row>
    <row r="1041" spans="1:19" x14ac:dyDescent="0.3">
      <c r="A1041" t="s">
        <v>2241</v>
      </c>
      <c r="B1041" t="s">
        <v>2242</v>
      </c>
      <c r="C1041" t="s">
        <v>1953</v>
      </c>
      <c r="D1041" t="str">
        <f t="shared" si="177"/>
        <v>Home&amp;Kitchen</v>
      </c>
      <c r="E1041" t="str">
        <f t="shared" si="178"/>
        <v>LintShavers</v>
      </c>
      <c r="F1041" s="3">
        <v>179</v>
      </c>
      <c r="G1041" s="3">
        <v>799</v>
      </c>
      <c r="H1041" s="3" t="str">
        <f t="shared" si="179"/>
        <v>&gt;500.00</v>
      </c>
      <c r="I1041" s="1">
        <v>0.78</v>
      </c>
      <c r="J1041" s="1" t="str">
        <f t="shared" si="180"/>
        <v>Yes</v>
      </c>
      <c r="K1041" s="5">
        <v>3.5</v>
      </c>
      <c r="L1041" s="5">
        <f t="shared" si="181"/>
        <v>3.5</v>
      </c>
      <c r="M1041" s="6">
        <v>132</v>
      </c>
      <c r="N1041">
        <f t="shared" si="182"/>
        <v>132</v>
      </c>
      <c r="O1041" t="str">
        <f t="shared" si="183"/>
        <v>Yes</v>
      </c>
      <c r="P1041" s="7">
        <f t="shared" si="184"/>
        <v>105468</v>
      </c>
      <c r="Q1041" s="5">
        <f t="shared" si="185"/>
        <v>0.7</v>
      </c>
      <c r="R1041" s="5">
        <f t="shared" si="176"/>
        <v>3.0915303777990648E-4</v>
      </c>
      <c r="S1041" s="5">
        <f t="shared" si="186"/>
        <v>0.35015457651888993</v>
      </c>
    </row>
    <row r="1042" spans="1:19" x14ac:dyDescent="0.3">
      <c r="A1042" t="s">
        <v>2243</v>
      </c>
      <c r="B1042" t="s">
        <v>2244</v>
      </c>
      <c r="C1042" t="s">
        <v>2115</v>
      </c>
      <c r="D1042" t="str">
        <f t="shared" si="177"/>
        <v>Home&amp;Kitchen</v>
      </c>
      <c r="E1042" t="str">
        <f t="shared" si="178"/>
        <v>CeilingFans</v>
      </c>
      <c r="F1042" s="3">
        <v>3569</v>
      </c>
      <c r="G1042" s="3">
        <v>5190</v>
      </c>
      <c r="H1042" s="3" t="str">
        <f t="shared" si="179"/>
        <v>&gt;500.00</v>
      </c>
      <c r="I1042" s="1">
        <v>0.31</v>
      </c>
      <c r="J1042" s="1" t="str">
        <f t="shared" si="180"/>
        <v>No</v>
      </c>
      <c r="K1042" s="5">
        <v>4.3</v>
      </c>
      <c r="L1042" s="5">
        <f t="shared" si="181"/>
        <v>4.3</v>
      </c>
      <c r="M1042" s="6">
        <v>28629</v>
      </c>
      <c r="N1042">
        <f t="shared" si="182"/>
        <v>28629</v>
      </c>
      <c r="O1042" t="str">
        <f t="shared" si="183"/>
        <v>No</v>
      </c>
      <c r="P1042" s="7">
        <f t="shared" si="184"/>
        <v>148584510</v>
      </c>
      <c r="Q1042" s="5">
        <f t="shared" si="185"/>
        <v>0.86</v>
      </c>
      <c r="R1042" s="5">
        <f t="shared" si="176"/>
        <v>6.7051078171219261E-2</v>
      </c>
      <c r="S1042" s="5">
        <f t="shared" si="186"/>
        <v>0.46352553908560962</v>
      </c>
    </row>
    <row r="1043" spans="1:19" x14ac:dyDescent="0.3">
      <c r="A1043" t="s">
        <v>2245</v>
      </c>
      <c r="B1043" t="s">
        <v>2246</v>
      </c>
      <c r="C1043" t="s">
        <v>1944</v>
      </c>
      <c r="D1043" t="str">
        <f t="shared" si="177"/>
        <v>Home&amp;Kitchen</v>
      </c>
      <c r="E1043" t="str">
        <f t="shared" si="178"/>
        <v>ElectricKettles</v>
      </c>
      <c r="F1043" s="3">
        <v>699</v>
      </c>
      <c r="G1043" s="3">
        <v>1345</v>
      </c>
      <c r="H1043" s="3" t="str">
        <f t="shared" si="179"/>
        <v>&gt;500.00</v>
      </c>
      <c r="I1043" s="1">
        <v>0.48</v>
      </c>
      <c r="J1043" s="1" t="str">
        <f t="shared" si="180"/>
        <v>No</v>
      </c>
      <c r="K1043" s="5">
        <v>3.9</v>
      </c>
      <c r="L1043" s="5">
        <f t="shared" si="181"/>
        <v>3.9</v>
      </c>
      <c r="M1043" s="6">
        <v>8446</v>
      </c>
      <c r="N1043">
        <f t="shared" si="182"/>
        <v>8446</v>
      </c>
      <c r="O1043" t="str">
        <f t="shared" si="183"/>
        <v>No</v>
      </c>
      <c r="P1043" s="7">
        <f t="shared" si="184"/>
        <v>11359870</v>
      </c>
      <c r="Q1043" s="5">
        <f t="shared" si="185"/>
        <v>0.78</v>
      </c>
      <c r="R1043" s="5">
        <f t="shared" si="176"/>
        <v>1.9781110280977954E-2</v>
      </c>
      <c r="S1043" s="5">
        <f t="shared" si="186"/>
        <v>0.39989055514048899</v>
      </c>
    </row>
    <row r="1044" spans="1:19" x14ac:dyDescent="0.3">
      <c r="A1044" t="s">
        <v>2247</v>
      </c>
      <c r="B1044" t="s">
        <v>2248</v>
      </c>
      <c r="C1044" t="s">
        <v>1970</v>
      </c>
      <c r="D1044" t="str">
        <f t="shared" si="177"/>
        <v>Home&amp;Kitchen</v>
      </c>
      <c r="E1044" t="str">
        <f t="shared" si="178"/>
        <v>InductionCooktop</v>
      </c>
      <c r="F1044" s="3">
        <v>2089</v>
      </c>
      <c r="G1044" s="3">
        <v>4000</v>
      </c>
      <c r="H1044" s="3" t="str">
        <f t="shared" si="179"/>
        <v>&gt;500.00</v>
      </c>
      <c r="I1044" s="1">
        <v>0.48</v>
      </c>
      <c r="J1044" s="1" t="str">
        <f t="shared" si="180"/>
        <v>No</v>
      </c>
      <c r="K1044" s="5">
        <v>4.2</v>
      </c>
      <c r="L1044" s="5">
        <f t="shared" si="181"/>
        <v>4.2</v>
      </c>
      <c r="M1044" s="6">
        <v>11199</v>
      </c>
      <c r="N1044">
        <f t="shared" si="182"/>
        <v>11199</v>
      </c>
      <c r="O1044" t="str">
        <f t="shared" si="183"/>
        <v>No</v>
      </c>
      <c r="P1044" s="7">
        <f t="shared" si="184"/>
        <v>44796000</v>
      </c>
      <c r="Q1044" s="5">
        <f t="shared" si="185"/>
        <v>0.84000000000000008</v>
      </c>
      <c r="R1044" s="5">
        <f t="shared" si="176"/>
        <v>2.6228824773463427E-2</v>
      </c>
      <c r="S1044" s="5">
        <f t="shared" si="186"/>
        <v>0.43311441238673176</v>
      </c>
    </row>
    <row r="1045" spans="1:19" x14ac:dyDescent="0.3">
      <c r="A1045" t="s">
        <v>2249</v>
      </c>
      <c r="B1045" t="s">
        <v>2250</v>
      </c>
      <c r="C1045" t="s">
        <v>2251</v>
      </c>
      <c r="D1045" t="str">
        <f t="shared" si="177"/>
        <v>Car&amp;Motorbike</v>
      </c>
      <c r="E1045" t="str">
        <f t="shared" si="178"/>
        <v>AirPurifiers&amp;Ionizers</v>
      </c>
      <c r="F1045" s="3">
        <v>2339</v>
      </c>
      <c r="G1045" s="3">
        <v>4000</v>
      </c>
      <c r="H1045" s="3" t="str">
        <f t="shared" si="179"/>
        <v>&gt;500.00</v>
      </c>
      <c r="I1045" s="1">
        <v>0.42</v>
      </c>
      <c r="J1045" s="1" t="str">
        <f t="shared" si="180"/>
        <v>No</v>
      </c>
      <c r="K1045" s="5">
        <v>3.8</v>
      </c>
      <c r="L1045" s="5">
        <f t="shared" si="181"/>
        <v>3.8</v>
      </c>
      <c r="M1045" s="6">
        <v>1118</v>
      </c>
      <c r="N1045">
        <f t="shared" si="182"/>
        <v>1118</v>
      </c>
      <c r="O1045" t="str">
        <f t="shared" si="183"/>
        <v>No</v>
      </c>
      <c r="P1045" s="7">
        <f t="shared" si="184"/>
        <v>4472000</v>
      </c>
      <c r="Q1045" s="5">
        <f t="shared" si="185"/>
        <v>0.76</v>
      </c>
      <c r="R1045" s="5">
        <f t="shared" si="176"/>
        <v>2.6184325472570864E-3</v>
      </c>
      <c r="S1045" s="5">
        <f t="shared" si="186"/>
        <v>0.38130921627362857</v>
      </c>
    </row>
    <row r="1046" spans="1:19" x14ac:dyDescent="0.3">
      <c r="A1046" t="s">
        <v>2252</v>
      </c>
      <c r="B1046" t="s">
        <v>2253</v>
      </c>
      <c r="C1046" t="s">
        <v>1950</v>
      </c>
      <c r="D1046" t="str">
        <f t="shared" si="177"/>
        <v>Home&amp;Kitchen</v>
      </c>
      <c r="E1046" t="str">
        <f t="shared" si="178"/>
        <v>FanHeaters</v>
      </c>
      <c r="F1046" s="3">
        <v>784</v>
      </c>
      <c r="G1046" s="3">
        <v>1599</v>
      </c>
      <c r="H1046" s="3" t="str">
        <f t="shared" si="179"/>
        <v>&gt;500.00</v>
      </c>
      <c r="I1046" s="1">
        <v>0.51</v>
      </c>
      <c r="J1046" s="1" t="str">
        <f t="shared" si="180"/>
        <v>Yes</v>
      </c>
      <c r="K1046" s="5">
        <v>4.5</v>
      </c>
      <c r="L1046" s="5">
        <f t="shared" si="181"/>
        <v>4.5</v>
      </c>
      <c r="M1046" s="6">
        <v>11</v>
      </c>
      <c r="N1046">
        <f t="shared" si="182"/>
        <v>11</v>
      </c>
      <c r="O1046" t="str">
        <f t="shared" si="183"/>
        <v>Yes</v>
      </c>
      <c r="P1046" s="7">
        <f t="shared" si="184"/>
        <v>17589</v>
      </c>
      <c r="Q1046" s="5">
        <f t="shared" si="185"/>
        <v>0.9</v>
      </c>
      <c r="R1046" s="5">
        <f t="shared" si="176"/>
        <v>2.5762753148325537E-5</v>
      </c>
      <c r="S1046" s="5">
        <f t="shared" si="186"/>
        <v>0.45001288137657419</v>
      </c>
    </row>
    <row r="1047" spans="1:19" x14ac:dyDescent="0.3">
      <c r="A1047" t="s">
        <v>2254</v>
      </c>
      <c r="B1047" t="s">
        <v>2255</v>
      </c>
      <c r="C1047" t="s">
        <v>2256</v>
      </c>
      <c r="D1047" t="str">
        <f t="shared" si="177"/>
        <v>Home&amp;Kitchen</v>
      </c>
      <c r="E1047" t="str">
        <f t="shared" si="178"/>
        <v>Wet-DryVacuums</v>
      </c>
      <c r="F1047" s="3">
        <v>5499</v>
      </c>
      <c r="G1047" s="3">
        <v>9999</v>
      </c>
      <c r="H1047" s="3" t="str">
        <f t="shared" si="179"/>
        <v>&gt;500.00</v>
      </c>
      <c r="I1047" s="1">
        <v>0.45</v>
      </c>
      <c r="J1047" s="1" t="str">
        <f t="shared" si="180"/>
        <v>No</v>
      </c>
      <c r="K1047" s="5">
        <v>3.8</v>
      </c>
      <c r="L1047" s="5">
        <f t="shared" si="181"/>
        <v>3.8</v>
      </c>
      <c r="M1047" s="6">
        <v>4353</v>
      </c>
      <c r="N1047">
        <f t="shared" si="182"/>
        <v>4353</v>
      </c>
      <c r="O1047" t="str">
        <f t="shared" si="183"/>
        <v>No</v>
      </c>
      <c r="P1047" s="7">
        <f t="shared" si="184"/>
        <v>43525647</v>
      </c>
      <c r="Q1047" s="5">
        <f t="shared" si="185"/>
        <v>0.76</v>
      </c>
      <c r="R1047" s="5">
        <f t="shared" si="176"/>
        <v>1.0195024041332825E-2</v>
      </c>
      <c r="S1047" s="5">
        <f t="shared" si="186"/>
        <v>0.38509751202066644</v>
      </c>
    </row>
    <row r="1048" spans="1:19" x14ac:dyDescent="0.3">
      <c r="A1048" t="s">
        <v>2257</v>
      </c>
      <c r="B1048" t="s">
        <v>2258</v>
      </c>
      <c r="C1048" t="s">
        <v>1950</v>
      </c>
      <c r="D1048" t="str">
        <f t="shared" si="177"/>
        <v>Home&amp;Kitchen</v>
      </c>
      <c r="E1048" t="str">
        <f t="shared" si="178"/>
        <v>FanHeaters</v>
      </c>
      <c r="F1048" s="3">
        <v>899</v>
      </c>
      <c r="G1048" s="3">
        <v>1990</v>
      </c>
      <c r="H1048" s="3" t="str">
        <f t="shared" si="179"/>
        <v>&gt;500.00</v>
      </c>
      <c r="I1048" s="1">
        <v>0.55000000000000004</v>
      </c>
      <c r="J1048" s="1" t="str">
        <f t="shared" si="180"/>
        <v>Yes</v>
      </c>
      <c r="K1048" s="5">
        <v>4.0999999999999996</v>
      </c>
      <c r="L1048" s="5">
        <f t="shared" si="181"/>
        <v>4.0999999999999996</v>
      </c>
      <c r="M1048" s="6">
        <v>185</v>
      </c>
      <c r="N1048">
        <f t="shared" si="182"/>
        <v>185</v>
      </c>
      <c r="O1048" t="str">
        <f t="shared" si="183"/>
        <v>Yes</v>
      </c>
      <c r="P1048" s="7">
        <f t="shared" si="184"/>
        <v>368150</v>
      </c>
      <c r="Q1048" s="5">
        <f t="shared" si="185"/>
        <v>0.82</v>
      </c>
      <c r="R1048" s="5">
        <f t="shared" si="176"/>
        <v>4.3328266658547497E-4</v>
      </c>
      <c r="S1048" s="5">
        <f t="shared" si="186"/>
        <v>0.41021664133329272</v>
      </c>
    </row>
    <row r="1049" spans="1:19" x14ac:dyDescent="0.3">
      <c r="A1049" t="s">
        <v>2259</v>
      </c>
      <c r="B1049" t="s">
        <v>2260</v>
      </c>
      <c r="C1049" t="s">
        <v>1979</v>
      </c>
      <c r="D1049" t="str">
        <f t="shared" si="177"/>
        <v>Home&amp;Kitchen</v>
      </c>
      <c r="E1049" t="str">
        <f t="shared" si="178"/>
        <v>HandBlenders</v>
      </c>
      <c r="F1049" s="3">
        <v>1695</v>
      </c>
      <c r="G1049" s="3">
        <v>1695</v>
      </c>
      <c r="H1049" s="3" t="str">
        <f t="shared" si="179"/>
        <v>&gt;500.00</v>
      </c>
      <c r="I1049" s="1">
        <v>0</v>
      </c>
      <c r="J1049" s="1" t="str">
        <f t="shared" si="180"/>
        <v>No</v>
      </c>
      <c r="K1049" s="5">
        <v>4.2</v>
      </c>
      <c r="L1049" s="5">
        <f t="shared" si="181"/>
        <v>4.2</v>
      </c>
      <c r="M1049" s="6">
        <v>14290</v>
      </c>
      <c r="N1049">
        <f t="shared" si="182"/>
        <v>14290</v>
      </c>
      <c r="O1049" t="str">
        <f t="shared" si="183"/>
        <v>No</v>
      </c>
      <c r="P1049" s="7">
        <f t="shared" si="184"/>
        <v>24221550</v>
      </c>
      <c r="Q1049" s="5">
        <f t="shared" si="185"/>
        <v>0.84000000000000008</v>
      </c>
      <c r="R1049" s="5">
        <f t="shared" si="176"/>
        <v>3.3468158408142906E-2</v>
      </c>
      <c r="S1049" s="5">
        <f t="shared" si="186"/>
        <v>0.43673407920407148</v>
      </c>
    </row>
    <row r="1050" spans="1:19" x14ac:dyDescent="0.3">
      <c r="A1050" t="s">
        <v>2261</v>
      </c>
      <c r="B1050" t="s">
        <v>2262</v>
      </c>
      <c r="C1050" t="s">
        <v>1982</v>
      </c>
      <c r="D1050" t="str">
        <f t="shared" si="177"/>
        <v>Home&amp;Kitchen</v>
      </c>
      <c r="E1050" t="str">
        <f t="shared" si="178"/>
        <v>DryIrons</v>
      </c>
      <c r="F1050" s="3">
        <v>499</v>
      </c>
      <c r="G1050" s="3">
        <v>940</v>
      </c>
      <c r="H1050" s="3" t="str">
        <f t="shared" si="179"/>
        <v>&gt;500.00</v>
      </c>
      <c r="I1050" s="1">
        <v>0.47</v>
      </c>
      <c r="J1050" s="1" t="str">
        <f t="shared" si="180"/>
        <v>No</v>
      </c>
      <c r="K1050" s="5">
        <v>4.0999999999999996</v>
      </c>
      <c r="L1050" s="5">
        <f t="shared" si="181"/>
        <v>4.0999999999999996</v>
      </c>
      <c r="M1050" s="6">
        <v>3036</v>
      </c>
      <c r="N1050">
        <f t="shared" si="182"/>
        <v>3036</v>
      </c>
      <c r="O1050" t="str">
        <f t="shared" si="183"/>
        <v>No</v>
      </c>
      <c r="P1050" s="7">
        <f t="shared" si="184"/>
        <v>2853840</v>
      </c>
      <c r="Q1050" s="5">
        <f t="shared" si="185"/>
        <v>0.82</v>
      </c>
      <c r="R1050" s="5">
        <f t="shared" si="176"/>
        <v>7.1105198689378488E-3</v>
      </c>
      <c r="S1050" s="5">
        <f t="shared" si="186"/>
        <v>0.4135552599344689</v>
      </c>
    </row>
    <row r="1051" spans="1:19" x14ac:dyDescent="0.3">
      <c r="A1051" t="s">
        <v>2263</v>
      </c>
      <c r="B1051" t="s">
        <v>2264</v>
      </c>
      <c r="C1051" t="s">
        <v>1988</v>
      </c>
      <c r="D1051" t="str">
        <f t="shared" si="177"/>
        <v>Home&amp;Kitchen</v>
      </c>
      <c r="E1051" t="str">
        <f t="shared" si="178"/>
        <v>InstantWaterHeaters</v>
      </c>
      <c r="F1051" s="3">
        <v>2699</v>
      </c>
      <c r="G1051" s="3">
        <v>4700</v>
      </c>
      <c r="H1051" s="3" t="str">
        <f t="shared" si="179"/>
        <v>&gt;500.00</v>
      </c>
      <c r="I1051" s="1">
        <v>0.43</v>
      </c>
      <c r="J1051" s="1" t="str">
        <f t="shared" si="180"/>
        <v>No</v>
      </c>
      <c r="K1051" s="5">
        <v>4.2</v>
      </c>
      <c r="L1051" s="5">
        <f t="shared" si="181"/>
        <v>4.2</v>
      </c>
      <c r="M1051" s="6">
        <v>1296</v>
      </c>
      <c r="N1051">
        <f t="shared" si="182"/>
        <v>1296</v>
      </c>
      <c r="O1051" t="str">
        <f t="shared" si="183"/>
        <v>No</v>
      </c>
      <c r="P1051" s="7">
        <f t="shared" si="184"/>
        <v>6091200</v>
      </c>
      <c r="Q1051" s="5">
        <f t="shared" si="185"/>
        <v>0.84000000000000008</v>
      </c>
      <c r="R1051" s="5">
        <f t="shared" si="176"/>
        <v>3.0353207345663541E-3</v>
      </c>
      <c r="S1051" s="5">
        <f t="shared" si="186"/>
        <v>0.42151766036728322</v>
      </c>
    </row>
    <row r="1052" spans="1:19" x14ac:dyDescent="0.3">
      <c r="A1052" t="s">
        <v>2265</v>
      </c>
      <c r="B1052" t="s">
        <v>2266</v>
      </c>
      <c r="C1052" t="s">
        <v>1988</v>
      </c>
      <c r="D1052" t="str">
        <f t="shared" si="177"/>
        <v>Home&amp;Kitchen</v>
      </c>
      <c r="E1052" t="str">
        <f t="shared" si="178"/>
        <v>InstantWaterHeaters</v>
      </c>
      <c r="F1052" s="3">
        <v>1448</v>
      </c>
      <c r="G1052" s="3">
        <v>2999</v>
      </c>
      <c r="H1052" s="3" t="str">
        <f t="shared" si="179"/>
        <v>&gt;500.00</v>
      </c>
      <c r="I1052" s="1">
        <v>0.52</v>
      </c>
      <c r="J1052" s="1" t="str">
        <f t="shared" si="180"/>
        <v>Yes</v>
      </c>
      <c r="K1052" s="5">
        <v>4.5</v>
      </c>
      <c r="L1052" s="5">
        <f t="shared" si="181"/>
        <v>4.5</v>
      </c>
      <c r="M1052" s="6">
        <v>19</v>
      </c>
      <c r="N1052">
        <f t="shared" si="182"/>
        <v>19</v>
      </c>
      <c r="O1052" t="str">
        <f t="shared" si="183"/>
        <v>Yes</v>
      </c>
      <c r="P1052" s="7">
        <f t="shared" si="184"/>
        <v>56981</v>
      </c>
      <c r="Q1052" s="5">
        <f t="shared" si="185"/>
        <v>0.9</v>
      </c>
      <c r="R1052" s="5">
        <f t="shared" si="176"/>
        <v>4.4499300892562292E-5</v>
      </c>
      <c r="S1052" s="5">
        <f t="shared" si="186"/>
        <v>0.45002224965044629</v>
      </c>
    </row>
    <row r="1053" spans="1:19" x14ac:dyDescent="0.3">
      <c r="A1053" t="s">
        <v>2267</v>
      </c>
      <c r="B1053" t="s">
        <v>2268</v>
      </c>
      <c r="C1053" t="s">
        <v>2112</v>
      </c>
      <c r="D1053" t="str">
        <f t="shared" si="177"/>
        <v>Home&amp;Kitchen</v>
      </c>
      <c r="E1053" t="str">
        <f t="shared" si="178"/>
        <v>VacuumSealers</v>
      </c>
      <c r="F1053" s="3">
        <v>79</v>
      </c>
      <c r="G1053" s="3">
        <v>79</v>
      </c>
      <c r="H1053" s="3" t="str">
        <f t="shared" si="179"/>
        <v>&lt;200.00</v>
      </c>
      <c r="I1053" s="1">
        <v>0</v>
      </c>
      <c r="J1053" s="1" t="str">
        <f t="shared" si="180"/>
        <v>No</v>
      </c>
      <c r="K1053" s="5">
        <v>4</v>
      </c>
      <c r="L1053" s="5">
        <f t="shared" si="181"/>
        <v>4</v>
      </c>
      <c r="M1053" s="6">
        <v>97</v>
      </c>
      <c r="N1053">
        <f t="shared" si="182"/>
        <v>97</v>
      </c>
      <c r="O1053" t="str">
        <f t="shared" si="183"/>
        <v>Yes</v>
      </c>
      <c r="P1053" s="7">
        <f t="shared" si="184"/>
        <v>7663</v>
      </c>
      <c r="Q1053" s="5">
        <f t="shared" si="185"/>
        <v>0.8</v>
      </c>
      <c r="R1053" s="5">
        <f t="shared" si="176"/>
        <v>2.2718064139887065E-4</v>
      </c>
      <c r="S1053" s="5">
        <f t="shared" si="186"/>
        <v>0.40011359032069943</v>
      </c>
    </row>
    <row r="1054" spans="1:19" x14ac:dyDescent="0.3">
      <c r="A1054" t="s">
        <v>2269</v>
      </c>
      <c r="B1054" t="s">
        <v>2270</v>
      </c>
      <c r="C1054" t="s">
        <v>2001</v>
      </c>
      <c r="D1054" t="str">
        <f t="shared" si="177"/>
        <v>Home&amp;Kitchen</v>
      </c>
      <c r="E1054" t="str">
        <f t="shared" si="178"/>
        <v>StorageWaterHeaters</v>
      </c>
      <c r="F1054" s="3">
        <v>6990</v>
      </c>
      <c r="G1054" s="3">
        <v>14290</v>
      </c>
      <c r="H1054" s="3" t="str">
        <f t="shared" si="179"/>
        <v>&gt;500.00</v>
      </c>
      <c r="I1054" s="1">
        <v>0.51</v>
      </c>
      <c r="J1054" s="1" t="str">
        <f t="shared" si="180"/>
        <v>Yes</v>
      </c>
      <c r="K1054" s="5">
        <v>4.4000000000000004</v>
      </c>
      <c r="L1054" s="5">
        <f t="shared" si="181"/>
        <v>4.4000000000000004</v>
      </c>
      <c r="M1054" s="6">
        <v>1771</v>
      </c>
      <c r="N1054">
        <f t="shared" si="182"/>
        <v>1771</v>
      </c>
      <c r="O1054" t="str">
        <f t="shared" si="183"/>
        <v>No</v>
      </c>
      <c r="P1054" s="7">
        <f t="shared" si="184"/>
        <v>25307590</v>
      </c>
      <c r="Q1054" s="5">
        <f t="shared" si="185"/>
        <v>0.88000000000000012</v>
      </c>
      <c r="R1054" s="5">
        <f t="shared" si="176"/>
        <v>4.1478032568804113E-3</v>
      </c>
      <c r="S1054" s="5">
        <f t="shared" si="186"/>
        <v>0.44207390162844029</v>
      </c>
    </row>
    <row r="1055" spans="1:19" x14ac:dyDescent="0.3">
      <c r="A1055" t="s">
        <v>2271</v>
      </c>
      <c r="B1055" t="s">
        <v>2272</v>
      </c>
      <c r="C1055" t="s">
        <v>1970</v>
      </c>
      <c r="D1055" t="str">
        <f t="shared" si="177"/>
        <v>Home&amp;Kitchen</v>
      </c>
      <c r="E1055" t="str">
        <f t="shared" si="178"/>
        <v>InductionCooktop</v>
      </c>
      <c r="F1055" s="3">
        <v>2698</v>
      </c>
      <c r="G1055" s="3">
        <v>3945</v>
      </c>
      <c r="H1055" s="3" t="str">
        <f t="shared" si="179"/>
        <v>&gt;500.00</v>
      </c>
      <c r="I1055" s="1">
        <v>0.32</v>
      </c>
      <c r="J1055" s="1" t="str">
        <f t="shared" si="180"/>
        <v>No</v>
      </c>
      <c r="K1055" s="5">
        <v>4</v>
      </c>
      <c r="L1055" s="5">
        <f t="shared" si="181"/>
        <v>4</v>
      </c>
      <c r="M1055" s="6">
        <v>15034</v>
      </c>
      <c r="N1055">
        <f t="shared" si="182"/>
        <v>15034</v>
      </c>
      <c r="O1055" t="str">
        <f t="shared" si="183"/>
        <v>No</v>
      </c>
      <c r="P1055" s="7">
        <f t="shared" si="184"/>
        <v>59309130</v>
      </c>
      <c r="Q1055" s="5">
        <f t="shared" si="185"/>
        <v>0.8</v>
      </c>
      <c r="R1055" s="5">
        <f t="shared" si="176"/>
        <v>3.5210657348356919E-2</v>
      </c>
      <c r="S1055" s="5">
        <f t="shared" si="186"/>
        <v>0.41760532867417849</v>
      </c>
    </row>
    <row r="1056" spans="1:19" x14ac:dyDescent="0.3">
      <c r="A1056" t="s">
        <v>2273</v>
      </c>
      <c r="B1056" t="s">
        <v>2274</v>
      </c>
      <c r="C1056" t="s">
        <v>2256</v>
      </c>
      <c r="D1056" t="str">
        <f t="shared" si="177"/>
        <v>Home&amp;Kitchen</v>
      </c>
      <c r="E1056" t="str">
        <f t="shared" si="178"/>
        <v>Wet-DryVacuums</v>
      </c>
      <c r="F1056" s="3">
        <v>3199</v>
      </c>
      <c r="G1056" s="3">
        <v>5999</v>
      </c>
      <c r="H1056" s="3" t="str">
        <f t="shared" si="179"/>
        <v>&gt;500.00</v>
      </c>
      <c r="I1056" s="1">
        <v>0.47</v>
      </c>
      <c r="J1056" s="1" t="str">
        <f t="shared" si="180"/>
        <v>No</v>
      </c>
      <c r="K1056" s="5">
        <v>4</v>
      </c>
      <c r="L1056" s="5">
        <f t="shared" si="181"/>
        <v>4</v>
      </c>
      <c r="M1056" s="6">
        <v>3242</v>
      </c>
      <c r="N1056">
        <f t="shared" si="182"/>
        <v>3242</v>
      </c>
      <c r="O1056" t="str">
        <f t="shared" si="183"/>
        <v>No</v>
      </c>
      <c r="P1056" s="7">
        <f t="shared" si="184"/>
        <v>19448758</v>
      </c>
      <c r="Q1056" s="5">
        <f t="shared" si="185"/>
        <v>0.8</v>
      </c>
      <c r="R1056" s="5">
        <f t="shared" si="176"/>
        <v>7.5929859733519451E-3</v>
      </c>
      <c r="S1056" s="5">
        <f t="shared" si="186"/>
        <v>0.40379649298667597</v>
      </c>
    </row>
    <row r="1057" spans="1:19" x14ac:dyDescent="0.3">
      <c r="A1057" t="s">
        <v>2275</v>
      </c>
      <c r="B1057" t="s">
        <v>2276</v>
      </c>
      <c r="C1057" t="s">
        <v>1998</v>
      </c>
      <c r="D1057" t="str">
        <f t="shared" si="177"/>
        <v>Home&amp;Kitchen</v>
      </c>
      <c r="E1057" t="str">
        <f t="shared" si="178"/>
        <v>Kettle&amp;ToasterSets</v>
      </c>
      <c r="F1057" s="3">
        <v>1199</v>
      </c>
      <c r="G1057" s="3">
        <v>1950</v>
      </c>
      <c r="H1057" s="3" t="str">
        <f t="shared" si="179"/>
        <v>&gt;500.00</v>
      </c>
      <c r="I1057" s="1">
        <v>0.39</v>
      </c>
      <c r="J1057" s="1" t="str">
        <f t="shared" si="180"/>
        <v>No</v>
      </c>
      <c r="K1057" s="5">
        <v>3.9</v>
      </c>
      <c r="L1057" s="5">
        <f t="shared" si="181"/>
        <v>3.9</v>
      </c>
      <c r="M1057" s="6">
        <v>2832</v>
      </c>
      <c r="N1057">
        <f t="shared" si="182"/>
        <v>2832</v>
      </c>
      <c r="O1057" t="str">
        <f t="shared" si="183"/>
        <v>No</v>
      </c>
      <c r="P1057" s="7">
        <f t="shared" si="184"/>
        <v>5522400</v>
      </c>
      <c r="Q1057" s="5">
        <f t="shared" si="185"/>
        <v>0.78</v>
      </c>
      <c r="R1057" s="5">
        <f t="shared" si="176"/>
        <v>6.632737901459811E-3</v>
      </c>
      <c r="S1057" s="5">
        <f t="shared" si="186"/>
        <v>0.39331636895072991</v>
      </c>
    </row>
    <row r="1058" spans="1:19" x14ac:dyDescent="0.3">
      <c r="A1058" t="s">
        <v>2277</v>
      </c>
      <c r="B1058" t="s">
        <v>2278</v>
      </c>
      <c r="C1058" t="s">
        <v>2092</v>
      </c>
      <c r="D1058" t="str">
        <f t="shared" si="177"/>
        <v>Home&amp;Kitchen</v>
      </c>
      <c r="E1058" t="str">
        <f t="shared" si="178"/>
        <v>MiniFoodProcessors&amp;Choppers</v>
      </c>
      <c r="F1058" s="3">
        <v>1414</v>
      </c>
      <c r="G1058" s="3">
        <v>2799</v>
      </c>
      <c r="H1058" s="3" t="str">
        <f t="shared" si="179"/>
        <v>&gt;500.00</v>
      </c>
      <c r="I1058" s="1">
        <v>0.49</v>
      </c>
      <c r="J1058" s="1" t="str">
        <f t="shared" si="180"/>
        <v>No</v>
      </c>
      <c r="K1058" s="5">
        <v>4</v>
      </c>
      <c r="L1058" s="5">
        <f t="shared" si="181"/>
        <v>4</v>
      </c>
      <c r="M1058" s="6">
        <v>1498</v>
      </c>
      <c r="N1058">
        <f t="shared" si="182"/>
        <v>1498</v>
      </c>
      <c r="O1058" t="str">
        <f t="shared" si="183"/>
        <v>No</v>
      </c>
      <c r="P1058" s="7">
        <f t="shared" si="184"/>
        <v>4192902</v>
      </c>
      <c r="Q1058" s="5">
        <f t="shared" si="185"/>
        <v>0.8</v>
      </c>
      <c r="R1058" s="5">
        <f t="shared" si="176"/>
        <v>3.5084185651083322E-3</v>
      </c>
      <c r="S1058" s="5">
        <f t="shared" si="186"/>
        <v>0.40175420928255418</v>
      </c>
    </row>
    <row r="1059" spans="1:19" x14ac:dyDescent="0.3">
      <c r="A1059" t="s">
        <v>2279</v>
      </c>
      <c r="B1059" t="s">
        <v>2280</v>
      </c>
      <c r="C1059" t="s">
        <v>1944</v>
      </c>
      <c r="D1059" t="str">
        <f t="shared" si="177"/>
        <v>Home&amp;Kitchen</v>
      </c>
      <c r="E1059" t="str">
        <f t="shared" si="178"/>
        <v>ElectricKettles</v>
      </c>
      <c r="F1059" s="3">
        <v>999</v>
      </c>
      <c r="G1059" s="3">
        <v>1950</v>
      </c>
      <c r="H1059" s="3" t="str">
        <f t="shared" si="179"/>
        <v>&gt;500.00</v>
      </c>
      <c r="I1059" s="1">
        <v>0.49</v>
      </c>
      <c r="J1059" s="1" t="str">
        <f t="shared" si="180"/>
        <v>No</v>
      </c>
      <c r="K1059" s="5">
        <v>3.8</v>
      </c>
      <c r="L1059" s="5">
        <f t="shared" si="181"/>
        <v>3.8</v>
      </c>
      <c r="M1059" s="6">
        <v>305</v>
      </c>
      <c r="N1059">
        <f t="shared" si="182"/>
        <v>305</v>
      </c>
      <c r="O1059" t="str">
        <f t="shared" si="183"/>
        <v>Yes</v>
      </c>
      <c r="P1059" s="7">
        <f t="shared" si="184"/>
        <v>594750</v>
      </c>
      <c r="Q1059" s="5">
        <f t="shared" si="185"/>
        <v>0.76</v>
      </c>
      <c r="R1059" s="5">
        <f t="shared" si="176"/>
        <v>7.1433088274902633E-4</v>
      </c>
      <c r="S1059" s="5">
        <f t="shared" si="186"/>
        <v>0.38035716544137455</v>
      </c>
    </row>
    <row r="1060" spans="1:19" x14ac:dyDescent="0.3">
      <c r="A1060" t="s">
        <v>2281</v>
      </c>
      <c r="B1060" t="s">
        <v>2282</v>
      </c>
      <c r="C1060" t="s">
        <v>2122</v>
      </c>
      <c r="D1060" t="str">
        <f t="shared" si="177"/>
        <v>Home&amp;Kitchen</v>
      </c>
      <c r="E1060" t="str">
        <f t="shared" si="178"/>
        <v>CanisterVacuums</v>
      </c>
      <c r="F1060" s="3">
        <v>5999</v>
      </c>
      <c r="G1060" s="3">
        <v>9999</v>
      </c>
      <c r="H1060" s="3" t="str">
        <f t="shared" si="179"/>
        <v>&gt;500.00</v>
      </c>
      <c r="I1060" s="1">
        <v>0.4</v>
      </c>
      <c r="J1060" s="1" t="str">
        <f t="shared" si="180"/>
        <v>No</v>
      </c>
      <c r="K1060" s="5">
        <v>4.2</v>
      </c>
      <c r="L1060" s="5">
        <f t="shared" si="181"/>
        <v>4.2</v>
      </c>
      <c r="M1060" s="6">
        <v>1191</v>
      </c>
      <c r="N1060">
        <f t="shared" si="182"/>
        <v>1191</v>
      </c>
      <c r="O1060" t="str">
        <f t="shared" si="183"/>
        <v>No</v>
      </c>
      <c r="P1060" s="7">
        <f t="shared" si="184"/>
        <v>11908809</v>
      </c>
      <c r="Q1060" s="5">
        <f t="shared" si="185"/>
        <v>0.84000000000000008</v>
      </c>
      <c r="R1060" s="5">
        <f t="shared" si="176"/>
        <v>2.7894035454232467E-3</v>
      </c>
      <c r="S1060" s="5">
        <f t="shared" si="186"/>
        <v>0.42139470177271166</v>
      </c>
    </row>
    <row r="1061" spans="1:19" x14ac:dyDescent="0.3">
      <c r="A1061" t="s">
        <v>2283</v>
      </c>
      <c r="B1061" t="s">
        <v>2284</v>
      </c>
      <c r="C1061" t="s">
        <v>2285</v>
      </c>
      <c r="D1061" t="str">
        <f t="shared" si="177"/>
        <v>Home&amp;Kitchen</v>
      </c>
      <c r="E1061" t="str">
        <f t="shared" si="178"/>
        <v>HEPAAirPurifiers</v>
      </c>
      <c r="F1061" s="3">
        <v>9970</v>
      </c>
      <c r="G1061" s="3">
        <v>12999</v>
      </c>
      <c r="H1061" s="3" t="str">
        <f t="shared" si="179"/>
        <v>&gt;500.00</v>
      </c>
      <c r="I1061" s="1">
        <v>0.23</v>
      </c>
      <c r="J1061" s="1" t="str">
        <f t="shared" si="180"/>
        <v>No</v>
      </c>
      <c r="K1061" s="5">
        <v>4.3</v>
      </c>
      <c r="L1061" s="5">
        <f t="shared" si="181"/>
        <v>4.3</v>
      </c>
      <c r="M1061" s="6">
        <v>4049</v>
      </c>
      <c r="N1061">
        <f t="shared" si="182"/>
        <v>4049</v>
      </c>
      <c r="O1061" t="str">
        <f t="shared" si="183"/>
        <v>No</v>
      </c>
      <c r="P1061" s="7">
        <f t="shared" si="184"/>
        <v>52632951</v>
      </c>
      <c r="Q1061" s="5">
        <f t="shared" si="185"/>
        <v>0.86</v>
      </c>
      <c r="R1061" s="5">
        <f t="shared" si="176"/>
        <v>9.4830352270518278E-3</v>
      </c>
      <c r="S1061" s="5">
        <f t="shared" si="186"/>
        <v>0.43474151761352592</v>
      </c>
    </row>
    <row r="1062" spans="1:19" x14ac:dyDescent="0.3">
      <c r="A1062" t="s">
        <v>2286</v>
      </c>
      <c r="B1062" t="s">
        <v>2287</v>
      </c>
      <c r="C1062" t="s">
        <v>2288</v>
      </c>
      <c r="D1062" t="str">
        <f t="shared" si="177"/>
        <v>Home&amp;Kitchen</v>
      </c>
      <c r="E1062" t="str">
        <f t="shared" si="178"/>
        <v>WaterFilters&amp;Purifiers</v>
      </c>
      <c r="F1062" s="3">
        <v>698</v>
      </c>
      <c r="G1062" s="3">
        <v>699</v>
      </c>
      <c r="H1062" s="3" t="str">
        <f t="shared" si="179"/>
        <v>&gt;500.00</v>
      </c>
      <c r="I1062" s="1">
        <v>0</v>
      </c>
      <c r="J1062" s="1" t="str">
        <f t="shared" si="180"/>
        <v>No</v>
      </c>
      <c r="K1062" s="5">
        <v>4.2</v>
      </c>
      <c r="L1062" s="5">
        <f t="shared" si="181"/>
        <v>4.2</v>
      </c>
      <c r="M1062" s="6">
        <v>3160</v>
      </c>
      <c r="N1062">
        <f t="shared" si="182"/>
        <v>3160</v>
      </c>
      <c r="O1062" t="str">
        <f t="shared" si="183"/>
        <v>No</v>
      </c>
      <c r="P1062" s="7">
        <f t="shared" si="184"/>
        <v>2208840</v>
      </c>
      <c r="Q1062" s="5">
        <f t="shared" si="185"/>
        <v>0.84000000000000008</v>
      </c>
      <c r="R1062" s="5">
        <f t="shared" si="176"/>
        <v>7.4009363589735179E-3</v>
      </c>
      <c r="S1062" s="5">
        <f t="shared" si="186"/>
        <v>0.42370046817948681</v>
      </c>
    </row>
    <row r="1063" spans="1:19" x14ac:dyDescent="0.3">
      <c r="A1063" t="s">
        <v>2289</v>
      </c>
      <c r="B1063" t="s">
        <v>2290</v>
      </c>
      <c r="C1063" t="s">
        <v>2115</v>
      </c>
      <c r="D1063" t="str">
        <f t="shared" si="177"/>
        <v>Home&amp;Kitchen</v>
      </c>
      <c r="E1063" t="str">
        <f t="shared" si="178"/>
        <v>CeilingFans</v>
      </c>
      <c r="F1063" s="3">
        <v>2199</v>
      </c>
      <c r="G1063" s="3">
        <v>3190</v>
      </c>
      <c r="H1063" s="3" t="str">
        <f t="shared" si="179"/>
        <v>&gt;500.00</v>
      </c>
      <c r="I1063" s="1">
        <v>0.31</v>
      </c>
      <c r="J1063" s="1" t="str">
        <f t="shared" si="180"/>
        <v>No</v>
      </c>
      <c r="K1063" s="5">
        <v>4.3</v>
      </c>
      <c r="L1063" s="5">
        <f t="shared" si="181"/>
        <v>4.3</v>
      </c>
      <c r="M1063" s="6">
        <v>9650</v>
      </c>
      <c r="N1063">
        <f t="shared" si="182"/>
        <v>9650</v>
      </c>
      <c r="O1063" t="str">
        <f t="shared" si="183"/>
        <v>No</v>
      </c>
      <c r="P1063" s="7">
        <f t="shared" si="184"/>
        <v>30783500</v>
      </c>
      <c r="Q1063" s="5">
        <f t="shared" si="185"/>
        <v>0.86</v>
      </c>
      <c r="R1063" s="5">
        <f t="shared" si="176"/>
        <v>2.2600960716485586E-2</v>
      </c>
      <c r="S1063" s="5">
        <f t="shared" si="186"/>
        <v>0.44130048035824276</v>
      </c>
    </row>
    <row r="1064" spans="1:19" x14ac:dyDescent="0.3">
      <c r="A1064" t="s">
        <v>2291</v>
      </c>
      <c r="B1064" t="s">
        <v>2292</v>
      </c>
      <c r="C1064" t="s">
        <v>2293</v>
      </c>
      <c r="D1064" t="str">
        <f t="shared" si="177"/>
        <v>Home&amp;Kitchen</v>
      </c>
      <c r="E1064" t="str">
        <f t="shared" si="178"/>
        <v>LaundryBags</v>
      </c>
      <c r="F1064" s="3">
        <v>320</v>
      </c>
      <c r="G1064" s="3">
        <v>799</v>
      </c>
      <c r="H1064" s="3" t="str">
        <f t="shared" si="179"/>
        <v>&gt;500.00</v>
      </c>
      <c r="I1064" s="1">
        <v>0.6</v>
      </c>
      <c r="J1064" s="1" t="str">
        <f t="shared" si="180"/>
        <v>Yes</v>
      </c>
      <c r="K1064" s="5">
        <v>4.2</v>
      </c>
      <c r="L1064" s="5">
        <f t="shared" si="181"/>
        <v>4.2</v>
      </c>
      <c r="M1064" s="6">
        <v>3846</v>
      </c>
      <c r="N1064">
        <f t="shared" si="182"/>
        <v>3846</v>
      </c>
      <c r="O1064" t="str">
        <f t="shared" si="183"/>
        <v>No</v>
      </c>
      <c r="P1064" s="7">
        <f t="shared" si="184"/>
        <v>3072954</v>
      </c>
      <c r="Q1064" s="5">
        <f t="shared" si="185"/>
        <v>0.84000000000000008</v>
      </c>
      <c r="R1064" s="5">
        <f t="shared" si="176"/>
        <v>9.0075953280418196E-3</v>
      </c>
      <c r="S1064" s="5">
        <f t="shared" si="186"/>
        <v>0.42450379766402097</v>
      </c>
    </row>
    <row r="1065" spans="1:19" x14ac:dyDescent="0.3">
      <c r="A1065" t="s">
        <v>2294</v>
      </c>
      <c r="B1065" t="s">
        <v>2295</v>
      </c>
      <c r="C1065" t="s">
        <v>1953</v>
      </c>
      <c r="D1065" t="str">
        <f t="shared" si="177"/>
        <v>Home&amp;Kitchen</v>
      </c>
      <c r="E1065" t="str">
        <f t="shared" si="178"/>
        <v>LintShavers</v>
      </c>
      <c r="F1065" s="3">
        <v>298</v>
      </c>
      <c r="G1065" s="3">
        <v>499</v>
      </c>
      <c r="H1065" s="3" t="str">
        <f t="shared" si="179"/>
        <v>200.00–500.00</v>
      </c>
      <c r="I1065" s="1">
        <v>0.4</v>
      </c>
      <c r="J1065" s="1" t="str">
        <f t="shared" si="180"/>
        <v>No</v>
      </c>
      <c r="K1065" s="5">
        <v>4.4000000000000004</v>
      </c>
      <c r="L1065" s="5">
        <f t="shared" si="181"/>
        <v>4.4000000000000004</v>
      </c>
      <c r="M1065" s="6">
        <v>290</v>
      </c>
      <c r="N1065">
        <f t="shared" si="182"/>
        <v>290</v>
      </c>
      <c r="O1065" t="str">
        <f t="shared" si="183"/>
        <v>Yes</v>
      </c>
      <c r="P1065" s="7">
        <f t="shared" si="184"/>
        <v>144710</v>
      </c>
      <c r="Q1065" s="5">
        <f t="shared" si="185"/>
        <v>0.88000000000000012</v>
      </c>
      <c r="R1065" s="5">
        <f t="shared" si="176"/>
        <v>6.7919985572858241E-4</v>
      </c>
      <c r="S1065" s="5">
        <f t="shared" si="186"/>
        <v>0.44033959992786437</v>
      </c>
    </row>
    <row r="1066" spans="1:19" x14ac:dyDescent="0.3">
      <c r="A1066" t="s">
        <v>2296</v>
      </c>
      <c r="B1066" t="s">
        <v>2297</v>
      </c>
      <c r="C1066" t="s">
        <v>2038</v>
      </c>
      <c r="D1066" t="str">
        <f t="shared" si="177"/>
        <v>Home&amp;Kitchen</v>
      </c>
      <c r="E1066" t="str">
        <f t="shared" si="178"/>
        <v>JuicerMixerGrinders</v>
      </c>
      <c r="F1066" s="3">
        <v>1199</v>
      </c>
      <c r="G1066" s="3">
        <v>1499</v>
      </c>
      <c r="H1066" s="3" t="str">
        <f t="shared" si="179"/>
        <v>&gt;500.00</v>
      </c>
      <c r="I1066" s="1">
        <v>0.2</v>
      </c>
      <c r="J1066" s="1" t="str">
        <f t="shared" si="180"/>
        <v>No</v>
      </c>
      <c r="K1066" s="5">
        <v>3.8</v>
      </c>
      <c r="L1066" s="5">
        <f t="shared" si="181"/>
        <v>3.8</v>
      </c>
      <c r="M1066" s="6">
        <v>2206</v>
      </c>
      <c r="N1066">
        <f t="shared" si="182"/>
        <v>2206</v>
      </c>
      <c r="O1066" t="str">
        <f t="shared" si="183"/>
        <v>No</v>
      </c>
      <c r="P1066" s="7">
        <f t="shared" si="184"/>
        <v>3306794</v>
      </c>
      <c r="Q1066" s="5">
        <f t="shared" si="185"/>
        <v>0.76</v>
      </c>
      <c r="R1066" s="5">
        <f t="shared" si="176"/>
        <v>5.166603040473285E-3</v>
      </c>
      <c r="S1066" s="5">
        <f t="shared" si="186"/>
        <v>0.38258330152023667</v>
      </c>
    </row>
    <row r="1067" spans="1:19" x14ac:dyDescent="0.3">
      <c r="A1067" t="s">
        <v>2298</v>
      </c>
      <c r="B1067" t="s">
        <v>2299</v>
      </c>
      <c r="C1067" t="s">
        <v>2115</v>
      </c>
      <c r="D1067" t="str">
        <f t="shared" si="177"/>
        <v>Home&amp;Kitchen</v>
      </c>
      <c r="E1067" t="str">
        <f t="shared" si="178"/>
        <v>CeilingFans</v>
      </c>
      <c r="F1067" s="3">
        <v>1399</v>
      </c>
      <c r="G1067" s="3">
        <v>2660</v>
      </c>
      <c r="H1067" s="3" t="str">
        <f t="shared" si="179"/>
        <v>&gt;500.00</v>
      </c>
      <c r="I1067" s="1">
        <v>0.47</v>
      </c>
      <c r="J1067" s="1" t="str">
        <f t="shared" si="180"/>
        <v>No</v>
      </c>
      <c r="K1067" s="5">
        <v>4.0999999999999996</v>
      </c>
      <c r="L1067" s="5">
        <f t="shared" si="181"/>
        <v>4.0999999999999996</v>
      </c>
      <c r="M1067" s="6">
        <v>9349</v>
      </c>
      <c r="N1067">
        <f t="shared" si="182"/>
        <v>9349</v>
      </c>
      <c r="O1067" t="str">
        <f t="shared" si="183"/>
        <v>No</v>
      </c>
      <c r="P1067" s="7">
        <f t="shared" si="184"/>
        <v>24868340</v>
      </c>
      <c r="Q1067" s="5">
        <f t="shared" si="185"/>
        <v>0.82</v>
      </c>
      <c r="R1067" s="5">
        <f t="shared" si="176"/>
        <v>2.1895998107608679E-2</v>
      </c>
      <c r="S1067" s="5">
        <f t="shared" si="186"/>
        <v>0.42094799905380431</v>
      </c>
    </row>
    <row r="1068" spans="1:19" x14ac:dyDescent="0.3">
      <c r="A1068" t="s">
        <v>2300</v>
      </c>
      <c r="B1068" t="s">
        <v>2301</v>
      </c>
      <c r="C1068" t="s">
        <v>1956</v>
      </c>
      <c r="D1068" t="str">
        <f t="shared" si="177"/>
        <v>Home&amp;Kitchen</v>
      </c>
      <c r="E1068" t="str">
        <f t="shared" si="178"/>
        <v>DigitalKitchenScales</v>
      </c>
      <c r="F1068" s="3">
        <v>599</v>
      </c>
      <c r="G1068" s="3">
        <v>2799</v>
      </c>
      <c r="H1068" s="3" t="str">
        <f t="shared" si="179"/>
        <v>&gt;500.00</v>
      </c>
      <c r="I1068" s="1">
        <v>0.79</v>
      </c>
      <c r="J1068" s="1" t="str">
        <f t="shared" si="180"/>
        <v>Yes</v>
      </c>
      <c r="K1068" s="5">
        <v>3.9</v>
      </c>
      <c r="L1068" s="5">
        <f t="shared" si="181"/>
        <v>3.9</v>
      </c>
      <c r="M1068" s="6">
        <v>578</v>
      </c>
      <c r="N1068">
        <f t="shared" si="182"/>
        <v>578</v>
      </c>
      <c r="O1068" t="str">
        <f t="shared" si="183"/>
        <v>Yes</v>
      </c>
      <c r="P1068" s="7">
        <f t="shared" si="184"/>
        <v>1617822</v>
      </c>
      <c r="Q1068" s="5">
        <f t="shared" si="185"/>
        <v>0.78</v>
      </c>
      <c r="R1068" s="5">
        <f t="shared" si="176"/>
        <v>1.3537155745211055E-3</v>
      </c>
      <c r="S1068" s="5">
        <f t="shared" si="186"/>
        <v>0.39067685778726058</v>
      </c>
    </row>
    <row r="1069" spans="1:19" x14ac:dyDescent="0.3">
      <c r="A1069" t="s">
        <v>2302</v>
      </c>
      <c r="B1069" t="s">
        <v>2303</v>
      </c>
      <c r="C1069" t="s">
        <v>2151</v>
      </c>
      <c r="D1069" t="str">
        <f t="shared" si="177"/>
        <v>Home&amp;Kitchen</v>
      </c>
      <c r="E1069" t="str">
        <f t="shared" si="178"/>
        <v>Pop-upToasters</v>
      </c>
      <c r="F1069" s="3">
        <v>1499</v>
      </c>
      <c r="G1069" s="3">
        <v>1499</v>
      </c>
      <c r="H1069" s="3" t="str">
        <f t="shared" si="179"/>
        <v>&gt;500.00</v>
      </c>
      <c r="I1069" s="1">
        <v>0</v>
      </c>
      <c r="J1069" s="1" t="str">
        <f t="shared" si="180"/>
        <v>No</v>
      </c>
      <c r="K1069" s="5">
        <v>4.3</v>
      </c>
      <c r="L1069" s="5">
        <f t="shared" si="181"/>
        <v>4.3</v>
      </c>
      <c r="M1069" s="6">
        <v>9331</v>
      </c>
      <c r="N1069">
        <f t="shared" si="182"/>
        <v>9331</v>
      </c>
      <c r="O1069" t="str">
        <f t="shared" si="183"/>
        <v>No</v>
      </c>
      <c r="P1069" s="7">
        <f t="shared" si="184"/>
        <v>13987169</v>
      </c>
      <c r="Q1069" s="5">
        <f t="shared" si="185"/>
        <v>0.86</v>
      </c>
      <c r="R1069" s="5">
        <f t="shared" si="176"/>
        <v>2.1853840875184147E-2</v>
      </c>
      <c r="S1069" s="5">
        <f t="shared" si="186"/>
        <v>0.44092692043759207</v>
      </c>
    </row>
    <row r="1070" spans="1:19" x14ac:dyDescent="0.3">
      <c r="A1070" t="s">
        <v>2304</v>
      </c>
      <c r="B1070" t="s">
        <v>2305</v>
      </c>
      <c r="C1070" t="s">
        <v>2285</v>
      </c>
      <c r="D1070" t="str">
        <f t="shared" si="177"/>
        <v>Home&amp;Kitchen</v>
      </c>
      <c r="E1070" t="str">
        <f t="shared" si="178"/>
        <v>HEPAAirPurifiers</v>
      </c>
      <c r="F1070" s="3">
        <v>14400</v>
      </c>
      <c r="G1070" s="3">
        <v>59900</v>
      </c>
      <c r="H1070" s="3" t="str">
        <f t="shared" si="179"/>
        <v>&gt;500.00</v>
      </c>
      <c r="I1070" s="1">
        <v>0.76</v>
      </c>
      <c r="J1070" s="1" t="str">
        <f t="shared" si="180"/>
        <v>Yes</v>
      </c>
      <c r="K1070" s="5">
        <v>4.4000000000000004</v>
      </c>
      <c r="L1070" s="5">
        <f t="shared" si="181"/>
        <v>4.4000000000000004</v>
      </c>
      <c r="M1070" s="6">
        <v>3837</v>
      </c>
      <c r="N1070">
        <f t="shared" si="182"/>
        <v>3837</v>
      </c>
      <c r="O1070" t="str">
        <f t="shared" si="183"/>
        <v>No</v>
      </c>
      <c r="P1070" s="7">
        <f t="shared" si="184"/>
        <v>229836300</v>
      </c>
      <c r="Q1070" s="5">
        <f t="shared" si="185"/>
        <v>0.88000000000000012</v>
      </c>
      <c r="R1070" s="5">
        <f t="shared" si="176"/>
        <v>8.9865167118295536E-3</v>
      </c>
      <c r="S1070" s="5">
        <f t="shared" si="186"/>
        <v>0.44449325835591486</v>
      </c>
    </row>
    <row r="1071" spans="1:19" x14ac:dyDescent="0.3">
      <c r="A1071" t="s">
        <v>2306</v>
      </c>
      <c r="B1071" t="s">
        <v>2307</v>
      </c>
      <c r="C1071" t="s">
        <v>2288</v>
      </c>
      <c r="D1071" t="str">
        <f t="shared" si="177"/>
        <v>Home&amp;Kitchen</v>
      </c>
      <c r="E1071" t="str">
        <f t="shared" si="178"/>
        <v>WaterFilters&amp;Purifiers</v>
      </c>
      <c r="F1071" s="3">
        <v>1699</v>
      </c>
      <c r="G1071" s="3">
        <v>1900</v>
      </c>
      <c r="H1071" s="3" t="str">
        <f t="shared" si="179"/>
        <v>&gt;500.00</v>
      </c>
      <c r="I1071" s="1">
        <v>0.11</v>
      </c>
      <c r="J1071" s="1" t="str">
        <f t="shared" si="180"/>
        <v>No</v>
      </c>
      <c r="K1071" s="5">
        <v>3.6</v>
      </c>
      <c r="L1071" s="5">
        <f t="shared" si="181"/>
        <v>3.6</v>
      </c>
      <c r="M1071" s="6">
        <v>11456</v>
      </c>
      <c r="N1071">
        <f t="shared" si="182"/>
        <v>11456</v>
      </c>
      <c r="O1071" t="str">
        <f t="shared" si="183"/>
        <v>No</v>
      </c>
      <c r="P1071" s="7">
        <f t="shared" si="184"/>
        <v>21766400</v>
      </c>
      <c r="Q1071" s="5">
        <f t="shared" si="185"/>
        <v>0.72</v>
      </c>
      <c r="R1071" s="5">
        <f t="shared" si="176"/>
        <v>2.6830736369747032E-2</v>
      </c>
      <c r="S1071" s="5">
        <f t="shared" si="186"/>
        <v>0.37341536818487353</v>
      </c>
    </row>
    <row r="1072" spans="1:19" x14ac:dyDescent="0.3">
      <c r="A1072" t="s">
        <v>2308</v>
      </c>
      <c r="B1072" t="s">
        <v>2309</v>
      </c>
      <c r="C1072" t="s">
        <v>1947</v>
      </c>
      <c r="D1072" t="str">
        <f t="shared" si="177"/>
        <v>Home&amp;Kitchen</v>
      </c>
      <c r="E1072" t="str">
        <f t="shared" si="178"/>
        <v>ElectricHeaters</v>
      </c>
      <c r="F1072" s="3">
        <v>649</v>
      </c>
      <c r="G1072" s="3">
        <v>999</v>
      </c>
      <c r="H1072" s="3" t="str">
        <f t="shared" si="179"/>
        <v>&gt;500.00</v>
      </c>
      <c r="I1072" s="1">
        <v>0.35</v>
      </c>
      <c r="J1072" s="1" t="str">
        <f t="shared" si="180"/>
        <v>No</v>
      </c>
      <c r="K1072" s="5">
        <v>3.8</v>
      </c>
      <c r="L1072" s="5">
        <f t="shared" si="181"/>
        <v>3.8</v>
      </c>
      <c r="M1072" s="6">
        <v>49</v>
      </c>
      <c r="N1072">
        <f t="shared" si="182"/>
        <v>49</v>
      </c>
      <c r="O1072" t="str">
        <f t="shared" si="183"/>
        <v>Yes</v>
      </c>
      <c r="P1072" s="7">
        <f t="shared" si="184"/>
        <v>48951</v>
      </c>
      <c r="Q1072" s="5">
        <f t="shared" si="185"/>
        <v>0.76</v>
      </c>
      <c r="R1072" s="5">
        <f t="shared" si="176"/>
        <v>1.1476135493345012E-4</v>
      </c>
      <c r="S1072" s="5">
        <f t="shared" si="186"/>
        <v>0.38005738067746675</v>
      </c>
    </row>
    <row r="1073" spans="1:19" x14ac:dyDescent="0.3">
      <c r="A1073" t="s">
        <v>2310</v>
      </c>
      <c r="B1073" t="s">
        <v>2311</v>
      </c>
      <c r="C1073" t="s">
        <v>1985</v>
      </c>
      <c r="D1073" t="str">
        <f t="shared" si="177"/>
        <v>Home&amp;Kitchen</v>
      </c>
      <c r="E1073" t="str">
        <f t="shared" si="178"/>
        <v>MixerGrinders</v>
      </c>
      <c r="F1073" s="3">
        <v>3249</v>
      </c>
      <c r="G1073" s="3">
        <v>6375</v>
      </c>
      <c r="H1073" s="3" t="str">
        <f t="shared" si="179"/>
        <v>&gt;500.00</v>
      </c>
      <c r="I1073" s="1">
        <v>0.49</v>
      </c>
      <c r="J1073" s="1" t="str">
        <f t="shared" si="180"/>
        <v>No</v>
      </c>
      <c r="K1073" s="5">
        <v>4</v>
      </c>
      <c r="L1073" s="5">
        <f t="shared" si="181"/>
        <v>4</v>
      </c>
      <c r="M1073" s="6">
        <v>4978</v>
      </c>
      <c r="N1073">
        <f t="shared" si="182"/>
        <v>4978</v>
      </c>
      <c r="O1073" t="str">
        <f t="shared" si="183"/>
        <v>No</v>
      </c>
      <c r="P1073" s="7">
        <f t="shared" si="184"/>
        <v>31734750</v>
      </c>
      <c r="Q1073" s="5">
        <f t="shared" si="185"/>
        <v>0.8</v>
      </c>
      <c r="R1073" s="5">
        <f t="shared" si="176"/>
        <v>1.165881683385132E-2</v>
      </c>
      <c r="S1073" s="5">
        <f t="shared" si="186"/>
        <v>0.40582940841692566</v>
      </c>
    </row>
    <row r="1074" spans="1:19" x14ac:dyDescent="0.3">
      <c r="A1074" t="s">
        <v>2312</v>
      </c>
      <c r="B1074" t="s">
        <v>2313</v>
      </c>
      <c r="C1074" t="s">
        <v>2026</v>
      </c>
      <c r="D1074" t="str">
        <f t="shared" si="177"/>
        <v>Home&amp;Kitchen</v>
      </c>
      <c r="E1074" t="str">
        <f t="shared" si="178"/>
        <v>LaundryBaskets</v>
      </c>
      <c r="F1074" s="3">
        <v>199</v>
      </c>
      <c r="G1074" s="3">
        <v>499</v>
      </c>
      <c r="H1074" s="3" t="str">
        <f t="shared" si="179"/>
        <v>200.00–500.00</v>
      </c>
      <c r="I1074" s="1">
        <v>0.6</v>
      </c>
      <c r="J1074" s="1" t="str">
        <f t="shared" si="180"/>
        <v>Yes</v>
      </c>
      <c r="K1074" s="5">
        <v>4.0999999999999996</v>
      </c>
      <c r="L1074" s="5">
        <f t="shared" si="181"/>
        <v>4.0999999999999996</v>
      </c>
      <c r="M1074" s="6">
        <v>1996</v>
      </c>
      <c r="N1074">
        <f t="shared" si="182"/>
        <v>1996</v>
      </c>
      <c r="O1074" t="str">
        <f t="shared" si="183"/>
        <v>No</v>
      </c>
      <c r="P1074" s="7">
        <f t="shared" si="184"/>
        <v>996004</v>
      </c>
      <c r="Q1074" s="5">
        <f t="shared" si="185"/>
        <v>0.82</v>
      </c>
      <c r="R1074" s="5">
        <f t="shared" si="176"/>
        <v>4.6747686621870701E-3</v>
      </c>
      <c r="S1074" s="5">
        <f t="shared" si="186"/>
        <v>0.41233738433109351</v>
      </c>
    </row>
    <row r="1075" spans="1:19" x14ac:dyDescent="0.3">
      <c r="A1075" t="s">
        <v>2314</v>
      </c>
      <c r="B1075" t="s">
        <v>2315</v>
      </c>
      <c r="C1075" t="s">
        <v>2058</v>
      </c>
      <c r="D1075" t="str">
        <f t="shared" si="177"/>
        <v>Home&amp;Kitchen</v>
      </c>
      <c r="E1075" t="str">
        <f t="shared" si="178"/>
        <v>EggBoilers</v>
      </c>
      <c r="F1075" s="3">
        <v>1099</v>
      </c>
      <c r="G1075" s="3">
        <v>1899</v>
      </c>
      <c r="H1075" s="3" t="str">
        <f t="shared" si="179"/>
        <v>&gt;500.00</v>
      </c>
      <c r="I1075" s="1">
        <v>0.42</v>
      </c>
      <c r="J1075" s="1" t="str">
        <f t="shared" si="180"/>
        <v>No</v>
      </c>
      <c r="K1075" s="5">
        <v>4.3</v>
      </c>
      <c r="L1075" s="5">
        <f t="shared" si="181"/>
        <v>4.3</v>
      </c>
      <c r="M1075" s="6">
        <v>1811</v>
      </c>
      <c r="N1075">
        <f t="shared" si="182"/>
        <v>1811</v>
      </c>
      <c r="O1075" t="str">
        <f t="shared" si="183"/>
        <v>No</v>
      </c>
      <c r="P1075" s="7">
        <f t="shared" si="184"/>
        <v>3439089</v>
      </c>
      <c r="Q1075" s="5">
        <f t="shared" si="185"/>
        <v>0.86</v>
      </c>
      <c r="R1075" s="5">
        <f t="shared" si="176"/>
        <v>4.2414859956015957E-3</v>
      </c>
      <c r="S1075" s="5">
        <f t="shared" si="186"/>
        <v>0.43212074299780079</v>
      </c>
    </row>
    <row r="1076" spans="1:19" x14ac:dyDescent="0.3">
      <c r="A1076" t="s">
        <v>2316</v>
      </c>
      <c r="B1076" t="s">
        <v>2317</v>
      </c>
      <c r="C1076" t="s">
        <v>1944</v>
      </c>
      <c r="D1076" t="str">
        <f t="shared" si="177"/>
        <v>Home&amp;Kitchen</v>
      </c>
      <c r="E1076" t="str">
        <f t="shared" si="178"/>
        <v>ElectricKettles</v>
      </c>
      <c r="F1076" s="3">
        <v>664</v>
      </c>
      <c r="G1076" s="3">
        <v>1490</v>
      </c>
      <c r="H1076" s="3" t="str">
        <f t="shared" si="179"/>
        <v>&gt;500.00</v>
      </c>
      <c r="I1076" s="1">
        <v>0.55000000000000004</v>
      </c>
      <c r="J1076" s="1" t="str">
        <f t="shared" si="180"/>
        <v>Yes</v>
      </c>
      <c r="K1076" s="5">
        <v>4</v>
      </c>
      <c r="L1076" s="5">
        <f t="shared" si="181"/>
        <v>4</v>
      </c>
      <c r="M1076" s="6">
        <v>2198</v>
      </c>
      <c r="N1076">
        <f t="shared" si="182"/>
        <v>2198</v>
      </c>
      <c r="O1076" t="str">
        <f t="shared" si="183"/>
        <v>No</v>
      </c>
      <c r="P1076" s="7">
        <f t="shared" si="184"/>
        <v>3275020</v>
      </c>
      <c r="Q1076" s="5">
        <f t="shared" si="185"/>
        <v>0.8</v>
      </c>
      <c r="R1076" s="5">
        <f t="shared" si="176"/>
        <v>5.1478664927290486E-3</v>
      </c>
      <c r="S1076" s="5">
        <f t="shared" si="186"/>
        <v>0.40257393324636453</v>
      </c>
    </row>
    <row r="1077" spans="1:19" x14ac:dyDescent="0.3">
      <c r="A1077" t="s">
        <v>2318</v>
      </c>
      <c r="B1077" t="s">
        <v>2319</v>
      </c>
      <c r="C1077" t="s">
        <v>2065</v>
      </c>
      <c r="D1077" t="str">
        <f t="shared" si="177"/>
        <v>Home&amp;Kitchen</v>
      </c>
      <c r="E1077" t="str">
        <f t="shared" si="178"/>
        <v>SandwichMakers</v>
      </c>
      <c r="F1077" s="3">
        <v>260</v>
      </c>
      <c r="G1077" s="3">
        <v>350</v>
      </c>
      <c r="H1077" s="3" t="str">
        <f t="shared" si="179"/>
        <v>200.00–500.00</v>
      </c>
      <c r="I1077" s="1">
        <v>0.26</v>
      </c>
      <c r="J1077" s="1" t="str">
        <f t="shared" si="180"/>
        <v>No</v>
      </c>
      <c r="K1077" s="5">
        <v>3.9</v>
      </c>
      <c r="L1077" s="5">
        <f t="shared" si="181"/>
        <v>3.9</v>
      </c>
      <c r="M1077" s="6">
        <v>13127</v>
      </c>
      <c r="N1077">
        <f t="shared" si="182"/>
        <v>13127</v>
      </c>
      <c r="O1077" t="str">
        <f t="shared" si="183"/>
        <v>No</v>
      </c>
      <c r="P1077" s="7">
        <f t="shared" si="184"/>
        <v>4594450</v>
      </c>
      <c r="Q1077" s="5">
        <f t="shared" si="185"/>
        <v>0.78</v>
      </c>
      <c r="R1077" s="5">
        <f t="shared" si="176"/>
        <v>3.0744332779824485E-2</v>
      </c>
      <c r="S1077" s="5">
        <f t="shared" si="186"/>
        <v>0.40537216638991225</v>
      </c>
    </row>
    <row r="1078" spans="1:19" x14ac:dyDescent="0.3">
      <c r="A1078" t="s">
        <v>2320</v>
      </c>
      <c r="B1078" t="s">
        <v>2321</v>
      </c>
      <c r="C1078" t="s">
        <v>2001</v>
      </c>
      <c r="D1078" t="str">
        <f t="shared" si="177"/>
        <v>Home&amp;Kitchen</v>
      </c>
      <c r="E1078" t="str">
        <f t="shared" si="178"/>
        <v>StorageWaterHeaters</v>
      </c>
      <c r="F1078" s="3">
        <v>6499</v>
      </c>
      <c r="G1078" s="3">
        <v>8500</v>
      </c>
      <c r="H1078" s="3" t="str">
        <f t="shared" si="179"/>
        <v>&gt;500.00</v>
      </c>
      <c r="I1078" s="1">
        <v>0.24</v>
      </c>
      <c r="J1078" s="1" t="str">
        <f t="shared" si="180"/>
        <v>No</v>
      </c>
      <c r="K1078" s="5">
        <v>4.4000000000000004</v>
      </c>
      <c r="L1078" s="5">
        <f t="shared" si="181"/>
        <v>4.4000000000000004</v>
      </c>
      <c r="M1078" s="6">
        <v>5865</v>
      </c>
      <c r="N1078">
        <f t="shared" si="182"/>
        <v>5865</v>
      </c>
      <c r="O1078" t="str">
        <f t="shared" si="183"/>
        <v>No</v>
      </c>
      <c r="P1078" s="7">
        <f t="shared" si="184"/>
        <v>49852500</v>
      </c>
      <c r="Q1078" s="5">
        <f t="shared" si="185"/>
        <v>0.88000000000000012</v>
      </c>
      <c r="R1078" s="5">
        <f t="shared" si="176"/>
        <v>1.3736231564993571E-2</v>
      </c>
      <c r="S1078" s="5">
        <f t="shared" si="186"/>
        <v>0.44686811578249686</v>
      </c>
    </row>
    <row r="1079" spans="1:19" x14ac:dyDescent="0.3">
      <c r="A1079" t="s">
        <v>2322</v>
      </c>
      <c r="B1079" t="s">
        <v>2323</v>
      </c>
      <c r="C1079" t="s">
        <v>2324</v>
      </c>
      <c r="D1079" t="str">
        <f t="shared" si="177"/>
        <v>Home&amp;Kitchen</v>
      </c>
      <c r="E1079" t="str">
        <f t="shared" si="178"/>
        <v>Sewing&amp;EmbroideryMachines</v>
      </c>
      <c r="F1079" s="3">
        <v>1484</v>
      </c>
      <c r="G1079" s="3">
        <v>2499</v>
      </c>
      <c r="H1079" s="3" t="str">
        <f t="shared" si="179"/>
        <v>&gt;500.00</v>
      </c>
      <c r="I1079" s="1">
        <v>0.41</v>
      </c>
      <c r="J1079" s="1" t="str">
        <f t="shared" si="180"/>
        <v>No</v>
      </c>
      <c r="K1079" s="5">
        <v>3.7</v>
      </c>
      <c r="L1079" s="5">
        <f t="shared" si="181"/>
        <v>3.7</v>
      </c>
      <c r="M1079" s="6">
        <v>1067</v>
      </c>
      <c r="N1079">
        <f t="shared" si="182"/>
        <v>1067</v>
      </c>
      <c r="O1079" t="str">
        <f t="shared" si="183"/>
        <v>No</v>
      </c>
      <c r="P1079" s="7">
        <f t="shared" si="184"/>
        <v>2666433</v>
      </c>
      <c r="Q1079" s="5">
        <f t="shared" si="185"/>
        <v>0.74</v>
      </c>
      <c r="R1079" s="5">
        <f t="shared" si="176"/>
        <v>2.4989870553875772E-3</v>
      </c>
      <c r="S1079" s="5">
        <f t="shared" si="186"/>
        <v>0.37124949352769376</v>
      </c>
    </row>
    <row r="1080" spans="1:19" x14ac:dyDescent="0.3">
      <c r="A1080" t="s">
        <v>2325</v>
      </c>
      <c r="B1080" t="s">
        <v>2326</v>
      </c>
      <c r="C1080" t="s">
        <v>2029</v>
      </c>
      <c r="D1080" t="str">
        <f t="shared" si="177"/>
        <v>Home&amp;Kitchen</v>
      </c>
      <c r="E1080" t="str">
        <f t="shared" si="178"/>
        <v>SteamIrons</v>
      </c>
      <c r="F1080" s="3">
        <v>999</v>
      </c>
      <c r="G1080" s="3">
        <v>1560</v>
      </c>
      <c r="H1080" s="3" t="str">
        <f t="shared" si="179"/>
        <v>&gt;500.00</v>
      </c>
      <c r="I1080" s="1">
        <v>0.36</v>
      </c>
      <c r="J1080" s="1" t="str">
        <f t="shared" si="180"/>
        <v>No</v>
      </c>
      <c r="K1080" s="5">
        <v>3.6</v>
      </c>
      <c r="L1080" s="5">
        <f t="shared" si="181"/>
        <v>3.6</v>
      </c>
      <c r="M1080" s="6">
        <v>4881</v>
      </c>
      <c r="N1080">
        <f t="shared" si="182"/>
        <v>4881</v>
      </c>
      <c r="O1080" t="str">
        <f t="shared" si="183"/>
        <v>No</v>
      </c>
      <c r="P1080" s="7">
        <f t="shared" si="184"/>
        <v>7614360</v>
      </c>
      <c r="Q1080" s="5">
        <f t="shared" si="185"/>
        <v>0.72</v>
      </c>
      <c r="R1080" s="5">
        <f t="shared" si="176"/>
        <v>1.143163619245245E-2</v>
      </c>
      <c r="S1080" s="5">
        <f t="shared" si="186"/>
        <v>0.36571581809622622</v>
      </c>
    </row>
    <row r="1081" spans="1:19" x14ac:dyDescent="0.3">
      <c r="A1081" t="s">
        <v>2327</v>
      </c>
      <c r="B1081" t="s">
        <v>2328</v>
      </c>
      <c r="C1081" t="s">
        <v>2038</v>
      </c>
      <c r="D1081" t="str">
        <f t="shared" si="177"/>
        <v>Home&amp;Kitchen</v>
      </c>
      <c r="E1081" t="str">
        <f t="shared" si="178"/>
        <v>JuicerMixerGrinders</v>
      </c>
      <c r="F1081" s="3">
        <v>3299</v>
      </c>
      <c r="G1081" s="3">
        <v>6500</v>
      </c>
      <c r="H1081" s="3" t="str">
        <f t="shared" si="179"/>
        <v>&gt;500.00</v>
      </c>
      <c r="I1081" s="1">
        <v>0.49</v>
      </c>
      <c r="J1081" s="1" t="str">
        <f t="shared" si="180"/>
        <v>No</v>
      </c>
      <c r="K1081" s="5">
        <v>3.7</v>
      </c>
      <c r="L1081" s="5">
        <f t="shared" si="181"/>
        <v>3.7</v>
      </c>
      <c r="M1081" s="6">
        <v>11217</v>
      </c>
      <c r="N1081">
        <f t="shared" si="182"/>
        <v>11217</v>
      </c>
      <c r="O1081" t="str">
        <f t="shared" si="183"/>
        <v>No</v>
      </c>
      <c r="P1081" s="7">
        <f t="shared" si="184"/>
        <v>72910500</v>
      </c>
      <c r="Q1081" s="5">
        <f t="shared" si="185"/>
        <v>0.74</v>
      </c>
      <c r="R1081" s="5">
        <f t="shared" si="176"/>
        <v>2.6270982005887959E-2</v>
      </c>
      <c r="S1081" s="5">
        <f t="shared" si="186"/>
        <v>0.38313549100294397</v>
      </c>
    </row>
    <row r="1082" spans="1:19" x14ac:dyDescent="0.3">
      <c r="A1082" t="s">
        <v>2329</v>
      </c>
      <c r="B1082" t="s">
        <v>2330</v>
      </c>
      <c r="C1082" t="s">
        <v>1979</v>
      </c>
      <c r="D1082" t="str">
        <f t="shared" si="177"/>
        <v>Home&amp;Kitchen</v>
      </c>
      <c r="E1082" t="str">
        <f t="shared" si="178"/>
        <v>HandBlenders</v>
      </c>
      <c r="F1082" s="3">
        <v>259</v>
      </c>
      <c r="G1082" s="3">
        <v>999</v>
      </c>
      <c r="H1082" s="3" t="str">
        <f t="shared" si="179"/>
        <v>&gt;500.00</v>
      </c>
      <c r="I1082" s="1">
        <v>0.74</v>
      </c>
      <c r="J1082" s="1" t="str">
        <f t="shared" si="180"/>
        <v>Yes</v>
      </c>
      <c r="K1082" s="5">
        <v>4</v>
      </c>
      <c r="L1082" s="5">
        <f t="shared" si="181"/>
        <v>4</v>
      </c>
      <c r="M1082" s="6">
        <v>43</v>
      </c>
      <c r="N1082">
        <f t="shared" si="182"/>
        <v>43</v>
      </c>
      <c r="O1082" t="str">
        <f t="shared" si="183"/>
        <v>Yes</v>
      </c>
      <c r="P1082" s="7">
        <f t="shared" si="184"/>
        <v>42957</v>
      </c>
      <c r="Q1082" s="5">
        <f t="shared" si="185"/>
        <v>0.8</v>
      </c>
      <c r="R1082" s="5">
        <f t="shared" si="176"/>
        <v>1.0070894412527256E-4</v>
      </c>
      <c r="S1082" s="5">
        <f t="shared" si="186"/>
        <v>0.40005035447206266</v>
      </c>
    </row>
    <row r="1083" spans="1:19" x14ac:dyDescent="0.3">
      <c r="A1083" t="s">
        <v>2331</v>
      </c>
      <c r="B1083" t="s">
        <v>2332</v>
      </c>
      <c r="C1083" t="s">
        <v>1985</v>
      </c>
      <c r="D1083" t="str">
        <f t="shared" si="177"/>
        <v>Home&amp;Kitchen</v>
      </c>
      <c r="E1083" t="str">
        <f t="shared" si="178"/>
        <v>MixerGrinders</v>
      </c>
      <c r="F1083" s="3">
        <v>3249</v>
      </c>
      <c r="G1083" s="3">
        <v>7795</v>
      </c>
      <c r="H1083" s="3" t="str">
        <f t="shared" si="179"/>
        <v>&gt;500.00</v>
      </c>
      <c r="I1083" s="1">
        <v>0.57999999999999996</v>
      </c>
      <c r="J1083" s="1" t="str">
        <f t="shared" si="180"/>
        <v>Yes</v>
      </c>
      <c r="K1083" s="5">
        <v>4.2</v>
      </c>
      <c r="L1083" s="5">
        <f t="shared" si="181"/>
        <v>4.2</v>
      </c>
      <c r="M1083" s="6">
        <v>4664</v>
      </c>
      <c r="N1083">
        <f t="shared" si="182"/>
        <v>4664</v>
      </c>
      <c r="O1083" t="str">
        <f t="shared" si="183"/>
        <v>No</v>
      </c>
      <c r="P1083" s="7">
        <f t="shared" si="184"/>
        <v>36355880</v>
      </c>
      <c r="Q1083" s="5">
        <f t="shared" si="185"/>
        <v>0.84000000000000008</v>
      </c>
      <c r="R1083" s="5">
        <f t="shared" si="176"/>
        <v>1.0923407334890028E-2</v>
      </c>
      <c r="S1083" s="5">
        <f t="shared" si="186"/>
        <v>0.42546170366744507</v>
      </c>
    </row>
    <row r="1084" spans="1:19" x14ac:dyDescent="0.3">
      <c r="A1084" t="s">
        <v>2333</v>
      </c>
      <c r="B1084" t="s">
        <v>2334</v>
      </c>
      <c r="C1084" t="s">
        <v>2029</v>
      </c>
      <c r="D1084" t="str">
        <f t="shared" si="177"/>
        <v>Home&amp;Kitchen</v>
      </c>
      <c r="E1084" t="str">
        <f t="shared" si="178"/>
        <v>SteamIrons</v>
      </c>
      <c r="F1084" s="3">
        <v>4280</v>
      </c>
      <c r="G1084" s="3">
        <v>5995</v>
      </c>
      <c r="H1084" s="3" t="str">
        <f t="shared" si="179"/>
        <v>&gt;500.00</v>
      </c>
      <c r="I1084" s="1">
        <v>0.28999999999999998</v>
      </c>
      <c r="J1084" s="1" t="str">
        <f t="shared" si="180"/>
        <v>No</v>
      </c>
      <c r="K1084" s="5">
        <v>3.8</v>
      </c>
      <c r="L1084" s="5">
        <f t="shared" si="181"/>
        <v>3.8</v>
      </c>
      <c r="M1084" s="6">
        <v>2112</v>
      </c>
      <c r="N1084">
        <f t="shared" si="182"/>
        <v>2112</v>
      </c>
      <c r="O1084" t="str">
        <f t="shared" si="183"/>
        <v>No</v>
      </c>
      <c r="P1084" s="7">
        <f t="shared" si="184"/>
        <v>12661440</v>
      </c>
      <c r="Q1084" s="5">
        <f t="shared" si="185"/>
        <v>0.76</v>
      </c>
      <c r="R1084" s="5">
        <f t="shared" si="176"/>
        <v>4.9464486044785037E-3</v>
      </c>
      <c r="S1084" s="5">
        <f t="shared" si="186"/>
        <v>0.38247322430223923</v>
      </c>
    </row>
    <row r="1085" spans="1:19" x14ac:dyDescent="0.3">
      <c r="A1085" t="s">
        <v>2335</v>
      </c>
      <c r="B1085" t="s">
        <v>2336</v>
      </c>
      <c r="C1085" t="s">
        <v>2337</v>
      </c>
      <c r="D1085" t="str">
        <f t="shared" si="177"/>
        <v>Home&amp;Kitchen</v>
      </c>
      <c r="E1085" t="str">
        <f t="shared" si="178"/>
        <v>SprayBottles</v>
      </c>
      <c r="F1085" s="3">
        <v>189</v>
      </c>
      <c r="G1085" s="3">
        <v>299</v>
      </c>
      <c r="H1085" s="3" t="str">
        <f t="shared" si="179"/>
        <v>200.00–500.00</v>
      </c>
      <c r="I1085" s="1">
        <v>0.37</v>
      </c>
      <c r="J1085" s="1" t="str">
        <f t="shared" si="180"/>
        <v>No</v>
      </c>
      <c r="K1085" s="5">
        <v>4.2</v>
      </c>
      <c r="L1085" s="5">
        <f t="shared" si="181"/>
        <v>4.2</v>
      </c>
      <c r="M1085" s="6">
        <v>2737</v>
      </c>
      <c r="N1085">
        <f t="shared" si="182"/>
        <v>2737</v>
      </c>
      <c r="O1085" t="str">
        <f t="shared" si="183"/>
        <v>No</v>
      </c>
      <c r="P1085" s="7">
        <f t="shared" si="184"/>
        <v>818363</v>
      </c>
      <c r="Q1085" s="5">
        <f t="shared" si="185"/>
        <v>0.84000000000000008</v>
      </c>
      <c r="R1085" s="5">
        <f t="shared" si="176"/>
        <v>6.4102413969970001E-3</v>
      </c>
      <c r="S1085" s="5">
        <f t="shared" si="186"/>
        <v>0.42320512069849853</v>
      </c>
    </row>
    <row r="1086" spans="1:19" x14ac:dyDescent="0.3">
      <c r="A1086" t="s">
        <v>2338</v>
      </c>
      <c r="B1086" t="s">
        <v>2339</v>
      </c>
      <c r="C1086" t="s">
        <v>2115</v>
      </c>
      <c r="D1086" t="str">
        <f t="shared" si="177"/>
        <v>Home&amp;Kitchen</v>
      </c>
      <c r="E1086" t="str">
        <f t="shared" si="178"/>
        <v>CeilingFans</v>
      </c>
      <c r="F1086" s="3">
        <v>1449</v>
      </c>
      <c r="G1086" s="3">
        <v>2349</v>
      </c>
      <c r="H1086" s="3" t="str">
        <f t="shared" si="179"/>
        <v>&gt;500.00</v>
      </c>
      <c r="I1086" s="1">
        <v>0.38</v>
      </c>
      <c r="J1086" s="1" t="str">
        <f t="shared" si="180"/>
        <v>No</v>
      </c>
      <c r="K1086" s="5">
        <v>3.9</v>
      </c>
      <c r="L1086" s="5">
        <f t="shared" si="181"/>
        <v>3.9</v>
      </c>
      <c r="M1086" s="6">
        <v>9019</v>
      </c>
      <c r="N1086">
        <f t="shared" si="182"/>
        <v>9019</v>
      </c>
      <c r="O1086" t="str">
        <f t="shared" si="183"/>
        <v>No</v>
      </c>
      <c r="P1086" s="7">
        <f t="shared" si="184"/>
        <v>21185631</v>
      </c>
      <c r="Q1086" s="5">
        <f t="shared" si="185"/>
        <v>0.78</v>
      </c>
      <c r="R1086" s="5">
        <f t="shared" si="176"/>
        <v>2.1123115513158913E-2</v>
      </c>
      <c r="S1086" s="5">
        <f t="shared" si="186"/>
        <v>0.40056155775657948</v>
      </c>
    </row>
    <row r="1087" spans="1:19" x14ac:dyDescent="0.3">
      <c r="A1087" t="s">
        <v>2340</v>
      </c>
      <c r="B1087" t="s">
        <v>2341</v>
      </c>
      <c r="C1087" t="s">
        <v>2026</v>
      </c>
      <c r="D1087" t="str">
        <f t="shared" si="177"/>
        <v>Home&amp;Kitchen</v>
      </c>
      <c r="E1087" t="str">
        <f t="shared" si="178"/>
        <v>LaundryBaskets</v>
      </c>
      <c r="F1087" s="3">
        <v>199</v>
      </c>
      <c r="G1087" s="3">
        <v>499</v>
      </c>
      <c r="H1087" s="3" t="str">
        <f t="shared" si="179"/>
        <v>200.00–500.00</v>
      </c>
      <c r="I1087" s="1">
        <v>0.6</v>
      </c>
      <c r="J1087" s="1" t="str">
        <f t="shared" si="180"/>
        <v>Yes</v>
      </c>
      <c r="K1087" s="5">
        <v>4</v>
      </c>
      <c r="L1087" s="5">
        <f t="shared" si="181"/>
        <v>4</v>
      </c>
      <c r="M1087" s="6">
        <v>10234</v>
      </c>
      <c r="N1087">
        <f t="shared" si="182"/>
        <v>10234</v>
      </c>
      <c r="O1087" t="str">
        <f t="shared" si="183"/>
        <v>No</v>
      </c>
      <c r="P1087" s="7">
        <f t="shared" si="184"/>
        <v>5106766</v>
      </c>
      <c r="Q1087" s="5">
        <f t="shared" si="185"/>
        <v>0.8</v>
      </c>
      <c r="R1087" s="5">
        <f t="shared" si="176"/>
        <v>2.3968728701814868E-2</v>
      </c>
      <c r="S1087" s="5">
        <f t="shared" si="186"/>
        <v>0.41198436435090746</v>
      </c>
    </row>
    <row r="1088" spans="1:19" x14ac:dyDescent="0.3">
      <c r="A1088" t="s">
        <v>2342</v>
      </c>
      <c r="B1088" t="s">
        <v>2343</v>
      </c>
      <c r="C1088" t="s">
        <v>2344</v>
      </c>
      <c r="D1088" t="str">
        <f t="shared" si="177"/>
        <v>Home&amp;Kitchen</v>
      </c>
      <c r="E1088" t="str">
        <f t="shared" si="178"/>
        <v>HandMixers</v>
      </c>
      <c r="F1088" s="3">
        <v>474</v>
      </c>
      <c r="G1088" s="3">
        <v>1299</v>
      </c>
      <c r="H1088" s="3" t="str">
        <f t="shared" si="179"/>
        <v>&gt;500.00</v>
      </c>
      <c r="I1088" s="1">
        <v>0.64</v>
      </c>
      <c r="J1088" s="1" t="str">
        <f t="shared" si="180"/>
        <v>Yes</v>
      </c>
      <c r="K1088" s="5">
        <v>4.0999999999999996</v>
      </c>
      <c r="L1088" s="5">
        <f t="shared" si="181"/>
        <v>4.0999999999999996</v>
      </c>
      <c r="M1088" s="6">
        <v>550</v>
      </c>
      <c r="N1088">
        <f t="shared" si="182"/>
        <v>550</v>
      </c>
      <c r="O1088" t="str">
        <f t="shared" si="183"/>
        <v>Yes</v>
      </c>
      <c r="P1088" s="7">
        <f t="shared" si="184"/>
        <v>714450</v>
      </c>
      <c r="Q1088" s="5">
        <f t="shared" si="185"/>
        <v>0.82</v>
      </c>
      <c r="R1088" s="5">
        <f t="shared" si="176"/>
        <v>1.288137657416277E-3</v>
      </c>
      <c r="S1088" s="5">
        <f t="shared" si="186"/>
        <v>0.41064406882870813</v>
      </c>
    </row>
    <row r="1089" spans="1:19" x14ac:dyDescent="0.3">
      <c r="A1089" t="s">
        <v>2345</v>
      </c>
      <c r="B1089" t="s">
        <v>2346</v>
      </c>
      <c r="C1089" t="s">
        <v>1979</v>
      </c>
      <c r="D1089" t="str">
        <f t="shared" si="177"/>
        <v>Home&amp;Kitchen</v>
      </c>
      <c r="E1089" t="str">
        <f t="shared" si="178"/>
        <v>HandBlenders</v>
      </c>
      <c r="F1089" s="3">
        <v>279</v>
      </c>
      <c r="G1089" s="3">
        <v>499</v>
      </c>
      <c r="H1089" s="3" t="str">
        <f t="shared" si="179"/>
        <v>200.00–500.00</v>
      </c>
      <c r="I1089" s="1">
        <v>0.44</v>
      </c>
      <c r="J1089" s="1" t="str">
        <f t="shared" si="180"/>
        <v>No</v>
      </c>
      <c r="K1089" s="5">
        <v>4.8</v>
      </c>
      <c r="L1089" s="5">
        <f t="shared" si="181"/>
        <v>4.8</v>
      </c>
      <c r="M1089" s="6">
        <v>28</v>
      </c>
      <c r="N1089">
        <f t="shared" si="182"/>
        <v>28</v>
      </c>
      <c r="O1089" t="str">
        <f t="shared" si="183"/>
        <v>Yes</v>
      </c>
      <c r="P1089" s="7">
        <f t="shared" si="184"/>
        <v>13972</v>
      </c>
      <c r="Q1089" s="5">
        <f t="shared" si="185"/>
        <v>0.96</v>
      </c>
      <c r="R1089" s="5">
        <f t="shared" si="176"/>
        <v>6.5577917104828643E-5</v>
      </c>
      <c r="S1089" s="5">
        <f t="shared" si="186"/>
        <v>0.48003278895855239</v>
      </c>
    </row>
    <row r="1090" spans="1:19" x14ac:dyDescent="0.3">
      <c r="A1090" t="s">
        <v>2347</v>
      </c>
      <c r="B1090" t="s">
        <v>2348</v>
      </c>
      <c r="C1090" t="s">
        <v>2115</v>
      </c>
      <c r="D1090" t="str">
        <f t="shared" si="177"/>
        <v>Home&amp;Kitchen</v>
      </c>
      <c r="E1090" t="str">
        <f t="shared" si="178"/>
        <v>CeilingFans</v>
      </c>
      <c r="F1090" s="3">
        <v>1999</v>
      </c>
      <c r="G1090" s="3">
        <v>4775</v>
      </c>
      <c r="H1090" s="3" t="str">
        <f t="shared" si="179"/>
        <v>&gt;500.00</v>
      </c>
      <c r="I1090" s="1">
        <v>0.57999999999999996</v>
      </c>
      <c r="J1090" s="1" t="str">
        <f t="shared" si="180"/>
        <v>Yes</v>
      </c>
      <c r="K1090" s="5">
        <v>4.2</v>
      </c>
      <c r="L1090" s="5">
        <f t="shared" si="181"/>
        <v>4.2</v>
      </c>
      <c r="M1090" s="6">
        <v>1353</v>
      </c>
      <c r="N1090">
        <f t="shared" si="182"/>
        <v>1353</v>
      </c>
      <c r="O1090" t="str">
        <f t="shared" si="183"/>
        <v>No</v>
      </c>
      <c r="P1090" s="7">
        <f t="shared" si="184"/>
        <v>6460575</v>
      </c>
      <c r="Q1090" s="5">
        <f t="shared" si="185"/>
        <v>0.84000000000000008</v>
      </c>
      <c r="R1090" s="5">
        <f t="shared" ref="R1090:R1153" si="187">N1090 /$W$8</f>
        <v>3.1688186372440413E-3</v>
      </c>
      <c r="S1090" s="5">
        <f t="shared" si="186"/>
        <v>0.42158440931862207</v>
      </c>
    </row>
    <row r="1091" spans="1:19" x14ac:dyDescent="0.3">
      <c r="A1091" t="s">
        <v>2349</v>
      </c>
      <c r="B1091" t="s">
        <v>2350</v>
      </c>
      <c r="C1091" t="s">
        <v>1953</v>
      </c>
      <c r="D1091" t="str">
        <f t="shared" ref="D1091:D1154" si="188">LEFT(C1091, FIND("|",C1091&amp; "|") - 1)</f>
        <v>Home&amp;Kitchen</v>
      </c>
      <c r="E1091" t="str">
        <f t="shared" ref="E1091:E1154" si="189">TRIM(RIGHT(SUBSTITUTE(C1091, "|", REPT(" ", 100)), 100))</f>
        <v>LintShavers</v>
      </c>
      <c r="F1091" s="3">
        <v>799</v>
      </c>
      <c r="G1091" s="3">
        <v>1230</v>
      </c>
      <c r="H1091" s="3" t="str">
        <f t="shared" ref="H1091:H1154" si="190">IF(G1091&lt;200,"&lt;200.00",IF(G1091&lt;=500,"200.00–500.00","&gt;500.00"))</f>
        <v>&gt;500.00</v>
      </c>
      <c r="I1091" s="1">
        <v>0.35</v>
      </c>
      <c r="J1091" s="1" t="str">
        <f t="shared" ref="J1091:J1154" si="191">IF(I1091&gt;=50%,"Yes","No")</f>
        <v>No</v>
      </c>
      <c r="K1091" s="5">
        <v>4.0999999999999996</v>
      </c>
      <c r="L1091" s="5">
        <f t="shared" ref="L1091:L1154" si="192">IF(ISNUMBER(K1091),K1091,0)</f>
        <v>4.0999999999999996</v>
      </c>
      <c r="M1091" s="6">
        <v>2138</v>
      </c>
      <c r="N1091">
        <f t="shared" ref="N1091:N1154" si="193">IF(ISNUMBER(M1091),M1091,0)</f>
        <v>2138</v>
      </c>
      <c r="O1091" t="str">
        <f t="shared" ref="O1091:O1154" si="194">IF(N1091&lt;1000,"Yes","No")</f>
        <v>No</v>
      </c>
      <c r="P1091" s="7">
        <f t="shared" ref="P1091:P1154" si="195">G1091*N1091</f>
        <v>2629740</v>
      </c>
      <c r="Q1091" s="5">
        <f t="shared" ref="Q1091:Q1154" si="196">L1091/5</f>
        <v>0.82</v>
      </c>
      <c r="R1091" s="5">
        <f t="shared" si="187"/>
        <v>5.0073423846472729E-3</v>
      </c>
      <c r="S1091" s="5">
        <f t="shared" ref="S1091:S1154" si="197" xml:space="preserve"> (Q1091+R1091)/2</f>
        <v>0.41250367119232362</v>
      </c>
    </row>
    <row r="1092" spans="1:19" x14ac:dyDescent="0.3">
      <c r="A1092" t="s">
        <v>2351</v>
      </c>
      <c r="B1092" t="s">
        <v>2352</v>
      </c>
      <c r="C1092" t="s">
        <v>2092</v>
      </c>
      <c r="D1092" t="str">
        <f t="shared" si="188"/>
        <v>Home&amp;Kitchen</v>
      </c>
      <c r="E1092" t="str">
        <f t="shared" si="189"/>
        <v>MiniFoodProcessors&amp;Choppers</v>
      </c>
      <c r="F1092" s="3">
        <v>949</v>
      </c>
      <c r="G1092" s="3">
        <v>1999</v>
      </c>
      <c r="H1092" s="3" t="str">
        <f t="shared" si="190"/>
        <v>&gt;500.00</v>
      </c>
      <c r="I1092" s="1">
        <v>0.53</v>
      </c>
      <c r="J1092" s="1" t="str">
        <f t="shared" si="191"/>
        <v>Yes</v>
      </c>
      <c r="K1092" s="5">
        <v>4</v>
      </c>
      <c r="L1092" s="5">
        <f t="shared" si="192"/>
        <v>4</v>
      </c>
      <c r="M1092" s="6">
        <v>1679</v>
      </c>
      <c r="N1092">
        <f t="shared" si="193"/>
        <v>1679</v>
      </c>
      <c r="O1092" t="str">
        <f t="shared" si="194"/>
        <v>No</v>
      </c>
      <c r="P1092" s="7">
        <f t="shared" si="195"/>
        <v>3356321</v>
      </c>
      <c r="Q1092" s="5">
        <f t="shared" si="196"/>
        <v>0.8</v>
      </c>
      <c r="R1092" s="5">
        <f t="shared" si="187"/>
        <v>3.9323329578216893E-3</v>
      </c>
      <c r="S1092" s="5">
        <f t="shared" si="197"/>
        <v>0.40196616647891087</v>
      </c>
    </row>
    <row r="1093" spans="1:19" x14ac:dyDescent="0.3">
      <c r="A1093" t="s">
        <v>2353</v>
      </c>
      <c r="B1093" t="s">
        <v>2354</v>
      </c>
      <c r="C1093" t="s">
        <v>2355</v>
      </c>
      <c r="D1093" t="str">
        <f t="shared" si="188"/>
        <v>Home&amp;Kitchen</v>
      </c>
      <c r="E1093" t="str">
        <f t="shared" si="189"/>
        <v>WetGrinders</v>
      </c>
      <c r="F1093" s="3">
        <v>3657.66</v>
      </c>
      <c r="G1093" s="3">
        <v>5156</v>
      </c>
      <c r="H1093" s="3" t="str">
        <f t="shared" si="190"/>
        <v>&gt;500.00</v>
      </c>
      <c r="I1093" s="1">
        <v>0.28999999999999998</v>
      </c>
      <c r="J1093" s="1" t="str">
        <f t="shared" si="191"/>
        <v>No</v>
      </c>
      <c r="K1093" s="5">
        <v>3.9</v>
      </c>
      <c r="L1093" s="5">
        <f t="shared" si="192"/>
        <v>3.9</v>
      </c>
      <c r="M1093" s="6">
        <v>12837</v>
      </c>
      <c r="N1093">
        <f t="shared" si="193"/>
        <v>12837</v>
      </c>
      <c r="O1093" t="str">
        <f t="shared" si="194"/>
        <v>No</v>
      </c>
      <c r="P1093" s="7">
        <f t="shared" si="195"/>
        <v>66187572</v>
      </c>
      <c r="Q1093" s="5">
        <f t="shared" si="196"/>
        <v>0.78</v>
      </c>
      <c r="R1093" s="5">
        <f t="shared" si="187"/>
        <v>3.0065132924095902E-2</v>
      </c>
      <c r="S1093" s="5">
        <f t="shared" si="197"/>
        <v>0.40503256646204794</v>
      </c>
    </row>
    <row r="1094" spans="1:19" x14ac:dyDescent="0.3">
      <c r="A1094" t="s">
        <v>2356</v>
      </c>
      <c r="B1094" t="s">
        <v>2357</v>
      </c>
      <c r="C1094" t="s">
        <v>2358</v>
      </c>
      <c r="D1094" t="str">
        <f t="shared" si="188"/>
        <v>Home&amp;Kitchen</v>
      </c>
      <c r="E1094" t="str">
        <f t="shared" si="189"/>
        <v>OvenToasterGrills</v>
      </c>
      <c r="F1094" s="3">
        <v>1699</v>
      </c>
      <c r="G1094" s="3">
        <v>1999</v>
      </c>
      <c r="H1094" s="3" t="str">
        <f t="shared" si="190"/>
        <v>&gt;500.00</v>
      </c>
      <c r="I1094" s="1">
        <v>0.15</v>
      </c>
      <c r="J1094" s="1" t="str">
        <f t="shared" si="191"/>
        <v>No</v>
      </c>
      <c r="K1094" s="5">
        <v>4.0999999999999996</v>
      </c>
      <c r="L1094" s="5">
        <f t="shared" si="192"/>
        <v>4.0999999999999996</v>
      </c>
      <c r="M1094" s="6">
        <v>8873</v>
      </c>
      <c r="N1094">
        <f t="shared" si="193"/>
        <v>8873</v>
      </c>
      <c r="O1094" t="str">
        <f t="shared" si="194"/>
        <v>No</v>
      </c>
      <c r="P1094" s="7">
        <f t="shared" si="195"/>
        <v>17737127</v>
      </c>
      <c r="Q1094" s="5">
        <f t="shared" si="196"/>
        <v>0.82</v>
      </c>
      <c r="R1094" s="5">
        <f t="shared" si="187"/>
        <v>2.0781173516826592E-2</v>
      </c>
      <c r="S1094" s="5">
        <f t="shared" si="197"/>
        <v>0.42039058675841329</v>
      </c>
    </row>
    <row r="1095" spans="1:19" x14ac:dyDescent="0.3">
      <c r="A1095" t="s">
        <v>2359</v>
      </c>
      <c r="B1095" t="s">
        <v>2360</v>
      </c>
      <c r="C1095" t="s">
        <v>2029</v>
      </c>
      <c r="D1095" t="str">
        <f t="shared" si="188"/>
        <v>Home&amp;Kitchen</v>
      </c>
      <c r="E1095" t="str">
        <f t="shared" si="189"/>
        <v>SteamIrons</v>
      </c>
      <c r="F1095" s="3">
        <v>1849</v>
      </c>
      <c r="G1095" s="3">
        <v>2095</v>
      </c>
      <c r="H1095" s="3" t="str">
        <f t="shared" si="190"/>
        <v>&gt;500.00</v>
      </c>
      <c r="I1095" s="1">
        <v>0.12</v>
      </c>
      <c r="J1095" s="1" t="str">
        <f t="shared" si="191"/>
        <v>No</v>
      </c>
      <c r="K1095" s="5">
        <v>4.3</v>
      </c>
      <c r="L1095" s="5">
        <f t="shared" si="192"/>
        <v>4.3</v>
      </c>
      <c r="M1095" s="6">
        <v>7681</v>
      </c>
      <c r="N1095">
        <f t="shared" si="193"/>
        <v>7681</v>
      </c>
      <c r="O1095" t="str">
        <f t="shared" si="194"/>
        <v>No</v>
      </c>
      <c r="P1095" s="7">
        <f t="shared" si="195"/>
        <v>16091695</v>
      </c>
      <c r="Q1095" s="5">
        <f t="shared" si="196"/>
        <v>0.86</v>
      </c>
      <c r="R1095" s="5">
        <f t="shared" si="187"/>
        <v>1.7989427902935316E-2</v>
      </c>
      <c r="S1095" s="5">
        <f t="shared" si="197"/>
        <v>0.43899471395146766</v>
      </c>
    </row>
    <row r="1096" spans="1:19" x14ac:dyDescent="0.3">
      <c r="A1096" t="s">
        <v>2361</v>
      </c>
      <c r="B1096" t="s">
        <v>2362</v>
      </c>
      <c r="C1096" t="s">
        <v>1950</v>
      </c>
      <c r="D1096" t="str">
        <f t="shared" si="188"/>
        <v>Home&amp;Kitchen</v>
      </c>
      <c r="E1096" t="str">
        <f t="shared" si="189"/>
        <v>FanHeaters</v>
      </c>
      <c r="F1096" s="3">
        <v>12499</v>
      </c>
      <c r="G1096" s="3">
        <v>19825</v>
      </c>
      <c r="H1096" s="3" t="str">
        <f t="shared" si="190"/>
        <v>&gt;500.00</v>
      </c>
      <c r="I1096" s="1">
        <v>0.37</v>
      </c>
      <c r="J1096" s="1" t="str">
        <f t="shared" si="191"/>
        <v>No</v>
      </c>
      <c r="K1096" s="5">
        <v>4.0999999999999996</v>
      </c>
      <c r="L1096" s="5">
        <f t="shared" si="192"/>
        <v>4.0999999999999996</v>
      </c>
      <c r="M1096" s="6">
        <v>322</v>
      </c>
      <c r="N1096">
        <f t="shared" si="193"/>
        <v>322</v>
      </c>
      <c r="O1096" t="str">
        <f t="shared" si="194"/>
        <v>Yes</v>
      </c>
      <c r="P1096" s="7">
        <f t="shared" si="195"/>
        <v>6383650</v>
      </c>
      <c r="Q1096" s="5">
        <f t="shared" si="196"/>
        <v>0.82</v>
      </c>
      <c r="R1096" s="5">
        <f t="shared" si="187"/>
        <v>7.5414604670552934E-4</v>
      </c>
      <c r="S1096" s="5">
        <f t="shared" si="197"/>
        <v>0.41037707302335275</v>
      </c>
    </row>
    <row r="1097" spans="1:19" x14ac:dyDescent="0.3">
      <c r="A1097" t="s">
        <v>2363</v>
      </c>
      <c r="B1097" t="s">
        <v>2364</v>
      </c>
      <c r="C1097" t="s">
        <v>1982</v>
      </c>
      <c r="D1097" t="str">
        <f t="shared" si="188"/>
        <v>Home&amp;Kitchen</v>
      </c>
      <c r="E1097" t="str">
        <f t="shared" si="189"/>
        <v>DryIrons</v>
      </c>
      <c r="F1097" s="3">
        <v>1099</v>
      </c>
      <c r="G1097" s="3">
        <v>1920</v>
      </c>
      <c r="H1097" s="3" t="str">
        <f t="shared" si="190"/>
        <v>&gt;500.00</v>
      </c>
      <c r="I1097" s="1">
        <v>0.43</v>
      </c>
      <c r="J1097" s="1" t="str">
        <f t="shared" si="191"/>
        <v>No</v>
      </c>
      <c r="K1097" s="5">
        <v>4.2</v>
      </c>
      <c r="L1097" s="5">
        <f t="shared" si="192"/>
        <v>4.2</v>
      </c>
      <c r="M1097" s="6">
        <v>9772</v>
      </c>
      <c r="N1097">
        <f t="shared" si="193"/>
        <v>9772</v>
      </c>
      <c r="O1097" t="str">
        <f t="shared" si="194"/>
        <v>No</v>
      </c>
      <c r="P1097" s="7">
        <f t="shared" si="195"/>
        <v>18762240</v>
      </c>
      <c r="Q1097" s="5">
        <f t="shared" si="196"/>
        <v>0.84000000000000008</v>
      </c>
      <c r="R1097" s="5">
        <f t="shared" si="187"/>
        <v>2.2886693069585195E-2</v>
      </c>
      <c r="S1097" s="5">
        <f t="shared" si="197"/>
        <v>0.43144334653479266</v>
      </c>
    </row>
    <row r="1098" spans="1:19" x14ac:dyDescent="0.3">
      <c r="A1098" t="s">
        <v>2365</v>
      </c>
      <c r="B1098" t="s">
        <v>2366</v>
      </c>
      <c r="C1098" t="s">
        <v>2288</v>
      </c>
      <c r="D1098" t="str">
        <f t="shared" si="188"/>
        <v>Home&amp;Kitchen</v>
      </c>
      <c r="E1098" t="str">
        <f t="shared" si="189"/>
        <v>WaterFilters&amp;Purifiers</v>
      </c>
      <c r="F1098" s="3">
        <v>8199</v>
      </c>
      <c r="G1098" s="3">
        <v>16000</v>
      </c>
      <c r="H1098" s="3" t="str">
        <f t="shared" si="190"/>
        <v>&gt;500.00</v>
      </c>
      <c r="I1098" s="1">
        <v>0.49</v>
      </c>
      <c r="J1098" s="1" t="str">
        <f t="shared" si="191"/>
        <v>No</v>
      </c>
      <c r="K1098" s="5">
        <v>3.9</v>
      </c>
      <c r="L1098" s="5">
        <f t="shared" si="192"/>
        <v>3.9</v>
      </c>
      <c r="M1098" s="6">
        <v>18497</v>
      </c>
      <c r="N1098">
        <f t="shared" si="193"/>
        <v>18497</v>
      </c>
      <c r="O1098" t="str">
        <f t="shared" si="194"/>
        <v>No</v>
      </c>
      <c r="P1098" s="7">
        <f t="shared" si="195"/>
        <v>295952000</v>
      </c>
      <c r="Q1098" s="5">
        <f t="shared" si="196"/>
        <v>0.78</v>
      </c>
      <c r="R1098" s="5">
        <f t="shared" si="187"/>
        <v>4.3321240453143409E-2</v>
      </c>
      <c r="S1098" s="5">
        <f t="shared" si="197"/>
        <v>0.41166062022657174</v>
      </c>
    </row>
    <row r="1099" spans="1:19" x14ac:dyDescent="0.3">
      <c r="A1099" t="s">
        <v>2367</v>
      </c>
      <c r="B1099" t="s">
        <v>2368</v>
      </c>
      <c r="C1099" t="s">
        <v>2038</v>
      </c>
      <c r="D1099" t="str">
        <f t="shared" si="188"/>
        <v>Home&amp;Kitchen</v>
      </c>
      <c r="E1099" t="str">
        <f t="shared" si="189"/>
        <v>JuicerMixerGrinders</v>
      </c>
      <c r="F1099" s="3">
        <v>499</v>
      </c>
      <c r="G1099" s="3">
        <v>2199</v>
      </c>
      <c r="H1099" s="3" t="str">
        <f t="shared" si="190"/>
        <v>&gt;500.00</v>
      </c>
      <c r="I1099" s="1">
        <v>0.77</v>
      </c>
      <c r="J1099" s="1" t="str">
        <f t="shared" si="191"/>
        <v>Yes</v>
      </c>
      <c r="K1099" s="5">
        <v>3.7</v>
      </c>
      <c r="L1099" s="5">
        <f t="shared" si="192"/>
        <v>3.7</v>
      </c>
      <c r="M1099" s="6">
        <v>53</v>
      </c>
      <c r="N1099">
        <f t="shared" si="193"/>
        <v>53</v>
      </c>
      <c r="O1099" t="str">
        <f t="shared" si="194"/>
        <v>Yes</v>
      </c>
      <c r="P1099" s="7">
        <f t="shared" si="195"/>
        <v>116547</v>
      </c>
      <c r="Q1099" s="5">
        <f t="shared" si="196"/>
        <v>0.74</v>
      </c>
      <c r="R1099" s="5">
        <f t="shared" si="187"/>
        <v>1.2412962880556849E-4</v>
      </c>
      <c r="S1099" s="5">
        <f t="shared" si="197"/>
        <v>0.37006206481440279</v>
      </c>
    </row>
    <row r="1100" spans="1:19" x14ac:dyDescent="0.3">
      <c r="A1100" t="s">
        <v>2369</v>
      </c>
      <c r="B1100" t="s">
        <v>2370</v>
      </c>
      <c r="C1100" t="s">
        <v>2045</v>
      </c>
      <c r="D1100" t="str">
        <f t="shared" si="188"/>
        <v>Home&amp;Kitchen</v>
      </c>
      <c r="E1100" t="str">
        <f t="shared" si="189"/>
        <v>HandheldVacuums</v>
      </c>
      <c r="F1100" s="3">
        <v>6999</v>
      </c>
      <c r="G1100" s="3">
        <v>14999</v>
      </c>
      <c r="H1100" s="3" t="str">
        <f t="shared" si="190"/>
        <v>&gt;500.00</v>
      </c>
      <c r="I1100" s="1">
        <v>0.53</v>
      </c>
      <c r="J1100" s="1" t="str">
        <f t="shared" si="191"/>
        <v>Yes</v>
      </c>
      <c r="K1100" s="5">
        <v>4.0999999999999996</v>
      </c>
      <c r="L1100" s="5">
        <f t="shared" si="192"/>
        <v>4.0999999999999996</v>
      </c>
      <c r="M1100" s="6">
        <v>1728</v>
      </c>
      <c r="N1100">
        <f t="shared" si="193"/>
        <v>1728</v>
      </c>
      <c r="O1100" t="str">
        <f t="shared" si="194"/>
        <v>No</v>
      </c>
      <c r="P1100" s="7">
        <f t="shared" si="195"/>
        <v>25918272</v>
      </c>
      <c r="Q1100" s="5">
        <f t="shared" si="196"/>
        <v>0.82</v>
      </c>
      <c r="R1100" s="5">
        <f t="shared" si="187"/>
        <v>4.0470943127551388E-3</v>
      </c>
      <c r="S1100" s="5">
        <f t="shared" si="197"/>
        <v>0.41202354715637757</v>
      </c>
    </row>
    <row r="1101" spans="1:19" x14ac:dyDescent="0.3">
      <c r="A1101" t="s">
        <v>2371</v>
      </c>
      <c r="B1101" t="s">
        <v>2372</v>
      </c>
      <c r="C1101" t="s">
        <v>2112</v>
      </c>
      <c r="D1101" t="str">
        <f t="shared" si="188"/>
        <v>Home&amp;Kitchen</v>
      </c>
      <c r="E1101" t="str">
        <f t="shared" si="189"/>
        <v>VacuumSealers</v>
      </c>
      <c r="F1101" s="3">
        <v>1595</v>
      </c>
      <c r="G1101" s="3">
        <v>1799</v>
      </c>
      <c r="H1101" s="3" t="str">
        <f t="shared" si="190"/>
        <v>&gt;500.00</v>
      </c>
      <c r="I1101" s="1">
        <v>0.11</v>
      </c>
      <c r="J1101" s="1" t="str">
        <f t="shared" si="191"/>
        <v>No</v>
      </c>
      <c r="K1101" s="5">
        <v>4</v>
      </c>
      <c r="L1101" s="5">
        <f t="shared" si="192"/>
        <v>4</v>
      </c>
      <c r="M1101" s="6">
        <v>2877</v>
      </c>
      <c r="N1101">
        <f t="shared" si="193"/>
        <v>2877</v>
      </c>
      <c r="O1101" t="str">
        <f t="shared" si="194"/>
        <v>No</v>
      </c>
      <c r="P1101" s="7">
        <f t="shared" si="195"/>
        <v>5175723</v>
      </c>
      <c r="Q1101" s="5">
        <f t="shared" si="196"/>
        <v>0.8</v>
      </c>
      <c r="R1101" s="5">
        <f t="shared" si="187"/>
        <v>6.7381309825211427E-3</v>
      </c>
      <c r="S1101" s="5">
        <f t="shared" si="197"/>
        <v>0.40336906549126061</v>
      </c>
    </row>
    <row r="1102" spans="1:19" x14ac:dyDescent="0.3">
      <c r="A1102" t="s">
        <v>2373</v>
      </c>
      <c r="B1102" t="s">
        <v>2374</v>
      </c>
      <c r="C1102" t="s">
        <v>1982</v>
      </c>
      <c r="D1102" t="str">
        <f t="shared" si="188"/>
        <v>Home&amp;Kitchen</v>
      </c>
      <c r="E1102" t="str">
        <f t="shared" si="189"/>
        <v>DryIrons</v>
      </c>
      <c r="F1102" s="3">
        <v>1049</v>
      </c>
      <c r="G1102" s="3">
        <v>1950</v>
      </c>
      <c r="H1102" s="3" t="str">
        <f t="shared" si="190"/>
        <v>&gt;500.00</v>
      </c>
      <c r="I1102" s="1">
        <v>0.46</v>
      </c>
      <c r="J1102" s="1" t="str">
        <f t="shared" si="191"/>
        <v>No</v>
      </c>
      <c r="K1102" s="5">
        <v>3.8</v>
      </c>
      <c r="L1102" s="5">
        <f t="shared" si="192"/>
        <v>3.8</v>
      </c>
      <c r="M1102" s="6">
        <v>250</v>
      </c>
      <c r="N1102">
        <f t="shared" si="193"/>
        <v>250</v>
      </c>
      <c r="O1102" t="str">
        <f t="shared" si="194"/>
        <v>Yes</v>
      </c>
      <c r="P1102" s="7">
        <f t="shared" si="195"/>
        <v>487500</v>
      </c>
      <c r="Q1102" s="5">
        <f t="shared" si="196"/>
        <v>0.76</v>
      </c>
      <c r="R1102" s="5">
        <f t="shared" si="187"/>
        <v>5.8551711700739859E-4</v>
      </c>
      <c r="S1102" s="5">
        <f t="shared" si="197"/>
        <v>0.3802927585585037</v>
      </c>
    </row>
    <row r="1103" spans="1:19" x14ac:dyDescent="0.3">
      <c r="A1103" t="s">
        <v>2375</v>
      </c>
      <c r="B1103" t="s">
        <v>2376</v>
      </c>
      <c r="C1103" t="s">
        <v>1998</v>
      </c>
      <c r="D1103" t="str">
        <f t="shared" si="188"/>
        <v>Home&amp;Kitchen</v>
      </c>
      <c r="E1103" t="str">
        <f t="shared" si="189"/>
        <v>Kettle&amp;ToasterSets</v>
      </c>
      <c r="F1103" s="3">
        <v>1182</v>
      </c>
      <c r="G1103" s="3">
        <v>2995</v>
      </c>
      <c r="H1103" s="3" t="str">
        <f t="shared" si="190"/>
        <v>&gt;500.00</v>
      </c>
      <c r="I1103" s="1">
        <v>0.61</v>
      </c>
      <c r="J1103" s="1" t="str">
        <f t="shared" si="191"/>
        <v>Yes</v>
      </c>
      <c r="K1103" s="5">
        <v>4.2</v>
      </c>
      <c r="L1103" s="5">
        <f t="shared" si="192"/>
        <v>4.2</v>
      </c>
      <c r="M1103" s="6">
        <v>5178</v>
      </c>
      <c r="N1103">
        <f t="shared" si="193"/>
        <v>5178</v>
      </c>
      <c r="O1103" t="str">
        <f t="shared" si="194"/>
        <v>No</v>
      </c>
      <c r="P1103" s="7">
        <f t="shared" si="195"/>
        <v>15508110</v>
      </c>
      <c r="Q1103" s="5">
        <f t="shared" si="196"/>
        <v>0.84000000000000008</v>
      </c>
      <c r="R1103" s="5">
        <f t="shared" si="187"/>
        <v>1.212723052745724E-2</v>
      </c>
      <c r="S1103" s="5">
        <f t="shared" si="197"/>
        <v>0.42606361526372866</v>
      </c>
    </row>
    <row r="1104" spans="1:19" x14ac:dyDescent="0.3">
      <c r="A1104" t="s">
        <v>2377</v>
      </c>
      <c r="B1104" t="s">
        <v>2378</v>
      </c>
      <c r="C1104" t="s">
        <v>1953</v>
      </c>
      <c r="D1104" t="str">
        <f t="shared" si="188"/>
        <v>Home&amp;Kitchen</v>
      </c>
      <c r="E1104" t="str">
        <f t="shared" si="189"/>
        <v>LintShavers</v>
      </c>
      <c r="F1104" s="3">
        <v>499</v>
      </c>
      <c r="G1104" s="3">
        <v>999</v>
      </c>
      <c r="H1104" s="3" t="str">
        <f t="shared" si="190"/>
        <v>&gt;500.00</v>
      </c>
      <c r="I1104" s="1">
        <v>0.5</v>
      </c>
      <c r="J1104" s="1" t="str">
        <f t="shared" si="191"/>
        <v>Yes</v>
      </c>
      <c r="K1104" s="5">
        <v>4.5999999999999996</v>
      </c>
      <c r="L1104" s="5">
        <f t="shared" si="192"/>
        <v>4.5999999999999996</v>
      </c>
      <c r="M1104" s="6">
        <v>79</v>
      </c>
      <c r="N1104">
        <f t="shared" si="193"/>
        <v>79</v>
      </c>
      <c r="O1104" t="str">
        <f t="shared" si="194"/>
        <v>Yes</v>
      </c>
      <c r="P1104" s="7">
        <f t="shared" si="195"/>
        <v>78921</v>
      </c>
      <c r="Q1104" s="5">
        <f t="shared" si="196"/>
        <v>0.91999999999999993</v>
      </c>
      <c r="R1104" s="5">
        <f t="shared" si="187"/>
        <v>1.8502340897433796E-4</v>
      </c>
      <c r="S1104" s="5">
        <f t="shared" si="197"/>
        <v>0.46009251170448712</v>
      </c>
    </row>
    <row r="1105" spans="1:19" x14ac:dyDescent="0.3">
      <c r="A1105" t="s">
        <v>2379</v>
      </c>
      <c r="B1105" t="s">
        <v>2380</v>
      </c>
      <c r="C1105" t="s">
        <v>2285</v>
      </c>
      <c r="D1105" t="str">
        <f t="shared" si="188"/>
        <v>Home&amp;Kitchen</v>
      </c>
      <c r="E1105" t="str">
        <f t="shared" si="189"/>
        <v>HEPAAirPurifiers</v>
      </c>
      <c r="F1105" s="3">
        <v>8799</v>
      </c>
      <c r="G1105" s="3">
        <v>11995</v>
      </c>
      <c r="H1105" s="3" t="str">
        <f t="shared" si="190"/>
        <v>&gt;500.00</v>
      </c>
      <c r="I1105" s="1">
        <v>0.27</v>
      </c>
      <c r="J1105" s="1" t="str">
        <f t="shared" si="191"/>
        <v>No</v>
      </c>
      <c r="K1105" s="5">
        <v>4.0999999999999996</v>
      </c>
      <c r="L1105" s="5">
        <f t="shared" si="192"/>
        <v>4.0999999999999996</v>
      </c>
      <c r="M1105" s="6">
        <v>4157</v>
      </c>
      <c r="N1105">
        <f t="shared" si="193"/>
        <v>4157</v>
      </c>
      <c r="O1105" t="str">
        <f t="shared" si="194"/>
        <v>No</v>
      </c>
      <c r="P1105" s="7">
        <f t="shared" si="195"/>
        <v>49863215</v>
      </c>
      <c r="Q1105" s="5">
        <f t="shared" si="196"/>
        <v>0.82</v>
      </c>
      <c r="R1105" s="5">
        <f t="shared" si="187"/>
        <v>9.7359786215990233E-3</v>
      </c>
      <c r="S1105" s="5">
        <f t="shared" si="197"/>
        <v>0.41486798931079949</v>
      </c>
    </row>
    <row r="1106" spans="1:19" x14ac:dyDescent="0.3">
      <c r="A1106" t="s">
        <v>2381</v>
      </c>
      <c r="B1106" t="s">
        <v>2382</v>
      </c>
      <c r="C1106" t="s">
        <v>1947</v>
      </c>
      <c r="D1106" t="str">
        <f t="shared" si="188"/>
        <v>Home&amp;Kitchen</v>
      </c>
      <c r="E1106" t="str">
        <f t="shared" si="189"/>
        <v>ElectricHeaters</v>
      </c>
      <c r="F1106" s="3">
        <v>1529</v>
      </c>
      <c r="G1106" s="3">
        <v>2999</v>
      </c>
      <c r="H1106" s="3" t="str">
        <f t="shared" si="190"/>
        <v>&gt;500.00</v>
      </c>
      <c r="I1106" s="1">
        <v>0.49</v>
      </c>
      <c r="J1106" s="1" t="str">
        <f t="shared" si="191"/>
        <v>No</v>
      </c>
      <c r="K1106" s="5">
        <v>3.3</v>
      </c>
      <c r="L1106" s="5">
        <f t="shared" si="192"/>
        <v>3.3</v>
      </c>
      <c r="M1106" s="6">
        <v>29</v>
      </c>
      <c r="N1106">
        <f t="shared" si="193"/>
        <v>29</v>
      </c>
      <c r="O1106" t="str">
        <f t="shared" si="194"/>
        <v>Yes</v>
      </c>
      <c r="P1106" s="7">
        <f t="shared" si="195"/>
        <v>86971</v>
      </c>
      <c r="Q1106" s="5">
        <f t="shared" si="196"/>
        <v>0.65999999999999992</v>
      </c>
      <c r="R1106" s="5">
        <f t="shared" si="187"/>
        <v>6.7919985572858241E-5</v>
      </c>
      <c r="S1106" s="5">
        <f t="shared" si="197"/>
        <v>0.3300339599927864</v>
      </c>
    </row>
    <row r="1107" spans="1:19" x14ac:dyDescent="0.3">
      <c r="A1107" t="s">
        <v>2383</v>
      </c>
      <c r="B1107" t="s">
        <v>2384</v>
      </c>
      <c r="C1107" t="s">
        <v>1982</v>
      </c>
      <c r="D1107" t="str">
        <f t="shared" si="188"/>
        <v>Home&amp;Kitchen</v>
      </c>
      <c r="E1107" t="str">
        <f t="shared" si="189"/>
        <v>DryIrons</v>
      </c>
      <c r="F1107" s="3">
        <v>1199</v>
      </c>
      <c r="G1107" s="3">
        <v>1690</v>
      </c>
      <c r="H1107" s="3" t="str">
        <f t="shared" si="190"/>
        <v>&gt;500.00</v>
      </c>
      <c r="I1107" s="1">
        <v>0.28999999999999998</v>
      </c>
      <c r="J1107" s="1" t="str">
        <f t="shared" si="191"/>
        <v>No</v>
      </c>
      <c r="K1107" s="5">
        <v>4.2</v>
      </c>
      <c r="L1107" s="5">
        <f t="shared" si="192"/>
        <v>4.2</v>
      </c>
      <c r="M1107" s="6">
        <v>4580</v>
      </c>
      <c r="N1107">
        <f t="shared" si="193"/>
        <v>4580</v>
      </c>
      <c r="O1107" t="str">
        <f t="shared" si="194"/>
        <v>No</v>
      </c>
      <c r="P1107" s="7">
        <f t="shared" si="195"/>
        <v>7740200</v>
      </c>
      <c r="Q1107" s="5">
        <f t="shared" si="196"/>
        <v>0.84000000000000008</v>
      </c>
      <c r="R1107" s="5">
        <f t="shared" si="187"/>
        <v>1.0726673583575543E-2</v>
      </c>
      <c r="S1107" s="5">
        <f t="shared" si="197"/>
        <v>0.42536333679178784</v>
      </c>
    </row>
    <row r="1108" spans="1:19" x14ac:dyDescent="0.3">
      <c r="A1108" t="s">
        <v>2385</v>
      </c>
      <c r="B1108" t="s">
        <v>2386</v>
      </c>
      <c r="C1108" t="s">
        <v>2058</v>
      </c>
      <c r="D1108" t="str">
        <f t="shared" si="188"/>
        <v>Home&amp;Kitchen</v>
      </c>
      <c r="E1108" t="str">
        <f t="shared" si="189"/>
        <v>EggBoilers</v>
      </c>
      <c r="F1108" s="3">
        <v>1052</v>
      </c>
      <c r="G1108" s="3">
        <v>1790</v>
      </c>
      <c r="H1108" s="3" t="str">
        <f t="shared" si="190"/>
        <v>&gt;500.00</v>
      </c>
      <c r="I1108" s="1">
        <v>0.41</v>
      </c>
      <c r="J1108" s="1" t="str">
        <f t="shared" si="191"/>
        <v>No</v>
      </c>
      <c r="K1108" s="5">
        <v>4.3</v>
      </c>
      <c r="L1108" s="5">
        <f t="shared" si="192"/>
        <v>4.3</v>
      </c>
      <c r="M1108" s="6">
        <v>1404</v>
      </c>
      <c r="N1108">
        <f t="shared" si="193"/>
        <v>1404</v>
      </c>
      <c r="O1108" t="str">
        <f t="shared" si="194"/>
        <v>No</v>
      </c>
      <c r="P1108" s="7">
        <f t="shared" si="195"/>
        <v>2513160</v>
      </c>
      <c r="Q1108" s="5">
        <f t="shared" si="196"/>
        <v>0.86</v>
      </c>
      <c r="R1108" s="5">
        <f t="shared" si="187"/>
        <v>3.2882641291135505E-3</v>
      </c>
      <c r="S1108" s="5">
        <f t="shared" si="197"/>
        <v>0.43164413206455676</v>
      </c>
    </row>
    <row r="1109" spans="1:19" x14ac:dyDescent="0.3">
      <c r="A1109" t="s">
        <v>2387</v>
      </c>
      <c r="B1109" t="s">
        <v>2388</v>
      </c>
      <c r="C1109" t="s">
        <v>2389</v>
      </c>
      <c r="D1109" t="str">
        <f t="shared" si="188"/>
        <v>Home&amp;Kitchen</v>
      </c>
      <c r="E1109" t="str">
        <f t="shared" si="189"/>
        <v>Juicers</v>
      </c>
      <c r="F1109" s="3">
        <v>6499</v>
      </c>
      <c r="G1109" s="3">
        <v>8995</v>
      </c>
      <c r="H1109" s="3" t="str">
        <f t="shared" si="190"/>
        <v>&gt;500.00</v>
      </c>
      <c r="I1109" s="1">
        <v>0.28000000000000003</v>
      </c>
      <c r="J1109" s="1" t="str">
        <f t="shared" si="191"/>
        <v>No</v>
      </c>
      <c r="K1109" s="5">
        <v>4.3</v>
      </c>
      <c r="L1109" s="5">
        <f t="shared" si="192"/>
        <v>4.3</v>
      </c>
      <c r="M1109" s="6">
        <v>2810</v>
      </c>
      <c r="N1109">
        <f t="shared" si="193"/>
        <v>2810</v>
      </c>
      <c r="O1109" t="str">
        <f t="shared" si="194"/>
        <v>No</v>
      </c>
      <c r="P1109" s="7">
        <f t="shared" si="195"/>
        <v>25275950</v>
      </c>
      <c r="Q1109" s="5">
        <f t="shared" si="196"/>
        <v>0.86</v>
      </c>
      <c r="R1109" s="5">
        <f t="shared" si="187"/>
        <v>6.5812123951631604E-3</v>
      </c>
      <c r="S1109" s="5">
        <f t="shared" si="197"/>
        <v>0.43329060619758158</v>
      </c>
    </row>
    <row r="1110" spans="1:19" x14ac:dyDescent="0.3">
      <c r="A1110" t="s">
        <v>2390</v>
      </c>
      <c r="B1110" t="s">
        <v>2391</v>
      </c>
      <c r="C1110" t="s">
        <v>2103</v>
      </c>
      <c r="D1110" t="str">
        <f t="shared" si="188"/>
        <v>Home&amp;Kitchen</v>
      </c>
      <c r="E1110" t="str">
        <f t="shared" si="189"/>
        <v>DigitalScales</v>
      </c>
      <c r="F1110" s="3">
        <v>239</v>
      </c>
      <c r="G1110" s="3">
        <v>239</v>
      </c>
      <c r="H1110" s="3" t="str">
        <f t="shared" si="190"/>
        <v>200.00–500.00</v>
      </c>
      <c r="I1110" s="1">
        <v>0</v>
      </c>
      <c r="J1110" s="1" t="str">
        <f t="shared" si="191"/>
        <v>No</v>
      </c>
      <c r="K1110" s="5">
        <v>4.3</v>
      </c>
      <c r="L1110" s="5">
        <f t="shared" si="192"/>
        <v>4.3</v>
      </c>
      <c r="M1110" s="6">
        <v>7</v>
      </c>
      <c r="N1110">
        <f t="shared" si="193"/>
        <v>7</v>
      </c>
      <c r="O1110" t="str">
        <f t="shared" si="194"/>
        <v>Yes</v>
      </c>
      <c r="P1110" s="7">
        <f t="shared" si="195"/>
        <v>1673</v>
      </c>
      <c r="Q1110" s="5">
        <f t="shared" si="196"/>
        <v>0.86</v>
      </c>
      <c r="R1110" s="5">
        <f t="shared" si="187"/>
        <v>1.6394479276207161E-5</v>
      </c>
      <c r="S1110" s="5">
        <f t="shared" si="197"/>
        <v>0.43000819723963812</v>
      </c>
    </row>
    <row r="1111" spans="1:19" x14ac:dyDescent="0.3">
      <c r="A1111" t="s">
        <v>2392</v>
      </c>
      <c r="B1111" t="s">
        <v>2393</v>
      </c>
      <c r="C1111" t="s">
        <v>1979</v>
      </c>
      <c r="D1111" t="str">
        <f t="shared" si="188"/>
        <v>Home&amp;Kitchen</v>
      </c>
      <c r="E1111" t="str">
        <f t="shared" si="189"/>
        <v>HandBlenders</v>
      </c>
      <c r="F1111" s="3">
        <v>699</v>
      </c>
      <c r="G1111" s="3">
        <v>1599</v>
      </c>
      <c r="H1111" s="3" t="str">
        <f t="shared" si="190"/>
        <v>&gt;500.00</v>
      </c>
      <c r="I1111" s="1">
        <v>0.56000000000000005</v>
      </c>
      <c r="J1111" s="1" t="str">
        <f t="shared" si="191"/>
        <v>Yes</v>
      </c>
      <c r="K1111" s="5">
        <v>4.7</v>
      </c>
      <c r="L1111" s="5">
        <f t="shared" si="192"/>
        <v>4.7</v>
      </c>
      <c r="M1111" s="6">
        <v>1729</v>
      </c>
      <c r="N1111">
        <f t="shared" si="193"/>
        <v>1729</v>
      </c>
      <c r="O1111" t="str">
        <f t="shared" si="194"/>
        <v>No</v>
      </c>
      <c r="P1111" s="7">
        <f t="shared" si="195"/>
        <v>2764671</v>
      </c>
      <c r="Q1111" s="5">
        <f t="shared" si="196"/>
        <v>0.94000000000000006</v>
      </c>
      <c r="R1111" s="5">
        <f t="shared" si="187"/>
        <v>4.0494363812231685E-3</v>
      </c>
      <c r="S1111" s="5">
        <f t="shared" si="197"/>
        <v>0.47202471819061159</v>
      </c>
    </row>
    <row r="1112" spans="1:19" x14ac:dyDescent="0.3">
      <c r="A1112" t="s">
        <v>2394</v>
      </c>
      <c r="B1112" t="s">
        <v>2395</v>
      </c>
      <c r="C1112" t="s">
        <v>2396</v>
      </c>
      <c r="D1112" t="str">
        <f t="shared" si="188"/>
        <v>Home&amp;Kitchen</v>
      </c>
      <c r="E1112" t="str">
        <f t="shared" si="189"/>
        <v>SmallKitchenAppliances</v>
      </c>
      <c r="F1112" s="3">
        <v>2599</v>
      </c>
      <c r="G1112" s="3">
        <v>4290</v>
      </c>
      <c r="H1112" s="3" t="str">
        <f t="shared" si="190"/>
        <v>&gt;500.00</v>
      </c>
      <c r="I1112" s="1">
        <v>0.39</v>
      </c>
      <c r="J1112" s="1" t="str">
        <f t="shared" si="191"/>
        <v>No</v>
      </c>
      <c r="K1112" s="5">
        <v>4.4000000000000004</v>
      </c>
      <c r="L1112" s="5">
        <f t="shared" si="192"/>
        <v>4.4000000000000004</v>
      </c>
      <c r="M1112" s="6">
        <v>2116</v>
      </c>
      <c r="N1112">
        <f t="shared" si="193"/>
        <v>2116</v>
      </c>
      <c r="O1112" t="str">
        <f t="shared" si="194"/>
        <v>No</v>
      </c>
      <c r="P1112" s="7">
        <f t="shared" si="195"/>
        <v>9077640</v>
      </c>
      <c r="Q1112" s="5">
        <f t="shared" si="196"/>
        <v>0.88000000000000012</v>
      </c>
      <c r="R1112" s="5">
        <f t="shared" si="187"/>
        <v>4.9558168783506214E-3</v>
      </c>
      <c r="S1112" s="5">
        <f t="shared" si="197"/>
        <v>0.44247790843917539</v>
      </c>
    </row>
    <row r="1113" spans="1:19" x14ac:dyDescent="0.3">
      <c r="A1113" t="s">
        <v>2397</v>
      </c>
      <c r="B1113" t="s">
        <v>2398</v>
      </c>
      <c r="C1113" t="s">
        <v>2045</v>
      </c>
      <c r="D1113" t="str">
        <f t="shared" si="188"/>
        <v>Home&amp;Kitchen</v>
      </c>
      <c r="E1113" t="str">
        <f t="shared" si="189"/>
        <v>HandheldVacuums</v>
      </c>
      <c r="F1113" s="3">
        <v>1547</v>
      </c>
      <c r="G1113" s="3">
        <v>2890</v>
      </c>
      <c r="H1113" s="3" t="str">
        <f t="shared" si="190"/>
        <v>&gt;500.00</v>
      </c>
      <c r="I1113" s="1">
        <v>0.46</v>
      </c>
      <c r="J1113" s="1" t="str">
        <f t="shared" si="191"/>
        <v>No</v>
      </c>
      <c r="K1113" s="5">
        <v>3.9</v>
      </c>
      <c r="L1113" s="5">
        <f t="shared" si="192"/>
        <v>3.9</v>
      </c>
      <c r="M1113" s="6">
        <v>463</v>
      </c>
      <c r="N1113">
        <f t="shared" si="193"/>
        <v>463</v>
      </c>
      <c r="O1113" t="str">
        <f t="shared" si="194"/>
        <v>Yes</v>
      </c>
      <c r="P1113" s="7">
        <f t="shared" si="195"/>
        <v>1338070</v>
      </c>
      <c r="Q1113" s="5">
        <f t="shared" si="196"/>
        <v>0.78</v>
      </c>
      <c r="R1113" s="5">
        <f t="shared" si="187"/>
        <v>1.0843777006977022E-3</v>
      </c>
      <c r="S1113" s="5">
        <f t="shared" si="197"/>
        <v>0.39054218885034886</v>
      </c>
    </row>
    <row r="1114" spans="1:19" x14ac:dyDescent="0.3">
      <c r="A1114" t="s">
        <v>2399</v>
      </c>
      <c r="B1114" t="s">
        <v>2400</v>
      </c>
      <c r="C1114" t="s">
        <v>1979</v>
      </c>
      <c r="D1114" t="str">
        <f t="shared" si="188"/>
        <v>Home&amp;Kitchen</v>
      </c>
      <c r="E1114" t="str">
        <f t="shared" si="189"/>
        <v>HandBlenders</v>
      </c>
      <c r="F1114" s="3">
        <v>499</v>
      </c>
      <c r="G1114" s="3">
        <v>1299</v>
      </c>
      <c r="H1114" s="3" t="str">
        <f t="shared" si="190"/>
        <v>&gt;500.00</v>
      </c>
      <c r="I1114" s="1">
        <v>0.62</v>
      </c>
      <c r="J1114" s="1" t="str">
        <f t="shared" si="191"/>
        <v>Yes</v>
      </c>
      <c r="K1114" s="5">
        <v>4.7</v>
      </c>
      <c r="L1114" s="5">
        <f t="shared" si="192"/>
        <v>4.7</v>
      </c>
      <c r="M1114" s="6">
        <v>54</v>
      </c>
      <c r="N1114">
        <f t="shared" si="193"/>
        <v>54</v>
      </c>
      <c r="O1114" t="str">
        <f t="shared" si="194"/>
        <v>Yes</v>
      </c>
      <c r="P1114" s="7">
        <f t="shared" si="195"/>
        <v>70146</v>
      </c>
      <c r="Q1114" s="5">
        <f t="shared" si="196"/>
        <v>0.94000000000000006</v>
      </c>
      <c r="R1114" s="5">
        <f t="shared" si="187"/>
        <v>1.2647169727359809E-4</v>
      </c>
      <c r="S1114" s="5">
        <f t="shared" si="197"/>
        <v>0.47006323584863685</v>
      </c>
    </row>
    <row r="1115" spans="1:19" x14ac:dyDescent="0.3">
      <c r="A1115" t="s">
        <v>2401</v>
      </c>
      <c r="B1115" t="s">
        <v>2402</v>
      </c>
      <c r="C1115" t="s">
        <v>2016</v>
      </c>
      <c r="D1115" t="str">
        <f t="shared" si="188"/>
        <v>Home&amp;Kitchen</v>
      </c>
      <c r="E1115" t="str">
        <f t="shared" si="189"/>
        <v>ImmersionRods</v>
      </c>
      <c r="F1115" s="3">
        <v>510</v>
      </c>
      <c r="G1115" s="3">
        <v>640</v>
      </c>
      <c r="H1115" s="3" t="str">
        <f t="shared" si="190"/>
        <v>&gt;500.00</v>
      </c>
      <c r="I1115" s="1">
        <v>0.2</v>
      </c>
      <c r="J1115" s="1" t="str">
        <f t="shared" si="191"/>
        <v>No</v>
      </c>
      <c r="K1115" s="5">
        <v>4.0999999999999996</v>
      </c>
      <c r="L1115" s="5">
        <f t="shared" si="192"/>
        <v>4.0999999999999996</v>
      </c>
      <c r="M1115" s="6">
        <v>7229</v>
      </c>
      <c r="N1115">
        <f t="shared" si="193"/>
        <v>7229</v>
      </c>
      <c r="O1115" t="str">
        <f t="shared" si="194"/>
        <v>No</v>
      </c>
      <c r="P1115" s="7">
        <f t="shared" si="195"/>
        <v>4626560</v>
      </c>
      <c r="Q1115" s="5">
        <f t="shared" si="196"/>
        <v>0.82</v>
      </c>
      <c r="R1115" s="5">
        <f t="shared" si="187"/>
        <v>1.6930812955385937E-2</v>
      </c>
      <c r="S1115" s="5">
        <f t="shared" si="197"/>
        <v>0.41846540647769292</v>
      </c>
    </row>
    <row r="1116" spans="1:19" x14ac:dyDescent="0.3">
      <c r="A1116" t="s">
        <v>2403</v>
      </c>
      <c r="B1116" t="s">
        <v>2404</v>
      </c>
      <c r="C1116" t="s">
        <v>1988</v>
      </c>
      <c r="D1116" t="str">
        <f t="shared" si="188"/>
        <v>Home&amp;Kitchen</v>
      </c>
      <c r="E1116" t="str">
        <f t="shared" si="189"/>
        <v>InstantWaterHeaters</v>
      </c>
      <c r="F1116" s="3">
        <v>1899</v>
      </c>
      <c r="G1116" s="3">
        <v>3790</v>
      </c>
      <c r="H1116" s="3" t="str">
        <f t="shared" si="190"/>
        <v>&gt;500.00</v>
      </c>
      <c r="I1116" s="1">
        <v>0.5</v>
      </c>
      <c r="J1116" s="1" t="str">
        <f t="shared" si="191"/>
        <v>Yes</v>
      </c>
      <c r="K1116" s="5">
        <v>3.8</v>
      </c>
      <c r="L1116" s="5">
        <f t="shared" si="192"/>
        <v>3.8</v>
      </c>
      <c r="M1116" s="6">
        <v>3842</v>
      </c>
      <c r="N1116">
        <f t="shared" si="193"/>
        <v>3842</v>
      </c>
      <c r="O1116" t="str">
        <f t="shared" si="194"/>
        <v>No</v>
      </c>
      <c r="P1116" s="7">
        <f t="shared" si="195"/>
        <v>14561180</v>
      </c>
      <c r="Q1116" s="5">
        <f t="shared" si="196"/>
        <v>0.76</v>
      </c>
      <c r="R1116" s="5">
        <f t="shared" si="187"/>
        <v>8.998227054169701E-3</v>
      </c>
      <c r="S1116" s="5">
        <f t="shared" si="197"/>
        <v>0.38449911352708488</v>
      </c>
    </row>
    <row r="1117" spans="1:19" x14ac:dyDescent="0.3">
      <c r="A1117" t="s">
        <v>2405</v>
      </c>
      <c r="B1117" t="s">
        <v>2406</v>
      </c>
      <c r="C1117" t="s">
        <v>1988</v>
      </c>
      <c r="D1117" t="str">
        <f t="shared" si="188"/>
        <v>Home&amp;Kitchen</v>
      </c>
      <c r="E1117" t="str">
        <f t="shared" si="189"/>
        <v>InstantWaterHeaters</v>
      </c>
      <c r="F1117" s="3">
        <v>2599</v>
      </c>
      <c r="G1117" s="3">
        <v>4560</v>
      </c>
      <c r="H1117" s="3" t="str">
        <f t="shared" si="190"/>
        <v>&gt;500.00</v>
      </c>
      <c r="I1117" s="1">
        <v>0.43</v>
      </c>
      <c r="J1117" s="1" t="str">
        <f t="shared" si="191"/>
        <v>No</v>
      </c>
      <c r="K1117" s="5">
        <v>4.4000000000000004</v>
      </c>
      <c r="L1117" s="5">
        <f t="shared" si="192"/>
        <v>4.4000000000000004</v>
      </c>
      <c r="M1117" s="6">
        <v>646</v>
      </c>
      <c r="N1117">
        <f t="shared" si="193"/>
        <v>646</v>
      </c>
      <c r="O1117" t="str">
        <f t="shared" si="194"/>
        <v>Yes</v>
      </c>
      <c r="P1117" s="7">
        <f t="shared" si="195"/>
        <v>2945760</v>
      </c>
      <c r="Q1117" s="5">
        <f t="shared" si="196"/>
        <v>0.88000000000000012</v>
      </c>
      <c r="R1117" s="5">
        <f t="shared" si="187"/>
        <v>1.512976230347118E-3</v>
      </c>
      <c r="S1117" s="5">
        <f t="shared" si="197"/>
        <v>0.44075648811517359</v>
      </c>
    </row>
    <row r="1118" spans="1:19" x14ac:dyDescent="0.3">
      <c r="A1118" t="s">
        <v>2407</v>
      </c>
      <c r="B1118" t="s">
        <v>2408</v>
      </c>
      <c r="C1118" t="s">
        <v>2058</v>
      </c>
      <c r="D1118" t="str">
        <f t="shared" si="188"/>
        <v>Home&amp;Kitchen</v>
      </c>
      <c r="E1118" t="str">
        <f t="shared" si="189"/>
        <v>EggBoilers</v>
      </c>
      <c r="F1118" s="3">
        <v>1199</v>
      </c>
      <c r="G1118" s="3">
        <v>3500</v>
      </c>
      <c r="H1118" s="3" t="str">
        <f t="shared" si="190"/>
        <v>&gt;500.00</v>
      </c>
      <c r="I1118" s="1">
        <v>0.66</v>
      </c>
      <c r="J1118" s="1" t="str">
        <f t="shared" si="191"/>
        <v>Yes</v>
      </c>
      <c r="K1118" s="5">
        <v>4.3</v>
      </c>
      <c r="L1118" s="5">
        <f t="shared" si="192"/>
        <v>4.3</v>
      </c>
      <c r="M1118" s="6">
        <v>1802</v>
      </c>
      <c r="N1118">
        <f t="shared" si="193"/>
        <v>1802</v>
      </c>
      <c r="O1118" t="str">
        <f t="shared" si="194"/>
        <v>No</v>
      </c>
      <c r="P1118" s="7">
        <f t="shared" si="195"/>
        <v>6307000</v>
      </c>
      <c r="Q1118" s="5">
        <f t="shared" si="196"/>
        <v>0.86</v>
      </c>
      <c r="R1118" s="5">
        <f t="shared" si="187"/>
        <v>4.2204073793893288E-3</v>
      </c>
      <c r="S1118" s="5">
        <f t="shared" si="197"/>
        <v>0.43211020368969466</v>
      </c>
    </row>
    <row r="1119" spans="1:19" x14ac:dyDescent="0.3">
      <c r="A1119" t="s">
        <v>2409</v>
      </c>
      <c r="B1119" t="s">
        <v>2410</v>
      </c>
      <c r="C1119" t="s">
        <v>1988</v>
      </c>
      <c r="D1119" t="str">
        <f t="shared" si="188"/>
        <v>Home&amp;Kitchen</v>
      </c>
      <c r="E1119" t="str">
        <f t="shared" si="189"/>
        <v>InstantWaterHeaters</v>
      </c>
      <c r="F1119" s="3">
        <v>999</v>
      </c>
      <c r="G1119" s="3">
        <v>2600</v>
      </c>
      <c r="H1119" s="3" t="str">
        <f t="shared" si="190"/>
        <v>&gt;500.00</v>
      </c>
      <c r="I1119" s="1">
        <v>0.62</v>
      </c>
      <c r="J1119" s="1" t="str">
        <f t="shared" si="191"/>
        <v>Yes</v>
      </c>
      <c r="K1119" s="5">
        <v>3.4</v>
      </c>
      <c r="L1119" s="5">
        <f t="shared" si="192"/>
        <v>3.4</v>
      </c>
      <c r="M1119" s="6">
        <v>252</v>
      </c>
      <c r="N1119">
        <f t="shared" si="193"/>
        <v>252</v>
      </c>
      <c r="O1119" t="str">
        <f t="shared" si="194"/>
        <v>Yes</v>
      </c>
      <c r="P1119" s="7">
        <f t="shared" si="195"/>
        <v>655200</v>
      </c>
      <c r="Q1119" s="5">
        <f t="shared" si="196"/>
        <v>0.67999999999999994</v>
      </c>
      <c r="R1119" s="5">
        <f t="shared" si="187"/>
        <v>5.9020125394345778E-4</v>
      </c>
      <c r="S1119" s="5">
        <f t="shared" si="197"/>
        <v>0.34029510062697171</v>
      </c>
    </row>
    <row r="1120" spans="1:19" x14ac:dyDescent="0.3">
      <c r="A1120" t="s">
        <v>2411</v>
      </c>
      <c r="B1120" t="s">
        <v>2412</v>
      </c>
      <c r="C1120" t="s">
        <v>1970</v>
      </c>
      <c r="D1120" t="str">
        <f t="shared" si="188"/>
        <v>Home&amp;Kitchen</v>
      </c>
      <c r="E1120" t="str">
        <f t="shared" si="189"/>
        <v>InductionCooktop</v>
      </c>
      <c r="F1120" s="3">
        <v>1999</v>
      </c>
      <c r="G1120" s="3">
        <v>3300</v>
      </c>
      <c r="H1120" s="3" t="str">
        <f t="shared" si="190"/>
        <v>&gt;500.00</v>
      </c>
      <c r="I1120" s="1">
        <v>0.39</v>
      </c>
      <c r="J1120" s="1" t="str">
        <f t="shared" si="191"/>
        <v>No</v>
      </c>
      <c r="K1120" s="5">
        <v>4.2</v>
      </c>
      <c r="L1120" s="5">
        <f t="shared" si="192"/>
        <v>4.2</v>
      </c>
      <c r="M1120" s="6">
        <v>780</v>
      </c>
      <c r="N1120">
        <f t="shared" si="193"/>
        <v>780</v>
      </c>
      <c r="O1120" t="str">
        <f t="shared" si="194"/>
        <v>Yes</v>
      </c>
      <c r="P1120" s="7">
        <f t="shared" si="195"/>
        <v>2574000</v>
      </c>
      <c r="Q1120" s="5">
        <f t="shared" si="196"/>
        <v>0.84000000000000008</v>
      </c>
      <c r="R1120" s="5">
        <f t="shared" si="187"/>
        <v>1.8268134050630836E-3</v>
      </c>
      <c r="S1120" s="5">
        <f t="shared" si="197"/>
        <v>0.42091340670253158</v>
      </c>
    </row>
    <row r="1121" spans="1:19" x14ac:dyDescent="0.3">
      <c r="A1121" t="s">
        <v>2413</v>
      </c>
      <c r="B1121" t="s">
        <v>2414</v>
      </c>
      <c r="C1121" t="s">
        <v>1979</v>
      </c>
      <c r="D1121" t="str">
        <f t="shared" si="188"/>
        <v>Home&amp;Kitchen</v>
      </c>
      <c r="E1121" t="str">
        <f t="shared" si="189"/>
        <v>HandBlenders</v>
      </c>
      <c r="F1121" s="3">
        <v>210</v>
      </c>
      <c r="G1121" s="3">
        <v>699</v>
      </c>
      <c r="H1121" s="3" t="str">
        <f t="shared" si="190"/>
        <v>&gt;500.00</v>
      </c>
      <c r="I1121" s="1">
        <v>0.7</v>
      </c>
      <c r="J1121" s="1" t="str">
        <f t="shared" si="191"/>
        <v>Yes</v>
      </c>
      <c r="K1121" s="5">
        <v>3.7</v>
      </c>
      <c r="L1121" s="5">
        <f t="shared" si="192"/>
        <v>3.7</v>
      </c>
      <c r="M1121" s="6">
        <v>74</v>
      </c>
      <c r="N1121">
        <f t="shared" si="193"/>
        <v>74</v>
      </c>
      <c r="O1121" t="str">
        <f t="shared" si="194"/>
        <v>Yes</v>
      </c>
      <c r="P1121" s="7">
        <f t="shared" si="195"/>
        <v>51726</v>
      </c>
      <c r="Q1121" s="5">
        <f t="shared" si="196"/>
        <v>0.74</v>
      </c>
      <c r="R1121" s="5">
        <f t="shared" si="187"/>
        <v>1.7331306663418997E-4</v>
      </c>
      <c r="S1121" s="5">
        <f t="shared" si="197"/>
        <v>0.37008665653331707</v>
      </c>
    </row>
    <row r="1122" spans="1:19" x14ac:dyDescent="0.3">
      <c r="A1122" t="s">
        <v>2415</v>
      </c>
      <c r="B1122" t="s">
        <v>2416</v>
      </c>
      <c r="C1122" t="s">
        <v>2285</v>
      </c>
      <c r="D1122" t="str">
        <f t="shared" si="188"/>
        <v>Home&amp;Kitchen</v>
      </c>
      <c r="E1122" t="str">
        <f t="shared" si="189"/>
        <v>HEPAAirPurifiers</v>
      </c>
      <c r="F1122" s="3">
        <v>14499</v>
      </c>
      <c r="G1122" s="3">
        <v>23559</v>
      </c>
      <c r="H1122" s="3" t="str">
        <f t="shared" si="190"/>
        <v>&gt;500.00</v>
      </c>
      <c r="I1122" s="1">
        <v>0.38</v>
      </c>
      <c r="J1122" s="1" t="str">
        <f t="shared" si="191"/>
        <v>No</v>
      </c>
      <c r="K1122" s="5">
        <v>4.3</v>
      </c>
      <c r="L1122" s="5">
        <f t="shared" si="192"/>
        <v>4.3</v>
      </c>
      <c r="M1122" s="6">
        <v>2026</v>
      </c>
      <c r="N1122">
        <f t="shared" si="193"/>
        <v>2026</v>
      </c>
      <c r="O1122" t="str">
        <f t="shared" si="194"/>
        <v>No</v>
      </c>
      <c r="P1122" s="7">
        <f t="shared" si="195"/>
        <v>47730534</v>
      </c>
      <c r="Q1122" s="5">
        <f t="shared" si="196"/>
        <v>0.86</v>
      </c>
      <c r="R1122" s="5">
        <f t="shared" si="187"/>
        <v>4.7450307162279579E-3</v>
      </c>
      <c r="S1122" s="5">
        <f t="shared" si="197"/>
        <v>0.432372515358114</v>
      </c>
    </row>
    <row r="1123" spans="1:19" x14ac:dyDescent="0.3">
      <c r="A1123" t="s">
        <v>2417</v>
      </c>
      <c r="B1123" t="s">
        <v>2418</v>
      </c>
      <c r="C1123" t="s">
        <v>2026</v>
      </c>
      <c r="D1123" t="str">
        <f t="shared" si="188"/>
        <v>Home&amp;Kitchen</v>
      </c>
      <c r="E1123" t="str">
        <f t="shared" si="189"/>
        <v>LaundryBaskets</v>
      </c>
      <c r="F1123" s="3">
        <v>950</v>
      </c>
      <c r="G1123" s="3">
        <v>1599</v>
      </c>
      <c r="H1123" s="3" t="str">
        <f t="shared" si="190"/>
        <v>&gt;500.00</v>
      </c>
      <c r="I1123" s="1">
        <v>0.41</v>
      </c>
      <c r="J1123" s="1" t="str">
        <f t="shared" si="191"/>
        <v>No</v>
      </c>
      <c r="K1123" s="5">
        <v>4.3</v>
      </c>
      <c r="L1123" s="5">
        <f t="shared" si="192"/>
        <v>4.3</v>
      </c>
      <c r="M1123" s="6">
        <v>5911</v>
      </c>
      <c r="N1123">
        <f t="shared" si="193"/>
        <v>5911</v>
      </c>
      <c r="O1123" t="str">
        <f t="shared" si="194"/>
        <v>No</v>
      </c>
      <c r="P1123" s="7">
        <f t="shared" si="195"/>
        <v>9451689</v>
      </c>
      <c r="Q1123" s="5">
        <f t="shared" si="196"/>
        <v>0.86</v>
      </c>
      <c r="R1123" s="5">
        <f t="shared" si="187"/>
        <v>1.3843966714522933E-2</v>
      </c>
      <c r="S1123" s="5">
        <f t="shared" si="197"/>
        <v>0.43692198335726146</v>
      </c>
    </row>
    <row r="1124" spans="1:19" x14ac:dyDescent="0.3">
      <c r="A1124" t="s">
        <v>2419</v>
      </c>
      <c r="B1124" t="s">
        <v>2420</v>
      </c>
      <c r="C1124" t="s">
        <v>2023</v>
      </c>
      <c r="D1124" t="str">
        <f t="shared" si="188"/>
        <v>Home&amp;Kitchen</v>
      </c>
      <c r="E1124" t="str">
        <f t="shared" si="189"/>
        <v>AirFryers</v>
      </c>
      <c r="F1124" s="3">
        <v>7199</v>
      </c>
      <c r="G1124" s="3">
        <v>9995</v>
      </c>
      <c r="H1124" s="3" t="str">
        <f t="shared" si="190"/>
        <v>&gt;500.00</v>
      </c>
      <c r="I1124" s="1">
        <v>0.28000000000000003</v>
      </c>
      <c r="J1124" s="1" t="str">
        <f t="shared" si="191"/>
        <v>No</v>
      </c>
      <c r="K1124" s="5">
        <v>4.4000000000000004</v>
      </c>
      <c r="L1124" s="5">
        <f t="shared" si="192"/>
        <v>4.4000000000000004</v>
      </c>
      <c r="M1124" s="6">
        <v>1964</v>
      </c>
      <c r="N1124">
        <f t="shared" si="193"/>
        <v>1964</v>
      </c>
      <c r="O1124" t="str">
        <f t="shared" si="194"/>
        <v>No</v>
      </c>
      <c r="P1124" s="7">
        <f t="shared" si="195"/>
        <v>19630180</v>
      </c>
      <c r="Q1124" s="5">
        <f t="shared" si="196"/>
        <v>0.88000000000000012</v>
      </c>
      <c r="R1124" s="5">
        <f t="shared" si="187"/>
        <v>4.5998224712101229E-3</v>
      </c>
      <c r="S1124" s="5">
        <f t="shared" si="197"/>
        <v>0.44229991123560514</v>
      </c>
    </row>
    <row r="1125" spans="1:19" x14ac:dyDescent="0.3">
      <c r="A1125" t="s">
        <v>2421</v>
      </c>
      <c r="B1125" t="s">
        <v>2422</v>
      </c>
      <c r="C1125" t="s">
        <v>1947</v>
      </c>
      <c r="D1125" t="str">
        <f t="shared" si="188"/>
        <v>Home&amp;Kitchen</v>
      </c>
      <c r="E1125" t="str">
        <f t="shared" si="189"/>
        <v>ElectricHeaters</v>
      </c>
      <c r="F1125" s="3">
        <v>2439</v>
      </c>
      <c r="G1125" s="3">
        <v>2545</v>
      </c>
      <c r="H1125" s="3" t="str">
        <f t="shared" si="190"/>
        <v>&gt;500.00</v>
      </c>
      <c r="I1125" s="1">
        <v>0.04</v>
      </c>
      <c r="J1125" s="1" t="str">
        <f t="shared" si="191"/>
        <v>No</v>
      </c>
      <c r="K1125" s="5">
        <v>4.0999999999999996</v>
      </c>
      <c r="L1125" s="5">
        <f t="shared" si="192"/>
        <v>4.0999999999999996</v>
      </c>
      <c r="M1125" s="6">
        <v>25</v>
      </c>
      <c r="N1125">
        <f t="shared" si="193"/>
        <v>25</v>
      </c>
      <c r="O1125" t="str">
        <f t="shared" si="194"/>
        <v>Yes</v>
      </c>
      <c r="P1125" s="7">
        <f t="shared" si="195"/>
        <v>63625</v>
      </c>
      <c r="Q1125" s="5">
        <f t="shared" si="196"/>
        <v>0.82</v>
      </c>
      <c r="R1125" s="5">
        <f t="shared" si="187"/>
        <v>5.8551711700739861E-5</v>
      </c>
      <c r="S1125" s="5">
        <f t="shared" si="197"/>
        <v>0.41002927585585036</v>
      </c>
    </row>
    <row r="1126" spans="1:19" x14ac:dyDescent="0.3">
      <c r="A1126" t="s">
        <v>2423</v>
      </c>
      <c r="B1126" t="s">
        <v>2424</v>
      </c>
      <c r="C1126" t="s">
        <v>2029</v>
      </c>
      <c r="D1126" t="str">
        <f t="shared" si="188"/>
        <v>Home&amp;Kitchen</v>
      </c>
      <c r="E1126" t="str">
        <f t="shared" si="189"/>
        <v>SteamIrons</v>
      </c>
      <c r="F1126" s="3">
        <v>7799</v>
      </c>
      <c r="G1126" s="3">
        <v>8995</v>
      </c>
      <c r="H1126" s="3" t="str">
        <f t="shared" si="190"/>
        <v>&gt;500.00</v>
      </c>
      <c r="I1126" s="1">
        <v>0.13</v>
      </c>
      <c r="J1126" s="1" t="str">
        <f t="shared" si="191"/>
        <v>No</v>
      </c>
      <c r="K1126" s="5">
        <v>4</v>
      </c>
      <c r="L1126" s="5">
        <f t="shared" si="192"/>
        <v>4</v>
      </c>
      <c r="M1126" s="6">
        <v>3160</v>
      </c>
      <c r="N1126">
        <f t="shared" si="193"/>
        <v>3160</v>
      </c>
      <c r="O1126" t="str">
        <f t="shared" si="194"/>
        <v>No</v>
      </c>
      <c r="P1126" s="7">
        <f t="shared" si="195"/>
        <v>28424200</v>
      </c>
      <c r="Q1126" s="5">
        <f t="shared" si="196"/>
        <v>0.8</v>
      </c>
      <c r="R1126" s="5">
        <f t="shared" si="187"/>
        <v>7.4009363589735179E-3</v>
      </c>
      <c r="S1126" s="5">
        <f t="shared" si="197"/>
        <v>0.40370046817948679</v>
      </c>
    </row>
    <row r="1127" spans="1:19" x14ac:dyDescent="0.3">
      <c r="A1127" t="s">
        <v>2425</v>
      </c>
      <c r="B1127" t="s">
        <v>2426</v>
      </c>
      <c r="C1127" t="s">
        <v>2092</v>
      </c>
      <c r="D1127" t="str">
        <f t="shared" si="188"/>
        <v>Home&amp;Kitchen</v>
      </c>
      <c r="E1127" t="str">
        <f t="shared" si="189"/>
        <v>MiniFoodProcessors&amp;Choppers</v>
      </c>
      <c r="F1127" s="3">
        <v>1599</v>
      </c>
      <c r="G1127" s="3">
        <v>1999</v>
      </c>
      <c r="H1127" s="3" t="str">
        <f t="shared" si="190"/>
        <v>&gt;500.00</v>
      </c>
      <c r="I1127" s="1">
        <v>0.2</v>
      </c>
      <c r="J1127" s="1" t="str">
        <f t="shared" si="191"/>
        <v>No</v>
      </c>
      <c r="K1127" s="5">
        <v>4.4000000000000004</v>
      </c>
      <c r="L1127" s="5">
        <f t="shared" si="192"/>
        <v>4.4000000000000004</v>
      </c>
      <c r="M1127" s="6">
        <v>1558</v>
      </c>
      <c r="N1127">
        <f t="shared" si="193"/>
        <v>1558</v>
      </c>
      <c r="O1127" t="str">
        <f t="shared" si="194"/>
        <v>No</v>
      </c>
      <c r="P1127" s="7">
        <f t="shared" si="195"/>
        <v>3114442</v>
      </c>
      <c r="Q1127" s="5">
        <f t="shared" si="196"/>
        <v>0.88000000000000012</v>
      </c>
      <c r="R1127" s="5">
        <f t="shared" si="187"/>
        <v>3.6489426731901079E-3</v>
      </c>
      <c r="S1127" s="5">
        <f t="shared" si="197"/>
        <v>0.44182447133659514</v>
      </c>
    </row>
    <row r="1128" spans="1:19" x14ac:dyDescent="0.3">
      <c r="A1128" t="s">
        <v>2427</v>
      </c>
      <c r="B1128" t="s">
        <v>2428</v>
      </c>
      <c r="C1128" t="s">
        <v>1985</v>
      </c>
      <c r="D1128" t="str">
        <f t="shared" si="188"/>
        <v>Home&amp;Kitchen</v>
      </c>
      <c r="E1128" t="str">
        <f t="shared" si="189"/>
        <v>MixerGrinders</v>
      </c>
      <c r="F1128" s="3">
        <v>2899</v>
      </c>
      <c r="G1128" s="3">
        <v>5500</v>
      </c>
      <c r="H1128" s="3" t="str">
        <f t="shared" si="190"/>
        <v>&gt;500.00</v>
      </c>
      <c r="I1128" s="1">
        <v>0.47</v>
      </c>
      <c r="J1128" s="1" t="str">
        <f t="shared" si="191"/>
        <v>No</v>
      </c>
      <c r="K1128" s="5">
        <v>3.8</v>
      </c>
      <c r="L1128" s="5">
        <f t="shared" si="192"/>
        <v>3.8</v>
      </c>
      <c r="M1128" s="6">
        <v>8958</v>
      </c>
      <c r="N1128">
        <f t="shared" si="193"/>
        <v>8958</v>
      </c>
      <c r="O1128" t="str">
        <f t="shared" si="194"/>
        <v>No</v>
      </c>
      <c r="P1128" s="7">
        <f t="shared" si="195"/>
        <v>49269000</v>
      </c>
      <c r="Q1128" s="5">
        <f t="shared" si="196"/>
        <v>0.76</v>
      </c>
      <c r="R1128" s="5">
        <f t="shared" si="187"/>
        <v>2.0980249336609108E-2</v>
      </c>
      <c r="S1128" s="5">
        <f t="shared" si="197"/>
        <v>0.39049012466830457</v>
      </c>
    </row>
    <row r="1129" spans="1:19" x14ac:dyDescent="0.3">
      <c r="A1129" t="s">
        <v>2429</v>
      </c>
      <c r="B1129" t="s">
        <v>2430</v>
      </c>
      <c r="C1129" t="s">
        <v>2324</v>
      </c>
      <c r="D1129" t="str">
        <f t="shared" si="188"/>
        <v>Home&amp;Kitchen</v>
      </c>
      <c r="E1129" t="str">
        <f t="shared" si="189"/>
        <v>Sewing&amp;EmbroideryMachines</v>
      </c>
      <c r="F1129" s="3">
        <v>9799</v>
      </c>
      <c r="G1129" s="3">
        <v>12150</v>
      </c>
      <c r="H1129" s="3" t="str">
        <f t="shared" si="190"/>
        <v>&gt;500.00</v>
      </c>
      <c r="I1129" s="1">
        <v>0.19</v>
      </c>
      <c r="J1129" s="1" t="str">
        <f t="shared" si="191"/>
        <v>No</v>
      </c>
      <c r="K1129" s="5">
        <v>4.3</v>
      </c>
      <c r="L1129" s="5">
        <f t="shared" si="192"/>
        <v>4.3</v>
      </c>
      <c r="M1129" s="6">
        <v>13251</v>
      </c>
      <c r="N1129">
        <f t="shared" si="193"/>
        <v>13251</v>
      </c>
      <c r="O1129" t="str">
        <f t="shared" si="194"/>
        <v>No</v>
      </c>
      <c r="P1129" s="7">
        <f t="shared" si="195"/>
        <v>160999650</v>
      </c>
      <c r="Q1129" s="5">
        <f t="shared" si="196"/>
        <v>0.86</v>
      </c>
      <c r="R1129" s="5">
        <f t="shared" si="187"/>
        <v>3.1034749269860155E-2</v>
      </c>
      <c r="S1129" s="5">
        <f t="shared" si="197"/>
        <v>0.44551737463493007</v>
      </c>
    </row>
    <row r="1130" spans="1:19" x14ac:dyDescent="0.3">
      <c r="A1130" t="s">
        <v>2431</v>
      </c>
      <c r="B1130" t="s">
        <v>2432</v>
      </c>
      <c r="C1130" t="s">
        <v>2029</v>
      </c>
      <c r="D1130" t="str">
        <f t="shared" si="188"/>
        <v>Home&amp;Kitchen</v>
      </c>
      <c r="E1130" t="str">
        <f t="shared" si="189"/>
        <v>SteamIrons</v>
      </c>
      <c r="F1130" s="3">
        <v>3299</v>
      </c>
      <c r="G1130" s="3">
        <v>4995</v>
      </c>
      <c r="H1130" s="3" t="str">
        <f t="shared" si="190"/>
        <v>&gt;500.00</v>
      </c>
      <c r="I1130" s="1">
        <v>0.34</v>
      </c>
      <c r="J1130" s="1" t="str">
        <f t="shared" si="191"/>
        <v>No</v>
      </c>
      <c r="K1130" s="5">
        <v>3.8</v>
      </c>
      <c r="L1130" s="5">
        <f t="shared" si="192"/>
        <v>3.8</v>
      </c>
      <c r="M1130" s="6">
        <v>1393</v>
      </c>
      <c r="N1130">
        <f t="shared" si="193"/>
        <v>1393</v>
      </c>
      <c r="O1130" t="str">
        <f t="shared" si="194"/>
        <v>No</v>
      </c>
      <c r="P1130" s="7">
        <f t="shared" si="195"/>
        <v>6958035</v>
      </c>
      <c r="Q1130" s="5">
        <f t="shared" si="196"/>
        <v>0.76</v>
      </c>
      <c r="R1130" s="5">
        <f t="shared" si="187"/>
        <v>3.2625013759652248E-3</v>
      </c>
      <c r="S1130" s="5">
        <f t="shared" si="197"/>
        <v>0.38163125068798259</v>
      </c>
    </row>
    <row r="1131" spans="1:19" x14ac:dyDescent="0.3">
      <c r="A1131" t="s">
        <v>2433</v>
      </c>
      <c r="B1131" t="s">
        <v>2434</v>
      </c>
      <c r="C1131" t="s">
        <v>1979</v>
      </c>
      <c r="D1131" t="str">
        <f t="shared" si="188"/>
        <v>Home&amp;Kitchen</v>
      </c>
      <c r="E1131" t="str">
        <f t="shared" si="189"/>
        <v>HandBlenders</v>
      </c>
      <c r="F1131" s="3">
        <v>669</v>
      </c>
      <c r="G1131" s="3">
        <v>1499</v>
      </c>
      <c r="H1131" s="3" t="str">
        <f t="shared" si="190"/>
        <v>&gt;500.00</v>
      </c>
      <c r="I1131" s="1">
        <v>0.55000000000000004</v>
      </c>
      <c r="J1131" s="1" t="str">
        <f t="shared" si="191"/>
        <v>Yes</v>
      </c>
      <c r="K1131" s="5">
        <v>2.2999999999999998</v>
      </c>
      <c r="L1131" s="5">
        <f t="shared" si="192"/>
        <v>2.2999999999999998</v>
      </c>
      <c r="M1131" s="6">
        <v>13</v>
      </c>
      <c r="N1131">
        <f t="shared" si="193"/>
        <v>13</v>
      </c>
      <c r="O1131" t="str">
        <f t="shared" si="194"/>
        <v>Yes</v>
      </c>
      <c r="P1131" s="7">
        <f t="shared" si="195"/>
        <v>19487</v>
      </c>
      <c r="Q1131" s="5">
        <f t="shared" si="196"/>
        <v>0.45999999999999996</v>
      </c>
      <c r="R1131" s="5">
        <f t="shared" si="187"/>
        <v>3.0446890084384726E-5</v>
      </c>
      <c r="S1131" s="5">
        <f t="shared" si="197"/>
        <v>0.23001522344504219</v>
      </c>
    </row>
    <row r="1132" spans="1:19" x14ac:dyDescent="0.3">
      <c r="A1132" t="s">
        <v>2435</v>
      </c>
      <c r="B1132" t="s">
        <v>2436</v>
      </c>
      <c r="C1132" t="s">
        <v>2038</v>
      </c>
      <c r="D1132" t="str">
        <f t="shared" si="188"/>
        <v>Home&amp;Kitchen</v>
      </c>
      <c r="E1132" t="str">
        <f t="shared" si="189"/>
        <v>JuicerMixerGrinders</v>
      </c>
      <c r="F1132" s="3">
        <v>5890</v>
      </c>
      <c r="G1132" s="3">
        <v>7506</v>
      </c>
      <c r="H1132" s="3" t="str">
        <f t="shared" si="190"/>
        <v>&gt;500.00</v>
      </c>
      <c r="I1132" s="1">
        <v>0.22</v>
      </c>
      <c r="J1132" s="1" t="str">
        <f t="shared" si="191"/>
        <v>No</v>
      </c>
      <c r="K1132" s="5">
        <v>4.5</v>
      </c>
      <c r="L1132" s="5">
        <f t="shared" si="192"/>
        <v>4.5</v>
      </c>
      <c r="M1132" s="6">
        <v>7241</v>
      </c>
      <c r="N1132">
        <f t="shared" si="193"/>
        <v>7241</v>
      </c>
      <c r="O1132" t="str">
        <f t="shared" si="194"/>
        <v>No</v>
      </c>
      <c r="P1132" s="7">
        <f t="shared" si="195"/>
        <v>54350946</v>
      </c>
      <c r="Q1132" s="5">
        <f t="shared" si="196"/>
        <v>0.9</v>
      </c>
      <c r="R1132" s="5">
        <f t="shared" si="187"/>
        <v>1.6958917777002293E-2</v>
      </c>
      <c r="S1132" s="5">
        <f t="shared" si="197"/>
        <v>0.45847945888850117</v>
      </c>
    </row>
    <row r="1133" spans="1:19" x14ac:dyDescent="0.3">
      <c r="A1133" t="s">
        <v>2437</v>
      </c>
      <c r="B1133" t="s">
        <v>2438</v>
      </c>
      <c r="C1133" t="s">
        <v>2288</v>
      </c>
      <c r="D1133" t="str">
        <f t="shared" si="188"/>
        <v>Home&amp;Kitchen</v>
      </c>
      <c r="E1133" t="str">
        <f t="shared" si="189"/>
        <v>WaterFilters&amp;Purifiers</v>
      </c>
      <c r="F1133" s="3">
        <v>9199</v>
      </c>
      <c r="G1133" s="3">
        <v>18000</v>
      </c>
      <c r="H1133" s="3" t="str">
        <f t="shared" si="190"/>
        <v>&gt;500.00</v>
      </c>
      <c r="I1133" s="1">
        <v>0.49</v>
      </c>
      <c r="J1133" s="1" t="str">
        <f t="shared" si="191"/>
        <v>No</v>
      </c>
      <c r="K1133" s="5">
        <v>4</v>
      </c>
      <c r="L1133" s="5">
        <f t="shared" si="192"/>
        <v>4</v>
      </c>
      <c r="M1133" s="6">
        <v>16020</v>
      </c>
      <c r="N1133">
        <f t="shared" si="193"/>
        <v>16020</v>
      </c>
      <c r="O1133" t="str">
        <f t="shared" si="194"/>
        <v>No</v>
      </c>
      <c r="P1133" s="7">
        <f t="shared" si="195"/>
        <v>288360000</v>
      </c>
      <c r="Q1133" s="5">
        <f t="shared" si="196"/>
        <v>0.8</v>
      </c>
      <c r="R1133" s="5">
        <f t="shared" si="187"/>
        <v>3.7519936857834099E-2</v>
      </c>
      <c r="S1133" s="5">
        <f t="shared" si="197"/>
        <v>0.41875996842891705</v>
      </c>
    </row>
    <row r="1134" spans="1:19" x14ac:dyDescent="0.3">
      <c r="A1134" t="s">
        <v>2439</v>
      </c>
      <c r="B1134" t="s">
        <v>2440</v>
      </c>
      <c r="C1134" t="s">
        <v>2026</v>
      </c>
      <c r="D1134" t="str">
        <f t="shared" si="188"/>
        <v>Home&amp;Kitchen</v>
      </c>
      <c r="E1134" t="str">
        <f t="shared" si="189"/>
        <v>LaundryBaskets</v>
      </c>
      <c r="F1134" s="3">
        <v>351</v>
      </c>
      <c r="G1134" s="3">
        <v>1099</v>
      </c>
      <c r="H1134" s="3" t="str">
        <f t="shared" si="190"/>
        <v>&gt;500.00</v>
      </c>
      <c r="I1134" s="1">
        <v>0.68</v>
      </c>
      <c r="J1134" s="1" t="str">
        <f t="shared" si="191"/>
        <v>Yes</v>
      </c>
      <c r="K1134" s="5">
        <v>3.7</v>
      </c>
      <c r="L1134" s="5">
        <f t="shared" si="192"/>
        <v>3.7</v>
      </c>
      <c r="M1134" s="6">
        <v>1470</v>
      </c>
      <c r="N1134">
        <f t="shared" si="193"/>
        <v>1470</v>
      </c>
      <c r="O1134" t="str">
        <f t="shared" si="194"/>
        <v>No</v>
      </c>
      <c r="P1134" s="7">
        <f t="shared" si="195"/>
        <v>1615530</v>
      </c>
      <c r="Q1134" s="5">
        <f t="shared" si="196"/>
        <v>0.74</v>
      </c>
      <c r="R1134" s="5">
        <f t="shared" si="187"/>
        <v>3.4428406480035037E-3</v>
      </c>
      <c r="S1134" s="5">
        <f t="shared" si="197"/>
        <v>0.37172142032400174</v>
      </c>
    </row>
    <row r="1135" spans="1:19" x14ac:dyDescent="0.3">
      <c r="A1135" t="s">
        <v>2441</v>
      </c>
      <c r="B1135" t="s">
        <v>2442</v>
      </c>
      <c r="C1135" t="s">
        <v>2443</v>
      </c>
      <c r="D1135" t="str">
        <f t="shared" si="188"/>
        <v>Health&amp;PersonalCare</v>
      </c>
      <c r="E1135" t="str">
        <f t="shared" si="189"/>
        <v>DigitalBathroomScales</v>
      </c>
      <c r="F1135" s="3">
        <v>899</v>
      </c>
      <c r="G1135" s="3">
        <v>1900</v>
      </c>
      <c r="H1135" s="3" t="str">
        <f t="shared" si="190"/>
        <v>&gt;500.00</v>
      </c>
      <c r="I1135" s="1">
        <v>0.53</v>
      </c>
      <c r="J1135" s="1" t="str">
        <f t="shared" si="191"/>
        <v>Yes</v>
      </c>
      <c r="K1135" s="5">
        <v>4</v>
      </c>
      <c r="L1135" s="5">
        <f t="shared" si="192"/>
        <v>4</v>
      </c>
      <c r="M1135" s="6">
        <v>3663</v>
      </c>
      <c r="N1135">
        <f t="shared" si="193"/>
        <v>3663</v>
      </c>
      <c r="O1135" t="str">
        <f t="shared" si="194"/>
        <v>No</v>
      </c>
      <c r="P1135" s="7">
        <f t="shared" si="195"/>
        <v>6959700</v>
      </c>
      <c r="Q1135" s="5">
        <f t="shared" si="196"/>
        <v>0.8</v>
      </c>
      <c r="R1135" s="5">
        <f t="shared" si="187"/>
        <v>8.5789967983924045E-3</v>
      </c>
      <c r="S1135" s="5">
        <f t="shared" si="197"/>
        <v>0.4042894983991962</v>
      </c>
    </row>
    <row r="1136" spans="1:19" x14ac:dyDescent="0.3">
      <c r="A1136" t="s">
        <v>2444</v>
      </c>
      <c r="B1136" t="s">
        <v>2445</v>
      </c>
      <c r="C1136" t="s">
        <v>1998</v>
      </c>
      <c r="D1136" t="str">
        <f t="shared" si="188"/>
        <v>Home&amp;Kitchen</v>
      </c>
      <c r="E1136" t="str">
        <f t="shared" si="189"/>
        <v>Kettle&amp;ToasterSets</v>
      </c>
      <c r="F1136" s="3">
        <v>1349</v>
      </c>
      <c r="G1136" s="3">
        <v>1850</v>
      </c>
      <c r="H1136" s="3" t="str">
        <f t="shared" si="190"/>
        <v>&gt;500.00</v>
      </c>
      <c r="I1136" s="1">
        <v>0.27</v>
      </c>
      <c r="J1136" s="1" t="str">
        <f t="shared" si="191"/>
        <v>No</v>
      </c>
      <c r="K1136" s="5">
        <v>4.4000000000000004</v>
      </c>
      <c r="L1136" s="5">
        <f t="shared" si="192"/>
        <v>4.4000000000000004</v>
      </c>
      <c r="M1136" s="6">
        <v>638</v>
      </c>
      <c r="N1136">
        <f t="shared" si="193"/>
        <v>638</v>
      </c>
      <c r="O1136" t="str">
        <f t="shared" si="194"/>
        <v>Yes</v>
      </c>
      <c r="P1136" s="7">
        <f t="shared" si="195"/>
        <v>1180300</v>
      </c>
      <c r="Q1136" s="5">
        <f t="shared" si="196"/>
        <v>0.88000000000000012</v>
      </c>
      <c r="R1136" s="5">
        <f t="shared" si="187"/>
        <v>1.4942396826028812E-3</v>
      </c>
      <c r="S1136" s="5">
        <f t="shared" si="197"/>
        <v>0.44074711984130149</v>
      </c>
    </row>
    <row r="1137" spans="1:19" x14ac:dyDescent="0.3">
      <c r="A1137" t="s">
        <v>2446</v>
      </c>
      <c r="B1137" t="s">
        <v>2447</v>
      </c>
      <c r="C1137" t="s">
        <v>2256</v>
      </c>
      <c r="D1137" t="str">
        <f t="shared" si="188"/>
        <v>Home&amp;Kitchen</v>
      </c>
      <c r="E1137" t="str">
        <f t="shared" si="189"/>
        <v>Wet-DryVacuums</v>
      </c>
      <c r="F1137" s="3">
        <v>6236</v>
      </c>
      <c r="G1137" s="3">
        <v>9999</v>
      </c>
      <c r="H1137" s="3" t="str">
        <f t="shared" si="190"/>
        <v>&gt;500.00</v>
      </c>
      <c r="I1137" s="1">
        <v>0.38</v>
      </c>
      <c r="J1137" s="1" t="str">
        <f t="shared" si="191"/>
        <v>No</v>
      </c>
      <c r="K1137" s="5">
        <v>4.0999999999999996</v>
      </c>
      <c r="L1137" s="5">
        <f t="shared" si="192"/>
        <v>4.0999999999999996</v>
      </c>
      <c r="M1137" s="6">
        <v>3552</v>
      </c>
      <c r="N1137">
        <f t="shared" si="193"/>
        <v>3552</v>
      </c>
      <c r="O1137" t="str">
        <f t="shared" si="194"/>
        <v>No</v>
      </c>
      <c r="P1137" s="7">
        <f t="shared" si="195"/>
        <v>35516448</v>
      </c>
      <c r="Q1137" s="5">
        <f t="shared" si="196"/>
        <v>0.82</v>
      </c>
      <c r="R1137" s="5">
        <f t="shared" si="187"/>
        <v>8.3190271984411191E-3</v>
      </c>
      <c r="S1137" s="5">
        <f t="shared" si="197"/>
        <v>0.41415951359922054</v>
      </c>
    </row>
    <row r="1138" spans="1:19" x14ac:dyDescent="0.3">
      <c r="A1138" t="s">
        <v>2448</v>
      </c>
      <c r="B1138" t="s">
        <v>2449</v>
      </c>
      <c r="C1138" t="s">
        <v>1979</v>
      </c>
      <c r="D1138" t="str">
        <f t="shared" si="188"/>
        <v>Home&amp;Kitchen</v>
      </c>
      <c r="E1138" t="str">
        <f t="shared" si="189"/>
        <v>HandBlenders</v>
      </c>
      <c r="F1138" s="3">
        <v>2742</v>
      </c>
      <c r="G1138" s="3">
        <v>3995</v>
      </c>
      <c r="H1138" s="3" t="str">
        <f t="shared" si="190"/>
        <v>&gt;500.00</v>
      </c>
      <c r="I1138" s="1">
        <v>0.31</v>
      </c>
      <c r="J1138" s="1" t="str">
        <f t="shared" si="191"/>
        <v>No</v>
      </c>
      <c r="K1138" s="5">
        <v>4.4000000000000004</v>
      </c>
      <c r="L1138" s="5">
        <f t="shared" si="192"/>
        <v>4.4000000000000004</v>
      </c>
      <c r="M1138" s="6">
        <v>11148</v>
      </c>
      <c r="N1138">
        <f t="shared" si="193"/>
        <v>11148</v>
      </c>
      <c r="O1138" t="str">
        <f t="shared" si="194"/>
        <v>No</v>
      </c>
      <c r="P1138" s="7">
        <f t="shared" si="195"/>
        <v>44536260</v>
      </c>
      <c r="Q1138" s="5">
        <f t="shared" si="196"/>
        <v>0.88000000000000012</v>
      </c>
      <c r="R1138" s="5">
        <f t="shared" si="187"/>
        <v>2.6109379281593917E-2</v>
      </c>
      <c r="S1138" s="5">
        <f t="shared" si="197"/>
        <v>0.45305468964079704</v>
      </c>
    </row>
    <row r="1139" spans="1:19" x14ac:dyDescent="0.3">
      <c r="A1139" t="s">
        <v>2450</v>
      </c>
      <c r="B1139" t="s">
        <v>2451</v>
      </c>
      <c r="C1139" t="s">
        <v>2324</v>
      </c>
      <c r="D1139" t="str">
        <f t="shared" si="188"/>
        <v>Home&amp;Kitchen</v>
      </c>
      <c r="E1139" t="str">
        <f t="shared" si="189"/>
        <v>Sewing&amp;EmbroideryMachines</v>
      </c>
      <c r="F1139" s="3">
        <v>721</v>
      </c>
      <c r="G1139" s="3">
        <v>1499</v>
      </c>
      <c r="H1139" s="3" t="str">
        <f t="shared" si="190"/>
        <v>&gt;500.00</v>
      </c>
      <c r="I1139" s="1">
        <v>0.52</v>
      </c>
      <c r="J1139" s="1" t="str">
        <f t="shared" si="191"/>
        <v>Yes</v>
      </c>
      <c r="K1139" s="5">
        <v>3.1</v>
      </c>
      <c r="L1139" s="5">
        <f t="shared" si="192"/>
        <v>3.1</v>
      </c>
      <c r="M1139" s="6">
        <v>2449</v>
      </c>
      <c r="N1139">
        <f t="shared" si="193"/>
        <v>2449</v>
      </c>
      <c r="O1139" t="str">
        <f t="shared" si="194"/>
        <v>No</v>
      </c>
      <c r="P1139" s="7">
        <f t="shared" si="195"/>
        <v>3671051</v>
      </c>
      <c r="Q1139" s="5">
        <f t="shared" si="196"/>
        <v>0.62</v>
      </c>
      <c r="R1139" s="5">
        <f t="shared" si="187"/>
        <v>5.7357256782044766E-3</v>
      </c>
      <c r="S1139" s="5">
        <f t="shared" si="197"/>
        <v>0.31286786283910223</v>
      </c>
    </row>
    <row r="1140" spans="1:19" x14ac:dyDescent="0.3">
      <c r="A1140" t="s">
        <v>2452</v>
      </c>
      <c r="B1140" t="s">
        <v>2453</v>
      </c>
      <c r="C1140" t="s">
        <v>2029</v>
      </c>
      <c r="D1140" t="str">
        <f t="shared" si="188"/>
        <v>Home&amp;Kitchen</v>
      </c>
      <c r="E1140" t="str">
        <f t="shared" si="189"/>
        <v>SteamIrons</v>
      </c>
      <c r="F1140" s="3">
        <v>2903</v>
      </c>
      <c r="G1140" s="3">
        <v>3295</v>
      </c>
      <c r="H1140" s="3" t="str">
        <f t="shared" si="190"/>
        <v>&gt;500.00</v>
      </c>
      <c r="I1140" s="1">
        <v>0.12</v>
      </c>
      <c r="J1140" s="1" t="str">
        <f t="shared" si="191"/>
        <v>No</v>
      </c>
      <c r="K1140" s="5">
        <v>4.3</v>
      </c>
      <c r="L1140" s="5">
        <f t="shared" si="192"/>
        <v>4.3</v>
      </c>
      <c r="M1140" s="6">
        <v>2299</v>
      </c>
      <c r="N1140">
        <f t="shared" si="193"/>
        <v>2299</v>
      </c>
      <c r="O1140" t="str">
        <f t="shared" si="194"/>
        <v>No</v>
      </c>
      <c r="P1140" s="7">
        <f t="shared" si="195"/>
        <v>7575205</v>
      </c>
      <c r="Q1140" s="5">
        <f t="shared" si="196"/>
        <v>0.86</v>
      </c>
      <c r="R1140" s="5">
        <f t="shared" si="187"/>
        <v>5.3844154080000374E-3</v>
      </c>
      <c r="S1140" s="5">
        <f t="shared" si="197"/>
        <v>0.43269220770400002</v>
      </c>
    </row>
    <row r="1141" spans="1:19" x14ac:dyDescent="0.3">
      <c r="A1141" t="s">
        <v>2454</v>
      </c>
      <c r="B1141" t="s">
        <v>2455</v>
      </c>
      <c r="C1141" t="s">
        <v>2092</v>
      </c>
      <c r="D1141" t="str">
        <f t="shared" si="188"/>
        <v>Home&amp;Kitchen</v>
      </c>
      <c r="E1141" t="str">
        <f t="shared" si="189"/>
        <v>MiniFoodProcessors&amp;Choppers</v>
      </c>
      <c r="F1141" s="3">
        <v>1656</v>
      </c>
      <c r="G1141" s="3">
        <v>2695</v>
      </c>
      <c r="H1141" s="3" t="str">
        <f t="shared" si="190"/>
        <v>&gt;500.00</v>
      </c>
      <c r="I1141" s="1">
        <v>0.39</v>
      </c>
      <c r="J1141" s="1" t="str">
        <f t="shared" si="191"/>
        <v>No</v>
      </c>
      <c r="K1141" s="5">
        <v>4.4000000000000004</v>
      </c>
      <c r="L1141" s="5">
        <f t="shared" si="192"/>
        <v>4.4000000000000004</v>
      </c>
      <c r="M1141" s="6">
        <v>6027</v>
      </c>
      <c r="N1141">
        <f t="shared" si="193"/>
        <v>6027</v>
      </c>
      <c r="O1141" t="str">
        <f t="shared" si="194"/>
        <v>No</v>
      </c>
      <c r="P1141" s="7">
        <f t="shared" si="195"/>
        <v>16242765</v>
      </c>
      <c r="Q1141" s="5">
        <f t="shared" si="196"/>
        <v>0.88000000000000012</v>
      </c>
      <c r="R1141" s="5">
        <f t="shared" si="187"/>
        <v>1.4115646656814366E-2</v>
      </c>
      <c r="S1141" s="5">
        <f t="shared" si="197"/>
        <v>0.44705782332840727</v>
      </c>
    </row>
    <row r="1142" spans="1:19" x14ac:dyDescent="0.3">
      <c r="A1142" t="s">
        <v>2456</v>
      </c>
      <c r="B1142" t="s">
        <v>2457</v>
      </c>
      <c r="C1142" t="s">
        <v>2058</v>
      </c>
      <c r="D1142" t="str">
        <f t="shared" si="188"/>
        <v>Home&amp;Kitchen</v>
      </c>
      <c r="E1142" t="str">
        <f t="shared" si="189"/>
        <v>EggBoilers</v>
      </c>
      <c r="F1142" s="3">
        <v>1399</v>
      </c>
      <c r="G1142" s="3">
        <v>2290</v>
      </c>
      <c r="H1142" s="3" t="str">
        <f t="shared" si="190"/>
        <v>&gt;500.00</v>
      </c>
      <c r="I1142" s="1">
        <v>0.39</v>
      </c>
      <c r="J1142" s="1" t="str">
        <f t="shared" si="191"/>
        <v>No</v>
      </c>
      <c r="K1142" s="5">
        <v>4.4000000000000004</v>
      </c>
      <c r="L1142" s="5">
        <f t="shared" si="192"/>
        <v>4.4000000000000004</v>
      </c>
      <c r="M1142" s="6">
        <v>461</v>
      </c>
      <c r="N1142">
        <f t="shared" si="193"/>
        <v>461</v>
      </c>
      <c r="O1142" t="str">
        <f t="shared" si="194"/>
        <v>Yes</v>
      </c>
      <c r="P1142" s="7">
        <f t="shared" si="195"/>
        <v>1055690</v>
      </c>
      <c r="Q1142" s="5">
        <f t="shared" si="196"/>
        <v>0.88000000000000012</v>
      </c>
      <c r="R1142" s="5">
        <f t="shared" si="187"/>
        <v>1.0796935637616431E-3</v>
      </c>
      <c r="S1142" s="5">
        <f t="shared" si="197"/>
        <v>0.44053984678188091</v>
      </c>
    </row>
    <row r="1143" spans="1:19" x14ac:dyDescent="0.3">
      <c r="A1143" t="s">
        <v>2458</v>
      </c>
      <c r="B1143" t="s">
        <v>2459</v>
      </c>
      <c r="C1143" t="s">
        <v>2065</v>
      </c>
      <c r="D1143" t="str">
        <f t="shared" si="188"/>
        <v>Home&amp;Kitchen</v>
      </c>
      <c r="E1143" t="str">
        <f t="shared" si="189"/>
        <v>SandwichMakers</v>
      </c>
      <c r="F1143" s="3">
        <v>2079</v>
      </c>
      <c r="G1143" s="3">
        <v>3099</v>
      </c>
      <c r="H1143" s="3" t="str">
        <f t="shared" si="190"/>
        <v>&gt;500.00</v>
      </c>
      <c r="I1143" s="1">
        <v>0.33</v>
      </c>
      <c r="J1143" s="1" t="str">
        <f t="shared" si="191"/>
        <v>No</v>
      </c>
      <c r="K1143" s="5">
        <v>4.0999999999999996</v>
      </c>
      <c r="L1143" s="5">
        <f t="shared" si="192"/>
        <v>4.0999999999999996</v>
      </c>
      <c r="M1143" s="6">
        <v>282</v>
      </c>
      <c r="N1143">
        <f t="shared" si="193"/>
        <v>282</v>
      </c>
      <c r="O1143" t="str">
        <f t="shared" si="194"/>
        <v>Yes</v>
      </c>
      <c r="P1143" s="7">
        <f t="shared" si="195"/>
        <v>873918</v>
      </c>
      <c r="Q1143" s="5">
        <f t="shared" si="196"/>
        <v>0.82</v>
      </c>
      <c r="R1143" s="5">
        <f t="shared" si="187"/>
        <v>6.6046330798434562E-4</v>
      </c>
      <c r="S1143" s="5">
        <f t="shared" si="197"/>
        <v>0.41033023165399213</v>
      </c>
    </row>
    <row r="1144" spans="1:19" x14ac:dyDescent="0.3">
      <c r="A1144" t="s">
        <v>2460</v>
      </c>
      <c r="B1144" t="s">
        <v>2461</v>
      </c>
      <c r="C1144" t="s">
        <v>2016</v>
      </c>
      <c r="D1144" t="str">
        <f t="shared" si="188"/>
        <v>Home&amp;Kitchen</v>
      </c>
      <c r="E1144" t="str">
        <f t="shared" si="189"/>
        <v>ImmersionRods</v>
      </c>
      <c r="F1144" s="3">
        <v>999</v>
      </c>
      <c r="G1144" s="3">
        <v>1075</v>
      </c>
      <c r="H1144" s="3" t="str">
        <f t="shared" si="190"/>
        <v>&gt;500.00</v>
      </c>
      <c r="I1144" s="1">
        <v>7.0000000000000007E-2</v>
      </c>
      <c r="J1144" s="1" t="str">
        <f t="shared" si="191"/>
        <v>No</v>
      </c>
      <c r="K1144" s="5">
        <v>4.0999999999999996</v>
      </c>
      <c r="L1144" s="5">
        <f t="shared" si="192"/>
        <v>4.0999999999999996</v>
      </c>
      <c r="M1144" s="6">
        <v>9275</v>
      </c>
      <c r="N1144">
        <f t="shared" si="193"/>
        <v>9275</v>
      </c>
      <c r="O1144" t="str">
        <f t="shared" si="194"/>
        <v>No</v>
      </c>
      <c r="P1144" s="7">
        <f t="shared" si="195"/>
        <v>9970625</v>
      </c>
      <c r="Q1144" s="5">
        <f t="shared" si="196"/>
        <v>0.82</v>
      </c>
      <c r="R1144" s="5">
        <f t="shared" si="187"/>
        <v>2.1722685040974486E-2</v>
      </c>
      <c r="S1144" s="5">
        <f t="shared" si="197"/>
        <v>0.42086134252048724</v>
      </c>
    </row>
    <row r="1145" spans="1:19" x14ac:dyDescent="0.3">
      <c r="A1145" t="s">
        <v>2462</v>
      </c>
      <c r="B1145" t="s">
        <v>2463</v>
      </c>
      <c r="C1145" t="s">
        <v>2045</v>
      </c>
      <c r="D1145" t="str">
        <f t="shared" si="188"/>
        <v>Home&amp;Kitchen</v>
      </c>
      <c r="E1145" t="str">
        <f t="shared" si="189"/>
        <v>HandheldVacuums</v>
      </c>
      <c r="F1145" s="3">
        <v>3179</v>
      </c>
      <c r="G1145" s="3">
        <v>6999</v>
      </c>
      <c r="H1145" s="3" t="str">
        <f t="shared" si="190"/>
        <v>&gt;500.00</v>
      </c>
      <c r="I1145" s="1">
        <v>0.55000000000000004</v>
      </c>
      <c r="J1145" s="1" t="str">
        <f t="shared" si="191"/>
        <v>Yes</v>
      </c>
      <c r="K1145" s="5">
        <v>4</v>
      </c>
      <c r="L1145" s="5">
        <f t="shared" si="192"/>
        <v>4</v>
      </c>
      <c r="M1145" s="6">
        <v>743</v>
      </c>
      <c r="N1145">
        <f t="shared" si="193"/>
        <v>743</v>
      </c>
      <c r="O1145" t="str">
        <f t="shared" si="194"/>
        <v>Yes</v>
      </c>
      <c r="P1145" s="7">
        <f t="shared" si="195"/>
        <v>5200257</v>
      </c>
      <c r="Q1145" s="5">
        <f t="shared" si="196"/>
        <v>0.8</v>
      </c>
      <c r="R1145" s="5">
        <f t="shared" si="187"/>
        <v>1.7401568717459886E-3</v>
      </c>
      <c r="S1145" s="5">
        <f t="shared" si="197"/>
        <v>0.40087007843587302</v>
      </c>
    </row>
    <row r="1146" spans="1:19" x14ac:dyDescent="0.3">
      <c r="A1146" t="s">
        <v>2464</v>
      </c>
      <c r="B1146" t="s">
        <v>2465</v>
      </c>
      <c r="C1146" t="s">
        <v>1988</v>
      </c>
      <c r="D1146" t="str">
        <f t="shared" si="188"/>
        <v>Home&amp;Kitchen</v>
      </c>
      <c r="E1146" t="str">
        <f t="shared" si="189"/>
        <v>InstantWaterHeaters</v>
      </c>
      <c r="F1146" s="3">
        <v>1049</v>
      </c>
      <c r="G1146" s="3">
        <v>2499</v>
      </c>
      <c r="H1146" s="3" t="str">
        <f t="shared" si="190"/>
        <v>&gt;500.00</v>
      </c>
      <c r="I1146" s="1">
        <v>0.57999999999999996</v>
      </c>
      <c r="J1146" s="1" t="str">
        <f t="shared" si="191"/>
        <v>Yes</v>
      </c>
      <c r="K1146" s="5">
        <v>3.6</v>
      </c>
      <c r="L1146" s="5">
        <f t="shared" si="192"/>
        <v>3.6</v>
      </c>
      <c r="M1146" s="6">
        <v>328</v>
      </c>
      <c r="N1146">
        <f t="shared" si="193"/>
        <v>328</v>
      </c>
      <c r="O1146" t="str">
        <f t="shared" si="194"/>
        <v>Yes</v>
      </c>
      <c r="P1146" s="7">
        <f t="shared" si="195"/>
        <v>819672</v>
      </c>
      <c r="Q1146" s="5">
        <f t="shared" si="196"/>
        <v>0.72</v>
      </c>
      <c r="R1146" s="5">
        <f t="shared" si="187"/>
        <v>7.6819845751370693E-4</v>
      </c>
      <c r="S1146" s="5">
        <f t="shared" si="197"/>
        <v>0.36038409922875686</v>
      </c>
    </row>
    <row r="1147" spans="1:19" x14ac:dyDescent="0.3">
      <c r="A1147" t="s">
        <v>2466</v>
      </c>
      <c r="B1147" t="s">
        <v>2467</v>
      </c>
      <c r="C1147" t="s">
        <v>1988</v>
      </c>
      <c r="D1147" t="str">
        <f t="shared" si="188"/>
        <v>Home&amp;Kitchen</v>
      </c>
      <c r="E1147" t="str">
        <f t="shared" si="189"/>
        <v>InstantWaterHeaters</v>
      </c>
      <c r="F1147" s="3">
        <v>3599</v>
      </c>
      <c r="G1147" s="3">
        <v>7290</v>
      </c>
      <c r="H1147" s="3" t="str">
        <f t="shared" si="190"/>
        <v>&gt;500.00</v>
      </c>
      <c r="I1147" s="1">
        <v>0.51</v>
      </c>
      <c r="J1147" s="1" t="str">
        <f t="shared" si="191"/>
        <v>Yes</v>
      </c>
      <c r="K1147" s="5">
        <v>3.9</v>
      </c>
      <c r="L1147" s="5">
        <f t="shared" si="192"/>
        <v>3.9</v>
      </c>
      <c r="M1147" s="6">
        <v>942</v>
      </c>
      <c r="N1147">
        <f t="shared" si="193"/>
        <v>942</v>
      </c>
      <c r="O1147" t="str">
        <f t="shared" si="194"/>
        <v>Yes</v>
      </c>
      <c r="P1147" s="7">
        <f t="shared" si="195"/>
        <v>6867180</v>
      </c>
      <c r="Q1147" s="5">
        <f t="shared" si="196"/>
        <v>0.78</v>
      </c>
      <c r="R1147" s="5">
        <f t="shared" si="187"/>
        <v>2.206228496883878E-3</v>
      </c>
      <c r="S1147" s="5">
        <f t="shared" si="197"/>
        <v>0.39110311424844196</v>
      </c>
    </row>
    <row r="1148" spans="1:19" x14ac:dyDescent="0.3">
      <c r="A1148" t="s">
        <v>2468</v>
      </c>
      <c r="B1148" t="s">
        <v>2469</v>
      </c>
      <c r="C1148" t="s">
        <v>2470</v>
      </c>
      <c r="D1148" t="str">
        <f t="shared" si="188"/>
        <v>Home&amp;Kitchen</v>
      </c>
      <c r="E1148" t="str">
        <f t="shared" si="189"/>
        <v>EspressoMachines</v>
      </c>
      <c r="F1148" s="3">
        <v>4799</v>
      </c>
      <c r="G1148" s="3">
        <v>5795</v>
      </c>
      <c r="H1148" s="3" t="str">
        <f t="shared" si="190"/>
        <v>&gt;500.00</v>
      </c>
      <c r="I1148" s="1">
        <v>0.17</v>
      </c>
      <c r="J1148" s="1" t="str">
        <f t="shared" si="191"/>
        <v>No</v>
      </c>
      <c r="K1148" s="5">
        <v>3.9</v>
      </c>
      <c r="L1148" s="5">
        <f t="shared" si="192"/>
        <v>3.9</v>
      </c>
      <c r="M1148" s="6">
        <v>3815</v>
      </c>
      <c r="N1148">
        <f t="shared" si="193"/>
        <v>3815</v>
      </c>
      <c r="O1148" t="str">
        <f t="shared" si="194"/>
        <v>No</v>
      </c>
      <c r="P1148" s="7">
        <f t="shared" si="195"/>
        <v>22107925</v>
      </c>
      <c r="Q1148" s="5">
        <f t="shared" si="196"/>
        <v>0.78</v>
      </c>
      <c r="R1148" s="5">
        <f t="shared" si="187"/>
        <v>8.934991205532903E-3</v>
      </c>
      <c r="S1148" s="5">
        <f t="shared" si="197"/>
        <v>0.39446749560276645</v>
      </c>
    </row>
    <row r="1149" spans="1:19" x14ac:dyDescent="0.3">
      <c r="A1149" t="s">
        <v>2471</v>
      </c>
      <c r="B1149" t="s">
        <v>2472</v>
      </c>
      <c r="C1149" t="s">
        <v>1985</v>
      </c>
      <c r="D1149" t="str">
        <f t="shared" si="188"/>
        <v>Home&amp;Kitchen</v>
      </c>
      <c r="E1149" t="str">
        <f t="shared" si="189"/>
        <v>MixerGrinders</v>
      </c>
      <c r="F1149" s="3">
        <v>1699</v>
      </c>
      <c r="G1149" s="3">
        <v>3398</v>
      </c>
      <c r="H1149" s="3" t="str">
        <f t="shared" si="190"/>
        <v>&gt;500.00</v>
      </c>
      <c r="I1149" s="1">
        <v>0.5</v>
      </c>
      <c r="J1149" s="1" t="str">
        <f t="shared" si="191"/>
        <v>Yes</v>
      </c>
      <c r="K1149" s="5">
        <v>3.8</v>
      </c>
      <c r="L1149" s="5">
        <f t="shared" si="192"/>
        <v>3.8</v>
      </c>
      <c r="M1149" s="6">
        <v>7988</v>
      </c>
      <c r="N1149">
        <f t="shared" si="193"/>
        <v>7988</v>
      </c>
      <c r="O1149" t="str">
        <f t="shared" si="194"/>
        <v>No</v>
      </c>
      <c r="P1149" s="7">
        <f t="shared" si="195"/>
        <v>27143224</v>
      </c>
      <c r="Q1149" s="5">
        <f t="shared" si="196"/>
        <v>0.76</v>
      </c>
      <c r="R1149" s="5">
        <f t="shared" si="187"/>
        <v>1.8708442922620399E-2</v>
      </c>
      <c r="S1149" s="5">
        <f t="shared" si="197"/>
        <v>0.38935422146131021</v>
      </c>
    </row>
    <row r="1150" spans="1:19" x14ac:dyDescent="0.3">
      <c r="A1150" t="s">
        <v>2473</v>
      </c>
      <c r="B1150" t="s">
        <v>2474</v>
      </c>
      <c r="C1150" t="s">
        <v>1998</v>
      </c>
      <c r="D1150" t="str">
        <f t="shared" si="188"/>
        <v>Home&amp;Kitchen</v>
      </c>
      <c r="E1150" t="str">
        <f t="shared" si="189"/>
        <v>Kettle&amp;ToasterSets</v>
      </c>
      <c r="F1150" s="3">
        <v>664</v>
      </c>
      <c r="G1150" s="3">
        <v>1490</v>
      </c>
      <c r="H1150" s="3" t="str">
        <f t="shared" si="190"/>
        <v>&gt;500.00</v>
      </c>
      <c r="I1150" s="1">
        <v>0.55000000000000004</v>
      </c>
      <c r="J1150" s="1" t="str">
        <f t="shared" si="191"/>
        <v>Yes</v>
      </c>
      <c r="K1150" s="5">
        <v>4.0999999999999996</v>
      </c>
      <c r="L1150" s="5">
        <f t="shared" si="192"/>
        <v>4.0999999999999996</v>
      </c>
      <c r="M1150" s="6">
        <v>925</v>
      </c>
      <c r="N1150">
        <f t="shared" si="193"/>
        <v>925</v>
      </c>
      <c r="O1150" t="str">
        <f t="shared" si="194"/>
        <v>Yes</v>
      </c>
      <c r="P1150" s="7">
        <f t="shared" si="195"/>
        <v>1378250</v>
      </c>
      <c r="Q1150" s="5">
        <f t="shared" si="196"/>
        <v>0.82</v>
      </c>
      <c r="R1150" s="5">
        <f t="shared" si="187"/>
        <v>2.1664133329273748E-3</v>
      </c>
      <c r="S1150" s="5">
        <f t="shared" si="197"/>
        <v>0.41108320666646364</v>
      </c>
    </row>
    <row r="1151" spans="1:19" x14ac:dyDescent="0.3">
      <c r="A1151" t="s">
        <v>2475</v>
      </c>
      <c r="B1151" t="s">
        <v>2476</v>
      </c>
      <c r="C1151" t="s">
        <v>2477</v>
      </c>
      <c r="D1151" t="str">
        <f t="shared" si="188"/>
        <v>Home&amp;Kitchen</v>
      </c>
      <c r="E1151" t="str">
        <f t="shared" si="189"/>
        <v>TableFans</v>
      </c>
      <c r="F1151" s="3">
        <v>948</v>
      </c>
      <c r="G1151" s="3">
        <v>1620</v>
      </c>
      <c r="H1151" s="3" t="str">
        <f t="shared" si="190"/>
        <v>&gt;500.00</v>
      </c>
      <c r="I1151" s="1">
        <v>0.41</v>
      </c>
      <c r="J1151" s="1" t="str">
        <f t="shared" si="191"/>
        <v>No</v>
      </c>
      <c r="K1151" s="5">
        <v>4.0999999999999996</v>
      </c>
      <c r="L1151" s="5">
        <f t="shared" si="192"/>
        <v>4.0999999999999996</v>
      </c>
      <c r="M1151" s="6">
        <v>4370</v>
      </c>
      <c r="N1151">
        <f t="shared" si="193"/>
        <v>4370</v>
      </c>
      <c r="O1151" t="str">
        <f t="shared" si="194"/>
        <v>No</v>
      </c>
      <c r="P1151" s="7">
        <f t="shared" si="195"/>
        <v>7079400</v>
      </c>
      <c r="Q1151" s="5">
        <f t="shared" si="196"/>
        <v>0.82</v>
      </c>
      <c r="R1151" s="5">
        <f t="shared" si="187"/>
        <v>1.0234839205289328E-2</v>
      </c>
      <c r="S1151" s="5">
        <f t="shared" si="197"/>
        <v>0.41511741960264464</v>
      </c>
    </row>
    <row r="1152" spans="1:19" x14ac:dyDescent="0.3">
      <c r="A1152" t="s">
        <v>2478</v>
      </c>
      <c r="B1152" t="s">
        <v>2479</v>
      </c>
      <c r="C1152" t="s">
        <v>1982</v>
      </c>
      <c r="D1152" t="str">
        <f t="shared" si="188"/>
        <v>Home&amp;Kitchen</v>
      </c>
      <c r="E1152" t="str">
        <f t="shared" si="189"/>
        <v>DryIrons</v>
      </c>
      <c r="F1152" s="3">
        <v>850</v>
      </c>
      <c r="G1152" s="3">
        <v>1000</v>
      </c>
      <c r="H1152" s="3" t="str">
        <f t="shared" si="190"/>
        <v>&gt;500.00</v>
      </c>
      <c r="I1152" s="1">
        <v>0.15</v>
      </c>
      <c r="J1152" s="1" t="str">
        <f t="shared" si="191"/>
        <v>No</v>
      </c>
      <c r="K1152" s="5">
        <v>4.0999999999999996</v>
      </c>
      <c r="L1152" s="5">
        <f t="shared" si="192"/>
        <v>4.0999999999999996</v>
      </c>
      <c r="M1152" s="6">
        <v>7619</v>
      </c>
      <c r="N1152">
        <f t="shared" si="193"/>
        <v>7619</v>
      </c>
      <c r="O1152" t="str">
        <f t="shared" si="194"/>
        <v>No</v>
      </c>
      <c r="P1152" s="7">
        <f t="shared" si="195"/>
        <v>7619000</v>
      </c>
      <c r="Q1152" s="5">
        <f t="shared" si="196"/>
        <v>0.82</v>
      </c>
      <c r="R1152" s="5">
        <f t="shared" si="187"/>
        <v>1.7844219657917479E-2</v>
      </c>
      <c r="S1152" s="5">
        <f t="shared" si="197"/>
        <v>0.41892210982895872</v>
      </c>
    </row>
    <row r="1153" spans="1:19" x14ac:dyDescent="0.3">
      <c r="A1153" t="s">
        <v>2480</v>
      </c>
      <c r="B1153" t="s">
        <v>2481</v>
      </c>
      <c r="C1153" t="s">
        <v>2193</v>
      </c>
      <c r="D1153" t="str">
        <f t="shared" si="188"/>
        <v>Home&amp;Kitchen</v>
      </c>
      <c r="E1153" t="str">
        <f t="shared" si="189"/>
        <v>WaterCartridges</v>
      </c>
      <c r="F1153" s="3">
        <v>600</v>
      </c>
      <c r="G1153" s="3">
        <v>640</v>
      </c>
      <c r="H1153" s="3" t="str">
        <f t="shared" si="190"/>
        <v>&gt;500.00</v>
      </c>
      <c r="I1153" s="1">
        <v>0.06</v>
      </c>
      <c r="J1153" s="1" t="str">
        <f t="shared" si="191"/>
        <v>No</v>
      </c>
      <c r="K1153" s="5">
        <v>3.8</v>
      </c>
      <c r="L1153" s="5">
        <f t="shared" si="192"/>
        <v>3.8</v>
      </c>
      <c r="M1153" s="6">
        <v>2593</v>
      </c>
      <c r="N1153">
        <f t="shared" si="193"/>
        <v>2593</v>
      </c>
      <c r="O1153" t="str">
        <f t="shared" si="194"/>
        <v>No</v>
      </c>
      <c r="P1153" s="7">
        <f t="shared" si="195"/>
        <v>1659520</v>
      </c>
      <c r="Q1153" s="5">
        <f t="shared" si="196"/>
        <v>0.76</v>
      </c>
      <c r="R1153" s="5">
        <f t="shared" si="187"/>
        <v>6.0729835376007379E-3</v>
      </c>
      <c r="S1153" s="5">
        <f t="shared" si="197"/>
        <v>0.38303649176880039</v>
      </c>
    </row>
    <row r="1154" spans="1:19" x14ac:dyDescent="0.3">
      <c r="A1154" t="s">
        <v>2482</v>
      </c>
      <c r="B1154" t="s">
        <v>2483</v>
      </c>
      <c r="C1154" t="s">
        <v>1947</v>
      </c>
      <c r="D1154" t="str">
        <f t="shared" si="188"/>
        <v>Home&amp;Kitchen</v>
      </c>
      <c r="E1154" t="str">
        <f t="shared" si="189"/>
        <v>ElectricHeaters</v>
      </c>
      <c r="F1154" s="3">
        <v>3711</v>
      </c>
      <c r="G1154" s="3">
        <v>4495</v>
      </c>
      <c r="H1154" s="3" t="str">
        <f t="shared" si="190"/>
        <v>&gt;500.00</v>
      </c>
      <c r="I1154" s="1">
        <v>0.17</v>
      </c>
      <c r="J1154" s="1" t="str">
        <f t="shared" si="191"/>
        <v>No</v>
      </c>
      <c r="K1154" s="5">
        <v>4.3</v>
      </c>
      <c r="L1154" s="5">
        <f t="shared" si="192"/>
        <v>4.3</v>
      </c>
      <c r="M1154" s="6">
        <v>356</v>
      </c>
      <c r="N1154">
        <f t="shared" si="193"/>
        <v>356</v>
      </c>
      <c r="O1154" t="str">
        <f t="shared" si="194"/>
        <v>Yes</v>
      </c>
      <c r="P1154" s="7">
        <f t="shared" si="195"/>
        <v>1600220</v>
      </c>
      <c r="Q1154" s="5">
        <f t="shared" si="196"/>
        <v>0.86</v>
      </c>
      <c r="R1154" s="5">
        <f t="shared" ref="R1154:R1217" si="198">N1154 /$W$8</f>
        <v>8.3377637461853557E-4</v>
      </c>
      <c r="S1154" s="5">
        <f t="shared" si="197"/>
        <v>0.43041688818730928</v>
      </c>
    </row>
    <row r="1155" spans="1:19" x14ac:dyDescent="0.3">
      <c r="A1155" t="s">
        <v>2484</v>
      </c>
      <c r="B1155" t="s">
        <v>2485</v>
      </c>
      <c r="C1155" t="s">
        <v>1956</v>
      </c>
      <c r="D1155" t="str">
        <f t="shared" ref="D1155:D1218" si="199">LEFT(C1155, FIND("|",C1155&amp; "|") - 1)</f>
        <v>Home&amp;Kitchen</v>
      </c>
      <c r="E1155" t="str">
        <f t="shared" ref="E1155:E1218" si="200">TRIM(RIGHT(SUBSTITUTE(C1155, "|", REPT(" ", 100)), 100))</f>
        <v>DigitalKitchenScales</v>
      </c>
      <c r="F1155" s="3">
        <v>799</v>
      </c>
      <c r="G1155" s="3">
        <v>2999</v>
      </c>
      <c r="H1155" s="3" t="str">
        <f t="shared" ref="H1155:H1218" si="201">IF(G1155&lt;200,"&lt;200.00",IF(G1155&lt;=500,"200.00–500.00","&gt;500.00"))</f>
        <v>&gt;500.00</v>
      </c>
      <c r="I1155" s="1">
        <v>0.73</v>
      </c>
      <c r="J1155" s="1" t="str">
        <f t="shared" ref="J1155:J1218" si="202">IF(I1155&gt;=50%,"Yes","No")</f>
        <v>Yes</v>
      </c>
      <c r="K1155" s="5">
        <v>4.5</v>
      </c>
      <c r="L1155" s="5">
        <f t="shared" ref="L1155:L1218" si="203">IF(ISNUMBER(K1155),K1155,0)</f>
        <v>4.5</v>
      </c>
      <c r="M1155" s="6">
        <v>63</v>
      </c>
      <c r="N1155">
        <f t="shared" ref="N1155:N1218" si="204">IF(ISNUMBER(M1155),M1155,0)</f>
        <v>63</v>
      </c>
      <c r="O1155" t="str">
        <f t="shared" ref="O1155:O1218" si="205">IF(N1155&lt;1000,"Yes","No")</f>
        <v>Yes</v>
      </c>
      <c r="P1155" s="7">
        <f t="shared" ref="P1155:P1218" si="206">G1155*N1155</f>
        <v>188937</v>
      </c>
      <c r="Q1155" s="5">
        <f t="shared" ref="Q1155:Q1218" si="207">L1155/5</f>
        <v>0.9</v>
      </c>
      <c r="R1155" s="5">
        <f t="shared" si="198"/>
        <v>1.4755031348586445E-4</v>
      </c>
      <c r="S1155" s="5">
        <f t="shared" ref="S1155:S1218" si="208" xml:space="preserve"> (Q1155+R1155)/2</f>
        <v>0.45007377515674296</v>
      </c>
    </row>
    <row r="1156" spans="1:19" x14ac:dyDescent="0.3">
      <c r="A1156" t="s">
        <v>2486</v>
      </c>
      <c r="B1156" t="s">
        <v>2487</v>
      </c>
      <c r="C1156" t="s">
        <v>2190</v>
      </c>
      <c r="D1156" t="str">
        <f t="shared" si="199"/>
        <v>Home&amp;Kitchen</v>
      </c>
      <c r="E1156" t="str">
        <f t="shared" si="200"/>
        <v>WaterPurifierAccessories</v>
      </c>
      <c r="F1156" s="3">
        <v>980</v>
      </c>
      <c r="G1156" s="3">
        <v>980</v>
      </c>
      <c r="H1156" s="3" t="str">
        <f t="shared" si="201"/>
        <v>&gt;500.00</v>
      </c>
      <c r="I1156" s="1">
        <v>0</v>
      </c>
      <c r="J1156" s="1" t="str">
        <f t="shared" si="202"/>
        <v>No</v>
      </c>
      <c r="K1156" s="5">
        <v>4.2</v>
      </c>
      <c r="L1156" s="5">
        <f t="shared" si="203"/>
        <v>4.2</v>
      </c>
      <c r="M1156" s="6">
        <v>4740</v>
      </c>
      <c r="N1156">
        <f t="shared" si="204"/>
        <v>4740</v>
      </c>
      <c r="O1156" t="str">
        <f t="shared" si="205"/>
        <v>No</v>
      </c>
      <c r="P1156" s="7">
        <f t="shared" si="206"/>
        <v>4645200</v>
      </c>
      <c r="Q1156" s="5">
        <f t="shared" si="207"/>
        <v>0.84000000000000008</v>
      </c>
      <c r="R1156" s="5">
        <f t="shared" si="198"/>
        <v>1.1101404538460277E-2</v>
      </c>
      <c r="S1156" s="5">
        <f t="shared" si="208"/>
        <v>0.4255507022692302</v>
      </c>
    </row>
    <row r="1157" spans="1:19" x14ac:dyDescent="0.3">
      <c r="A1157" t="s">
        <v>2488</v>
      </c>
      <c r="B1157" t="s">
        <v>2489</v>
      </c>
      <c r="C1157" t="s">
        <v>2026</v>
      </c>
      <c r="D1157" t="str">
        <f t="shared" si="199"/>
        <v>Home&amp;Kitchen</v>
      </c>
      <c r="E1157" t="str">
        <f t="shared" si="200"/>
        <v>LaundryBaskets</v>
      </c>
      <c r="F1157" s="3">
        <v>351</v>
      </c>
      <c r="G1157" s="3">
        <v>899</v>
      </c>
      <c r="H1157" s="3" t="str">
        <f t="shared" si="201"/>
        <v>&gt;500.00</v>
      </c>
      <c r="I1157" s="1">
        <v>0.61</v>
      </c>
      <c r="J1157" s="1" t="str">
        <f t="shared" si="202"/>
        <v>Yes</v>
      </c>
      <c r="K1157" s="5">
        <v>3.9</v>
      </c>
      <c r="L1157" s="5">
        <f t="shared" si="203"/>
        <v>3.9</v>
      </c>
      <c r="M1157" s="6">
        <v>296</v>
      </c>
      <c r="N1157">
        <f t="shared" si="204"/>
        <v>296</v>
      </c>
      <c r="O1157" t="str">
        <f t="shared" si="205"/>
        <v>Yes</v>
      </c>
      <c r="P1157" s="7">
        <f t="shared" si="206"/>
        <v>266104</v>
      </c>
      <c r="Q1157" s="5">
        <f t="shared" si="207"/>
        <v>0.78</v>
      </c>
      <c r="R1157" s="5">
        <f t="shared" si="198"/>
        <v>6.9325226653675989E-4</v>
      </c>
      <c r="S1157" s="5">
        <f t="shared" si="208"/>
        <v>0.39034662613326837</v>
      </c>
    </row>
    <row r="1158" spans="1:19" x14ac:dyDescent="0.3">
      <c r="A1158" t="s">
        <v>2490</v>
      </c>
      <c r="B1158" t="s">
        <v>2491</v>
      </c>
      <c r="C1158" t="s">
        <v>2492</v>
      </c>
      <c r="D1158" t="str">
        <f t="shared" si="199"/>
        <v>Home&amp;Kitchen</v>
      </c>
      <c r="E1158" t="str">
        <f t="shared" si="200"/>
        <v>MilkFrothers</v>
      </c>
      <c r="F1158" s="3">
        <v>229</v>
      </c>
      <c r="G1158" s="3">
        <v>499</v>
      </c>
      <c r="H1158" s="3" t="str">
        <f t="shared" si="201"/>
        <v>200.00–500.00</v>
      </c>
      <c r="I1158" s="1">
        <v>0.54</v>
      </c>
      <c r="J1158" s="1" t="str">
        <f t="shared" si="202"/>
        <v>Yes</v>
      </c>
      <c r="K1158" s="5">
        <v>3.5</v>
      </c>
      <c r="L1158" s="5">
        <f t="shared" si="203"/>
        <v>3.5</v>
      </c>
      <c r="M1158" s="6">
        <v>185</v>
      </c>
      <c r="N1158">
        <f t="shared" si="204"/>
        <v>185</v>
      </c>
      <c r="O1158" t="str">
        <f t="shared" si="205"/>
        <v>Yes</v>
      </c>
      <c r="P1158" s="7">
        <f t="shared" si="206"/>
        <v>92315</v>
      </c>
      <c r="Q1158" s="5">
        <f t="shared" si="207"/>
        <v>0.7</v>
      </c>
      <c r="R1158" s="5">
        <f t="shared" si="198"/>
        <v>4.3328266658547497E-4</v>
      </c>
      <c r="S1158" s="5">
        <f t="shared" si="208"/>
        <v>0.35021664133329272</v>
      </c>
    </row>
    <row r="1159" spans="1:19" x14ac:dyDescent="0.3">
      <c r="A1159" t="s">
        <v>2493</v>
      </c>
      <c r="B1159" t="s">
        <v>2494</v>
      </c>
      <c r="C1159" t="s">
        <v>2029</v>
      </c>
      <c r="D1159" t="str">
        <f t="shared" si="199"/>
        <v>Home&amp;Kitchen</v>
      </c>
      <c r="E1159" t="str">
        <f t="shared" si="200"/>
        <v>SteamIrons</v>
      </c>
      <c r="F1159" s="3">
        <v>3349</v>
      </c>
      <c r="G1159" s="3">
        <v>3995</v>
      </c>
      <c r="H1159" s="3" t="str">
        <f t="shared" si="201"/>
        <v>&gt;500.00</v>
      </c>
      <c r="I1159" s="1">
        <v>0.16</v>
      </c>
      <c r="J1159" s="1" t="str">
        <f t="shared" si="202"/>
        <v>No</v>
      </c>
      <c r="K1159" s="5">
        <v>4.3</v>
      </c>
      <c r="L1159" s="5">
        <f t="shared" si="203"/>
        <v>4.3</v>
      </c>
      <c r="M1159" s="6">
        <v>1954</v>
      </c>
      <c r="N1159">
        <f t="shared" si="204"/>
        <v>1954</v>
      </c>
      <c r="O1159" t="str">
        <f t="shared" si="205"/>
        <v>No</v>
      </c>
      <c r="P1159" s="7">
        <f t="shared" si="206"/>
        <v>7806230</v>
      </c>
      <c r="Q1159" s="5">
        <f t="shared" si="207"/>
        <v>0.86</v>
      </c>
      <c r="R1159" s="5">
        <f t="shared" si="198"/>
        <v>4.5764017865298273E-3</v>
      </c>
      <c r="S1159" s="5">
        <f t="shared" si="208"/>
        <v>0.43228820089326492</v>
      </c>
    </row>
    <row r="1160" spans="1:19" x14ac:dyDescent="0.3">
      <c r="A1160" t="s">
        <v>2495</v>
      </c>
      <c r="B1160" t="s">
        <v>2496</v>
      </c>
      <c r="C1160" t="s">
        <v>2001</v>
      </c>
      <c r="D1160" t="str">
        <f t="shared" si="199"/>
        <v>Home&amp;Kitchen</v>
      </c>
      <c r="E1160" t="str">
        <f t="shared" si="200"/>
        <v>StorageWaterHeaters</v>
      </c>
      <c r="F1160" s="3">
        <v>5499</v>
      </c>
      <c r="G1160" s="3">
        <v>11500</v>
      </c>
      <c r="H1160" s="3" t="str">
        <f t="shared" si="201"/>
        <v>&gt;500.00</v>
      </c>
      <c r="I1160" s="1">
        <v>0.52</v>
      </c>
      <c r="J1160" s="1" t="str">
        <f t="shared" si="202"/>
        <v>Yes</v>
      </c>
      <c r="K1160" s="5">
        <v>3.9</v>
      </c>
      <c r="L1160" s="5">
        <f t="shared" si="203"/>
        <v>3.9</v>
      </c>
      <c r="M1160" s="6">
        <v>959</v>
      </c>
      <c r="N1160">
        <f t="shared" si="204"/>
        <v>959</v>
      </c>
      <c r="O1160" t="str">
        <f t="shared" si="205"/>
        <v>Yes</v>
      </c>
      <c r="P1160" s="7">
        <f t="shared" si="206"/>
        <v>11028500</v>
      </c>
      <c r="Q1160" s="5">
        <f t="shared" si="207"/>
        <v>0.78</v>
      </c>
      <c r="R1160" s="5">
        <f t="shared" si="198"/>
        <v>2.2460436608403812E-3</v>
      </c>
      <c r="S1160" s="5">
        <f t="shared" si="208"/>
        <v>0.39112302183042019</v>
      </c>
    </row>
    <row r="1161" spans="1:19" x14ac:dyDescent="0.3">
      <c r="A1161" t="s">
        <v>2497</v>
      </c>
      <c r="B1161" t="s">
        <v>2498</v>
      </c>
      <c r="C1161" t="s">
        <v>1953</v>
      </c>
      <c r="D1161" t="str">
        <f t="shared" si="199"/>
        <v>Home&amp;Kitchen</v>
      </c>
      <c r="E1161" t="str">
        <f t="shared" si="200"/>
        <v>LintShavers</v>
      </c>
      <c r="F1161" s="3">
        <v>299</v>
      </c>
      <c r="G1161" s="3">
        <v>499</v>
      </c>
      <c r="H1161" s="3" t="str">
        <f t="shared" si="201"/>
        <v>200.00–500.00</v>
      </c>
      <c r="I1161" s="1">
        <v>0.4</v>
      </c>
      <c r="J1161" s="1" t="str">
        <f t="shared" si="202"/>
        <v>No</v>
      </c>
      <c r="K1161" s="5">
        <v>3.9</v>
      </c>
      <c r="L1161" s="5">
        <f t="shared" si="203"/>
        <v>3.9</v>
      </c>
      <c r="M1161" s="6">
        <v>1015</v>
      </c>
      <c r="N1161">
        <f t="shared" si="204"/>
        <v>1015</v>
      </c>
      <c r="O1161" t="str">
        <f t="shared" si="205"/>
        <v>No</v>
      </c>
      <c r="P1161" s="7">
        <f t="shared" si="206"/>
        <v>506485</v>
      </c>
      <c r="Q1161" s="5">
        <f t="shared" si="207"/>
        <v>0.78</v>
      </c>
      <c r="R1161" s="5">
        <f t="shared" si="198"/>
        <v>2.3771994950500383E-3</v>
      </c>
      <c r="S1161" s="5">
        <f t="shared" si="208"/>
        <v>0.39118859974752501</v>
      </c>
    </row>
    <row r="1162" spans="1:19" x14ac:dyDescent="0.3">
      <c r="A1162" t="s">
        <v>2499</v>
      </c>
      <c r="B1162" t="s">
        <v>2500</v>
      </c>
      <c r="C1162" t="s">
        <v>2501</v>
      </c>
      <c r="D1162" t="str">
        <f t="shared" si="199"/>
        <v>Home&amp;Kitchen</v>
      </c>
      <c r="E1162" t="str">
        <f t="shared" si="200"/>
        <v>Humidifiers</v>
      </c>
      <c r="F1162" s="3">
        <v>2249</v>
      </c>
      <c r="G1162" s="3">
        <v>3550</v>
      </c>
      <c r="H1162" s="3" t="str">
        <f t="shared" si="201"/>
        <v>&gt;500.00</v>
      </c>
      <c r="I1162" s="1">
        <v>0.37</v>
      </c>
      <c r="J1162" s="1" t="str">
        <f t="shared" si="202"/>
        <v>No</v>
      </c>
      <c r="K1162" s="5">
        <v>4</v>
      </c>
      <c r="L1162" s="5">
        <f t="shared" si="203"/>
        <v>4</v>
      </c>
      <c r="M1162" s="6">
        <v>3973</v>
      </c>
      <c r="N1162">
        <f t="shared" si="204"/>
        <v>3973</v>
      </c>
      <c r="O1162" t="str">
        <f t="shared" si="205"/>
        <v>No</v>
      </c>
      <c r="P1162" s="7">
        <f t="shared" si="206"/>
        <v>14104150</v>
      </c>
      <c r="Q1162" s="5">
        <f t="shared" si="207"/>
        <v>0.8</v>
      </c>
      <c r="R1162" s="5">
        <f t="shared" si="198"/>
        <v>9.3050380234815776E-3</v>
      </c>
      <c r="S1162" s="5">
        <f t="shared" si="208"/>
        <v>0.40465251901174082</v>
      </c>
    </row>
    <row r="1163" spans="1:19" x14ac:dyDescent="0.3">
      <c r="A1163" t="s">
        <v>2502</v>
      </c>
      <c r="B1163" t="s">
        <v>2503</v>
      </c>
      <c r="C1163" t="s">
        <v>2058</v>
      </c>
      <c r="D1163" t="str">
        <f t="shared" si="199"/>
        <v>Home&amp;Kitchen</v>
      </c>
      <c r="E1163" t="str">
        <f t="shared" si="200"/>
        <v>EggBoilers</v>
      </c>
      <c r="F1163" s="3">
        <v>699</v>
      </c>
      <c r="G1163" s="3">
        <v>1599</v>
      </c>
      <c r="H1163" s="3" t="str">
        <f t="shared" si="201"/>
        <v>&gt;500.00</v>
      </c>
      <c r="I1163" s="1">
        <v>0.56000000000000005</v>
      </c>
      <c r="J1163" s="1" t="str">
        <f t="shared" si="202"/>
        <v>Yes</v>
      </c>
      <c r="K1163" s="5">
        <v>4.7</v>
      </c>
      <c r="L1163" s="5">
        <f t="shared" si="203"/>
        <v>4.7</v>
      </c>
      <c r="M1163" s="6">
        <v>2300</v>
      </c>
      <c r="N1163">
        <f t="shared" si="204"/>
        <v>2300</v>
      </c>
      <c r="O1163" t="str">
        <f t="shared" si="205"/>
        <v>No</v>
      </c>
      <c r="P1163" s="7">
        <f t="shared" si="206"/>
        <v>3677700</v>
      </c>
      <c r="Q1163" s="5">
        <f t="shared" si="207"/>
        <v>0.94000000000000006</v>
      </c>
      <c r="R1163" s="5">
        <f t="shared" si="198"/>
        <v>5.3867574764680671E-3</v>
      </c>
      <c r="S1163" s="5">
        <f t="shared" si="208"/>
        <v>0.47269337873823408</v>
      </c>
    </row>
    <row r="1164" spans="1:19" x14ac:dyDescent="0.3">
      <c r="A1164" t="s">
        <v>2504</v>
      </c>
      <c r="B1164" t="s">
        <v>2505</v>
      </c>
      <c r="C1164" t="s">
        <v>1947</v>
      </c>
      <c r="D1164" t="str">
        <f t="shared" si="199"/>
        <v>Home&amp;Kitchen</v>
      </c>
      <c r="E1164" t="str">
        <f t="shared" si="200"/>
        <v>ElectricHeaters</v>
      </c>
      <c r="F1164" s="3">
        <v>1235</v>
      </c>
      <c r="G1164" s="3">
        <v>1499</v>
      </c>
      <c r="H1164" s="3" t="str">
        <f t="shared" si="201"/>
        <v>&gt;500.00</v>
      </c>
      <c r="I1164" s="1">
        <v>0.18</v>
      </c>
      <c r="J1164" s="1" t="str">
        <f t="shared" si="202"/>
        <v>No</v>
      </c>
      <c r="K1164" s="5">
        <v>4.0999999999999996</v>
      </c>
      <c r="L1164" s="5">
        <f t="shared" si="203"/>
        <v>4.0999999999999996</v>
      </c>
      <c r="M1164" s="6">
        <v>203</v>
      </c>
      <c r="N1164">
        <f t="shared" si="204"/>
        <v>203</v>
      </c>
      <c r="O1164" t="str">
        <f t="shared" si="205"/>
        <v>Yes</v>
      </c>
      <c r="P1164" s="7">
        <f t="shared" si="206"/>
        <v>304297</v>
      </c>
      <c r="Q1164" s="5">
        <f t="shared" si="207"/>
        <v>0.82</v>
      </c>
      <c r="R1164" s="5">
        <f t="shared" si="198"/>
        <v>4.7543989901000763E-4</v>
      </c>
      <c r="S1164" s="5">
        <f t="shared" si="208"/>
        <v>0.41023771994950498</v>
      </c>
    </row>
    <row r="1165" spans="1:19" x14ac:dyDescent="0.3">
      <c r="A1165" t="s">
        <v>2506</v>
      </c>
      <c r="B1165" t="s">
        <v>2507</v>
      </c>
      <c r="C1165" t="s">
        <v>2092</v>
      </c>
      <c r="D1165" t="str">
        <f t="shared" si="199"/>
        <v>Home&amp;Kitchen</v>
      </c>
      <c r="E1165" t="str">
        <f t="shared" si="200"/>
        <v>MiniFoodProcessors&amp;Choppers</v>
      </c>
      <c r="F1165" s="3">
        <v>1349</v>
      </c>
      <c r="G1165" s="3">
        <v>2999</v>
      </c>
      <c r="H1165" s="3" t="str">
        <f t="shared" si="201"/>
        <v>&gt;500.00</v>
      </c>
      <c r="I1165" s="1">
        <v>0.55000000000000004</v>
      </c>
      <c r="J1165" s="1" t="str">
        <f t="shared" si="202"/>
        <v>Yes</v>
      </c>
      <c r="K1165" s="5">
        <v>3.8</v>
      </c>
      <c r="L1165" s="5">
        <f t="shared" si="203"/>
        <v>3.8</v>
      </c>
      <c r="M1165" s="6">
        <v>441</v>
      </c>
      <c r="N1165">
        <f t="shared" si="204"/>
        <v>441</v>
      </c>
      <c r="O1165" t="str">
        <f t="shared" si="205"/>
        <v>Yes</v>
      </c>
      <c r="P1165" s="7">
        <f t="shared" si="206"/>
        <v>1322559</v>
      </c>
      <c r="Q1165" s="5">
        <f t="shared" si="207"/>
        <v>0.76</v>
      </c>
      <c r="R1165" s="5">
        <f t="shared" si="198"/>
        <v>1.0328521944010511E-3</v>
      </c>
      <c r="S1165" s="5">
        <f t="shared" si="208"/>
        <v>0.38051642609720054</v>
      </c>
    </row>
    <row r="1166" spans="1:19" x14ac:dyDescent="0.3">
      <c r="A1166" t="s">
        <v>2508</v>
      </c>
      <c r="B1166" t="s">
        <v>2509</v>
      </c>
      <c r="C1166" t="s">
        <v>2001</v>
      </c>
      <c r="D1166" t="str">
        <f t="shared" si="199"/>
        <v>Home&amp;Kitchen</v>
      </c>
      <c r="E1166" t="str">
        <f t="shared" si="200"/>
        <v>StorageWaterHeaters</v>
      </c>
      <c r="F1166" s="3">
        <v>6800</v>
      </c>
      <c r="G1166" s="3">
        <v>11500</v>
      </c>
      <c r="H1166" s="3" t="str">
        <f t="shared" si="201"/>
        <v>&gt;500.00</v>
      </c>
      <c r="I1166" s="1">
        <v>0.41</v>
      </c>
      <c r="J1166" s="1" t="str">
        <f t="shared" si="202"/>
        <v>No</v>
      </c>
      <c r="K1166" s="5">
        <v>4.0999999999999996</v>
      </c>
      <c r="L1166" s="5">
        <f t="shared" si="203"/>
        <v>4.0999999999999996</v>
      </c>
      <c r="M1166" s="6">
        <v>10308</v>
      </c>
      <c r="N1166">
        <f t="shared" si="204"/>
        <v>10308</v>
      </c>
      <c r="O1166" t="str">
        <f t="shared" si="205"/>
        <v>No</v>
      </c>
      <c r="P1166" s="7">
        <f t="shared" si="206"/>
        <v>118542000</v>
      </c>
      <c r="Q1166" s="5">
        <f t="shared" si="207"/>
        <v>0.82</v>
      </c>
      <c r="R1166" s="5">
        <f t="shared" si="198"/>
        <v>2.4142041768449057E-2</v>
      </c>
      <c r="S1166" s="5">
        <f t="shared" si="208"/>
        <v>0.42207102088422449</v>
      </c>
    </row>
    <row r="1167" spans="1:19" x14ac:dyDescent="0.3">
      <c r="A1167" t="s">
        <v>2510</v>
      </c>
      <c r="B1167" t="s">
        <v>2511</v>
      </c>
      <c r="C1167" t="s">
        <v>2045</v>
      </c>
      <c r="D1167" t="str">
        <f t="shared" si="199"/>
        <v>Home&amp;Kitchen</v>
      </c>
      <c r="E1167" t="str">
        <f t="shared" si="200"/>
        <v>HandheldVacuums</v>
      </c>
      <c r="F1167" s="3">
        <v>2099</v>
      </c>
      <c r="G1167" s="3">
        <v>2499</v>
      </c>
      <c r="H1167" s="3" t="str">
        <f t="shared" si="201"/>
        <v>&gt;500.00</v>
      </c>
      <c r="I1167" s="1">
        <v>0.16</v>
      </c>
      <c r="J1167" s="1" t="str">
        <f t="shared" si="202"/>
        <v>No</v>
      </c>
      <c r="K1167" s="5" t="s">
        <v>2512</v>
      </c>
      <c r="L1167" s="5">
        <f t="shared" si="203"/>
        <v>0</v>
      </c>
      <c r="M1167" s="6">
        <v>992</v>
      </c>
      <c r="N1167">
        <f t="shared" si="204"/>
        <v>992</v>
      </c>
      <c r="O1167" t="str">
        <f t="shared" si="205"/>
        <v>Yes</v>
      </c>
      <c r="P1167" s="7">
        <f t="shared" si="206"/>
        <v>2479008</v>
      </c>
      <c r="Q1167" s="5">
        <f t="shared" si="207"/>
        <v>0</v>
      </c>
      <c r="R1167" s="5">
        <f t="shared" si="198"/>
        <v>2.3233319202853576E-3</v>
      </c>
      <c r="S1167" s="5">
        <f t="shared" si="208"/>
        <v>1.1616659601426788E-3</v>
      </c>
    </row>
    <row r="1168" spans="1:19" x14ac:dyDescent="0.3">
      <c r="A1168" t="s">
        <v>2513</v>
      </c>
      <c r="B1168" t="s">
        <v>2514</v>
      </c>
      <c r="C1168" t="s">
        <v>2065</v>
      </c>
      <c r="D1168" t="str">
        <f t="shared" si="199"/>
        <v>Home&amp;Kitchen</v>
      </c>
      <c r="E1168" t="str">
        <f t="shared" si="200"/>
        <v>SandwichMakers</v>
      </c>
      <c r="F1168" s="3">
        <v>1699</v>
      </c>
      <c r="G1168" s="3">
        <v>1975</v>
      </c>
      <c r="H1168" s="3" t="str">
        <f t="shared" si="201"/>
        <v>&gt;500.00</v>
      </c>
      <c r="I1168" s="1">
        <v>0.14000000000000001</v>
      </c>
      <c r="J1168" s="1" t="str">
        <f t="shared" si="202"/>
        <v>No</v>
      </c>
      <c r="K1168" s="5">
        <v>4.0999999999999996</v>
      </c>
      <c r="L1168" s="5">
        <f t="shared" si="203"/>
        <v>4.0999999999999996</v>
      </c>
      <c r="M1168" s="6">
        <v>4716</v>
      </c>
      <c r="N1168">
        <f t="shared" si="204"/>
        <v>4716</v>
      </c>
      <c r="O1168" t="str">
        <f t="shared" si="205"/>
        <v>No</v>
      </c>
      <c r="P1168" s="7">
        <f t="shared" si="206"/>
        <v>9314100</v>
      </c>
      <c r="Q1168" s="5">
        <f t="shared" si="207"/>
        <v>0.82</v>
      </c>
      <c r="R1168" s="5">
        <f t="shared" si="198"/>
        <v>1.1045194895227567E-2</v>
      </c>
      <c r="S1168" s="5">
        <f t="shared" si="208"/>
        <v>0.41552259744761377</v>
      </c>
    </row>
    <row r="1169" spans="1:19" x14ac:dyDescent="0.3">
      <c r="A1169" t="s">
        <v>2515</v>
      </c>
      <c r="B1169" t="s">
        <v>2516</v>
      </c>
      <c r="C1169" t="s">
        <v>1950</v>
      </c>
      <c r="D1169" t="str">
        <f t="shared" si="199"/>
        <v>Home&amp;Kitchen</v>
      </c>
      <c r="E1169" t="str">
        <f t="shared" si="200"/>
        <v>FanHeaters</v>
      </c>
      <c r="F1169" s="3">
        <v>1069</v>
      </c>
      <c r="G1169" s="3">
        <v>1699</v>
      </c>
      <c r="H1169" s="3" t="str">
        <f t="shared" si="201"/>
        <v>&gt;500.00</v>
      </c>
      <c r="I1169" s="1">
        <v>0.37</v>
      </c>
      <c r="J1169" s="1" t="str">
        <f t="shared" si="202"/>
        <v>No</v>
      </c>
      <c r="K1169" s="5">
        <v>3.9</v>
      </c>
      <c r="L1169" s="5">
        <f t="shared" si="203"/>
        <v>3.9</v>
      </c>
      <c r="M1169" s="6">
        <v>313</v>
      </c>
      <c r="N1169">
        <f t="shared" si="204"/>
        <v>313</v>
      </c>
      <c r="O1169" t="str">
        <f t="shared" si="205"/>
        <v>Yes</v>
      </c>
      <c r="P1169" s="7">
        <f t="shared" si="206"/>
        <v>531787</v>
      </c>
      <c r="Q1169" s="5">
        <f t="shared" si="207"/>
        <v>0.78</v>
      </c>
      <c r="R1169" s="5">
        <f t="shared" si="198"/>
        <v>7.3306743049326301E-4</v>
      </c>
      <c r="S1169" s="5">
        <f t="shared" si="208"/>
        <v>0.39036653371524666</v>
      </c>
    </row>
    <row r="1170" spans="1:19" x14ac:dyDescent="0.3">
      <c r="A1170" t="s">
        <v>2517</v>
      </c>
      <c r="B1170" t="s">
        <v>2518</v>
      </c>
      <c r="C1170" t="s">
        <v>1950</v>
      </c>
      <c r="D1170" t="str">
        <f t="shared" si="199"/>
        <v>Home&amp;Kitchen</v>
      </c>
      <c r="E1170" t="str">
        <f t="shared" si="200"/>
        <v>FanHeaters</v>
      </c>
      <c r="F1170" s="3">
        <v>1349</v>
      </c>
      <c r="G1170" s="3">
        <v>2495</v>
      </c>
      <c r="H1170" s="3" t="str">
        <f t="shared" si="201"/>
        <v>&gt;500.00</v>
      </c>
      <c r="I1170" s="1">
        <v>0.46</v>
      </c>
      <c r="J1170" s="1" t="str">
        <f t="shared" si="202"/>
        <v>No</v>
      </c>
      <c r="K1170" s="5">
        <v>3.8</v>
      </c>
      <c r="L1170" s="5">
        <f t="shared" si="203"/>
        <v>3.8</v>
      </c>
      <c r="M1170" s="6">
        <v>166</v>
      </c>
      <c r="N1170">
        <f t="shared" si="204"/>
        <v>166</v>
      </c>
      <c r="O1170" t="str">
        <f t="shared" si="205"/>
        <v>Yes</v>
      </c>
      <c r="P1170" s="7">
        <f t="shared" si="206"/>
        <v>414170</v>
      </c>
      <c r="Q1170" s="5">
        <f t="shared" si="207"/>
        <v>0.76</v>
      </c>
      <c r="R1170" s="5">
        <f t="shared" si="198"/>
        <v>3.8878336569291266E-4</v>
      </c>
      <c r="S1170" s="5">
        <f t="shared" si="208"/>
        <v>0.38019439168284647</v>
      </c>
    </row>
    <row r="1171" spans="1:19" x14ac:dyDescent="0.3">
      <c r="A1171" t="s">
        <v>2519</v>
      </c>
      <c r="B1171" t="s">
        <v>2520</v>
      </c>
      <c r="C1171" t="s">
        <v>2016</v>
      </c>
      <c r="D1171" t="str">
        <f t="shared" si="199"/>
        <v>Home&amp;Kitchen</v>
      </c>
      <c r="E1171" t="str">
        <f t="shared" si="200"/>
        <v>ImmersionRods</v>
      </c>
      <c r="F1171" s="3">
        <v>1499</v>
      </c>
      <c r="G1171" s="3">
        <v>3500</v>
      </c>
      <c r="H1171" s="3" t="str">
        <f t="shared" si="201"/>
        <v>&gt;500.00</v>
      </c>
      <c r="I1171" s="1">
        <v>0.56999999999999995</v>
      </c>
      <c r="J1171" s="1" t="str">
        <f t="shared" si="202"/>
        <v>Yes</v>
      </c>
      <c r="K1171" s="5">
        <v>4.0999999999999996</v>
      </c>
      <c r="L1171" s="5">
        <f t="shared" si="203"/>
        <v>4.0999999999999996</v>
      </c>
      <c r="M1171" s="6">
        <v>303</v>
      </c>
      <c r="N1171">
        <f t="shared" si="204"/>
        <v>303</v>
      </c>
      <c r="O1171" t="str">
        <f t="shared" si="205"/>
        <v>Yes</v>
      </c>
      <c r="P1171" s="7">
        <f t="shared" si="206"/>
        <v>1060500</v>
      </c>
      <c r="Q1171" s="5">
        <f t="shared" si="207"/>
        <v>0.82</v>
      </c>
      <c r="R1171" s="5">
        <f t="shared" si="198"/>
        <v>7.0964674581296713E-4</v>
      </c>
      <c r="S1171" s="5">
        <f t="shared" si="208"/>
        <v>0.41035482337290646</v>
      </c>
    </row>
    <row r="1172" spans="1:19" x14ac:dyDescent="0.3">
      <c r="A1172" t="s">
        <v>2521</v>
      </c>
      <c r="B1172" t="s">
        <v>2522</v>
      </c>
      <c r="C1172" t="s">
        <v>2065</v>
      </c>
      <c r="D1172" t="str">
        <f t="shared" si="199"/>
        <v>Home&amp;Kitchen</v>
      </c>
      <c r="E1172" t="str">
        <f t="shared" si="200"/>
        <v>SandwichMakers</v>
      </c>
      <c r="F1172" s="3">
        <v>2092</v>
      </c>
      <c r="G1172" s="3">
        <v>4600</v>
      </c>
      <c r="H1172" s="3" t="str">
        <f t="shared" si="201"/>
        <v>&gt;500.00</v>
      </c>
      <c r="I1172" s="1">
        <v>0.55000000000000004</v>
      </c>
      <c r="J1172" s="1" t="str">
        <f t="shared" si="202"/>
        <v>Yes</v>
      </c>
      <c r="K1172" s="5">
        <v>4.3</v>
      </c>
      <c r="L1172" s="5">
        <f t="shared" si="203"/>
        <v>4.3</v>
      </c>
      <c r="M1172" s="6">
        <v>562</v>
      </c>
      <c r="N1172">
        <f t="shared" si="204"/>
        <v>562</v>
      </c>
      <c r="O1172" t="str">
        <f t="shared" si="205"/>
        <v>Yes</v>
      </c>
      <c r="P1172" s="7">
        <f t="shared" si="206"/>
        <v>2585200</v>
      </c>
      <c r="Q1172" s="5">
        <f t="shared" si="207"/>
        <v>0.86</v>
      </c>
      <c r="R1172" s="5">
        <f t="shared" si="198"/>
        <v>1.3162424790326319E-3</v>
      </c>
      <c r="S1172" s="5">
        <f t="shared" si="208"/>
        <v>0.4306581212395163</v>
      </c>
    </row>
    <row r="1173" spans="1:19" x14ac:dyDescent="0.3">
      <c r="A1173" t="s">
        <v>2523</v>
      </c>
      <c r="B1173" t="s">
        <v>2524</v>
      </c>
      <c r="C1173" t="s">
        <v>2256</v>
      </c>
      <c r="D1173" t="str">
        <f t="shared" si="199"/>
        <v>Home&amp;Kitchen</v>
      </c>
      <c r="E1173" t="str">
        <f t="shared" si="200"/>
        <v>Wet-DryVacuums</v>
      </c>
      <c r="F1173" s="3">
        <v>3859</v>
      </c>
      <c r="G1173" s="3">
        <v>10295</v>
      </c>
      <c r="H1173" s="3" t="str">
        <f t="shared" si="201"/>
        <v>&gt;500.00</v>
      </c>
      <c r="I1173" s="1">
        <v>0.63</v>
      </c>
      <c r="J1173" s="1" t="str">
        <f t="shared" si="202"/>
        <v>Yes</v>
      </c>
      <c r="K1173" s="5">
        <v>3.9</v>
      </c>
      <c r="L1173" s="5">
        <f t="shared" si="203"/>
        <v>3.9</v>
      </c>
      <c r="M1173" s="6">
        <v>8095</v>
      </c>
      <c r="N1173">
        <f t="shared" si="204"/>
        <v>8095</v>
      </c>
      <c r="O1173" t="str">
        <f t="shared" si="205"/>
        <v>No</v>
      </c>
      <c r="P1173" s="7">
        <f t="shared" si="206"/>
        <v>83338025</v>
      </c>
      <c r="Q1173" s="5">
        <f t="shared" si="207"/>
        <v>0.78</v>
      </c>
      <c r="R1173" s="5">
        <f t="shared" si="198"/>
        <v>1.8959044248699566E-2</v>
      </c>
      <c r="S1173" s="5">
        <f t="shared" si="208"/>
        <v>0.39947952212434978</v>
      </c>
    </row>
    <row r="1174" spans="1:19" x14ac:dyDescent="0.3">
      <c r="A1174" t="s">
        <v>2525</v>
      </c>
      <c r="B1174" t="s">
        <v>2526</v>
      </c>
      <c r="C1174" t="s">
        <v>2038</v>
      </c>
      <c r="D1174" t="str">
        <f t="shared" si="199"/>
        <v>Home&amp;Kitchen</v>
      </c>
      <c r="E1174" t="str">
        <f t="shared" si="200"/>
        <v>JuicerMixerGrinders</v>
      </c>
      <c r="F1174" s="3">
        <v>499</v>
      </c>
      <c r="G1174" s="3">
        <v>2199</v>
      </c>
      <c r="H1174" s="3" t="str">
        <f t="shared" si="201"/>
        <v>&gt;500.00</v>
      </c>
      <c r="I1174" s="1">
        <v>0.77</v>
      </c>
      <c r="J1174" s="1" t="str">
        <f t="shared" si="202"/>
        <v>Yes</v>
      </c>
      <c r="K1174" s="5">
        <v>2.8</v>
      </c>
      <c r="L1174" s="5">
        <f t="shared" si="203"/>
        <v>2.8</v>
      </c>
      <c r="M1174" s="6">
        <v>109</v>
      </c>
      <c r="N1174">
        <f t="shared" si="204"/>
        <v>109</v>
      </c>
      <c r="O1174" t="str">
        <f t="shared" si="205"/>
        <v>Yes</v>
      </c>
      <c r="P1174" s="7">
        <f t="shared" si="206"/>
        <v>239691</v>
      </c>
      <c r="Q1174" s="5">
        <f t="shared" si="207"/>
        <v>0.55999999999999994</v>
      </c>
      <c r="R1174" s="5">
        <f t="shared" si="198"/>
        <v>2.5528546301522578E-4</v>
      </c>
      <c r="S1174" s="5">
        <f t="shared" si="208"/>
        <v>0.28012764273150759</v>
      </c>
    </row>
    <row r="1175" spans="1:19" x14ac:dyDescent="0.3">
      <c r="A1175" t="s">
        <v>2527</v>
      </c>
      <c r="B1175" t="s">
        <v>2528</v>
      </c>
      <c r="C1175" t="s">
        <v>2115</v>
      </c>
      <c r="D1175" t="str">
        <f t="shared" si="199"/>
        <v>Home&amp;Kitchen</v>
      </c>
      <c r="E1175" t="str">
        <f t="shared" si="200"/>
        <v>CeilingFans</v>
      </c>
      <c r="F1175" s="3">
        <v>1804</v>
      </c>
      <c r="G1175" s="3">
        <v>2380</v>
      </c>
      <c r="H1175" s="3" t="str">
        <f t="shared" si="201"/>
        <v>&gt;500.00</v>
      </c>
      <c r="I1175" s="1">
        <v>0.24</v>
      </c>
      <c r="J1175" s="1" t="str">
        <f t="shared" si="202"/>
        <v>No</v>
      </c>
      <c r="K1175" s="5">
        <v>4</v>
      </c>
      <c r="L1175" s="5">
        <f t="shared" si="203"/>
        <v>4</v>
      </c>
      <c r="M1175" s="6">
        <v>15382</v>
      </c>
      <c r="N1175">
        <f t="shared" si="204"/>
        <v>15382</v>
      </c>
      <c r="O1175" t="str">
        <f t="shared" si="205"/>
        <v>No</v>
      </c>
      <c r="P1175" s="7">
        <f t="shared" si="206"/>
        <v>36609160</v>
      </c>
      <c r="Q1175" s="5">
        <f t="shared" si="207"/>
        <v>0.8</v>
      </c>
      <c r="R1175" s="5">
        <f t="shared" si="198"/>
        <v>3.6025697175231221E-2</v>
      </c>
      <c r="S1175" s="5">
        <f t="shared" si="208"/>
        <v>0.41801284858761562</v>
      </c>
    </row>
    <row r="1176" spans="1:19" x14ac:dyDescent="0.3">
      <c r="A1176" t="s">
        <v>2529</v>
      </c>
      <c r="B1176" t="s">
        <v>2530</v>
      </c>
      <c r="C1176" t="s">
        <v>2038</v>
      </c>
      <c r="D1176" t="str">
        <f t="shared" si="199"/>
        <v>Home&amp;Kitchen</v>
      </c>
      <c r="E1176" t="str">
        <f t="shared" si="200"/>
        <v>JuicerMixerGrinders</v>
      </c>
      <c r="F1176" s="3">
        <v>6525</v>
      </c>
      <c r="G1176" s="3">
        <v>8820</v>
      </c>
      <c r="H1176" s="3" t="str">
        <f t="shared" si="201"/>
        <v>&gt;500.00</v>
      </c>
      <c r="I1176" s="1">
        <v>0.26</v>
      </c>
      <c r="J1176" s="1" t="str">
        <f t="shared" si="202"/>
        <v>No</v>
      </c>
      <c r="K1176" s="5">
        <v>4.5</v>
      </c>
      <c r="L1176" s="5">
        <f t="shared" si="203"/>
        <v>4.5</v>
      </c>
      <c r="M1176" s="6">
        <v>5137</v>
      </c>
      <c r="N1176">
        <f t="shared" si="204"/>
        <v>5137</v>
      </c>
      <c r="O1176" t="str">
        <f t="shared" si="205"/>
        <v>No</v>
      </c>
      <c r="P1176" s="7">
        <f t="shared" si="206"/>
        <v>45308340</v>
      </c>
      <c r="Q1176" s="5">
        <f t="shared" si="207"/>
        <v>0.9</v>
      </c>
      <c r="R1176" s="5">
        <f t="shared" si="198"/>
        <v>1.2031205720268025E-2</v>
      </c>
      <c r="S1176" s="5">
        <f t="shared" si="208"/>
        <v>0.45601560286013404</v>
      </c>
    </row>
    <row r="1177" spans="1:19" x14ac:dyDescent="0.3">
      <c r="A1177" t="s">
        <v>2531</v>
      </c>
      <c r="B1177" t="s">
        <v>2532</v>
      </c>
      <c r="C1177" t="s">
        <v>2288</v>
      </c>
      <c r="D1177" t="str">
        <f t="shared" si="199"/>
        <v>Home&amp;Kitchen</v>
      </c>
      <c r="E1177" t="str">
        <f t="shared" si="200"/>
        <v>WaterFilters&amp;Purifiers</v>
      </c>
      <c r="F1177" s="3">
        <v>4999</v>
      </c>
      <c r="G1177" s="3">
        <v>24999</v>
      </c>
      <c r="H1177" s="3" t="str">
        <f t="shared" si="201"/>
        <v>&gt;500.00</v>
      </c>
      <c r="I1177" s="1">
        <v>0.8</v>
      </c>
      <c r="J1177" s="1" t="str">
        <f t="shared" si="202"/>
        <v>Yes</v>
      </c>
      <c r="K1177" s="5">
        <v>4.5999999999999996</v>
      </c>
      <c r="L1177" s="5">
        <f t="shared" si="203"/>
        <v>4.5999999999999996</v>
      </c>
      <c r="M1177" s="6">
        <v>124</v>
      </c>
      <c r="N1177">
        <f t="shared" si="204"/>
        <v>124</v>
      </c>
      <c r="O1177" t="str">
        <f t="shared" si="205"/>
        <v>Yes</v>
      </c>
      <c r="P1177" s="7">
        <f t="shared" si="206"/>
        <v>3099876</v>
      </c>
      <c r="Q1177" s="5">
        <f t="shared" si="207"/>
        <v>0.91999999999999993</v>
      </c>
      <c r="R1177" s="5">
        <f t="shared" si="198"/>
        <v>2.904164900356697E-4</v>
      </c>
      <c r="S1177" s="5">
        <f t="shared" si="208"/>
        <v>0.46014520824501781</v>
      </c>
    </row>
    <row r="1178" spans="1:19" x14ac:dyDescent="0.3">
      <c r="A1178" t="s">
        <v>2533</v>
      </c>
      <c r="B1178" t="s">
        <v>2534</v>
      </c>
      <c r="C1178" t="s">
        <v>2185</v>
      </c>
      <c r="D1178" t="str">
        <f t="shared" si="199"/>
        <v>Home&amp;Kitchen</v>
      </c>
      <c r="E1178" t="str">
        <f t="shared" si="200"/>
        <v>DripCoffeeMachines</v>
      </c>
      <c r="F1178" s="3">
        <v>1189</v>
      </c>
      <c r="G1178" s="3">
        <v>2400</v>
      </c>
      <c r="H1178" s="3" t="str">
        <f t="shared" si="201"/>
        <v>&gt;500.00</v>
      </c>
      <c r="I1178" s="1">
        <v>0.5</v>
      </c>
      <c r="J1178" s="1" t="str">
        <f t="shared" si="202"/>
        <v>Yes</v>
      </c>
      <c r="K1178" s="5">
        <v>4.0999999999999996</v>
      </c>
      <c r="L1178" s="5">
        <f t="shared" si="203"/>
        <v>4.0999999999999996</v>
      </c>
      <c r="M1178" s="6">
        <v>618</v>
      </c>
      <c r="N1178">
        <f t="shared" si="204"/>
        <v>618</v>
      </c>
      <c r="O1178" t="str">
        <f t="shared" si="205"/>
        <v>Yes</v>
      </c>
      <c r="P1178" s="7">
        <f t="shared" si="206"/>
        <v>1483200</v>
      </c>
      <c r="Q1178" s="5">
        <f t="shared" si="207"/>
        <v>0.82</v>
      </c>
      <c r="R1178" s="5">
        <f t="shared" si="198"/>
        <v>1.4473983132422892E-3</v>
      </c>
      <c r="S1178" s="5">
        <f t="shared" si="208"/>
        <v>0.4107236991566211</v>
      </c>
    </row>
    <row r="1179" spans="1:19" x14ac:dyDescent="0.3">
      <c r="A1179" t="s">
        <v>2535</v>
      </c>
      <c r="B1179" t="s">
        <v>2536</v>
      </c>
      <c r="C1179" t="s">
        <v>1950</v>
      </c>
      <c r="D1179" t="str">
        <f t="shared" si="199"/>
        <v>Home&amp;Kitchen</v>
      </c>
      <c r="E1179" t="str">
        <f t="shared" si="200"/>
        <v>FanHeaters</v>
      </c>
      <c r="F1179" s="3">
        <v>2590</v>
      </c>
      <c r="G1179" s="3">
        <v>4200</v>
      </c>
      <c r="H1179" s="3" t="str">
        <f t="shared" si="201"/>
        <v>&gt;500.00</v>
      </c>
      <c r="I1179" s="1">
        <v>0.38</v>
      </c>
      <c r="J1179" s="1" t="str">
        <f t="shared" si="202"/>
        <v>No</v>
      </c>
      <c r="K1179" s="5">
        <v>4.0999999999999996</v>
      </c>
      <c r="L1179" s="5">
        <f t="shared" si="203"/>
        <v>4.0999999999999996</v>
      </c>
      <c r="M1179" s="6">
        <v>63</v>
      </c>
      <c r="N1179">
        <f t="shared" si="204"/>
        <v>63</v>
      </c>
      <c r="O1179" t="str">
        <f t="shared" si="205"/>
        <v>Yes</v>
      </c>
      <c r="P1179" s="7">
        <f t="shared" si="206"/>
        <v>264600</v>
      </c>
      <c r="Q1179" s="5">
        <f t="shared" si="207"/>
        <v>0.82</v>
      </c>
      <c r="R1179" s="5">
        <f t="shared" si="198"/>
        <v>1.4755031348586445E-4</v>
      </c>
      <c r="S1179" s="5">
        <f t="shared" si="208"/>
        <v>0.41007377515674293</v>
      </c>
    </row>
    <row r="1180" spans="1:19" x14ac:dyDescent="0.3">
      <c r="A1180" t="s">
        <v>2537</v>
      </c>
      <c r="B1180" t="s">
        <v>2538</v>
      </c>
      <c r="C1180" t="s">
        <v>1950</v>
      </c>
      <c r="D1180" t="str">
        <f t="shared" si="199"/>
        <v>Home&amp;Kitchen</v>
      </c>
      <c r="E1180" t="str">
        <f t="shared" si="200"/>
        <v>FanHeaters</v>
      </c>
      <c r="F1180" s="3">
        <v>899</v>
      </c>
      <c r="G1180" s="3">
        <v>1599</v>
      </c>
      <c r="H1180" s="3" t="str">
        <f t="shared" si="201"/>
        <v>&gt;500.00</v>
      </c>
      <c r="I1180" s="1">
        <v>0.44</v>
      </c>
      <c r="J1180" s="1" t="str">
        <f t="shared" si="202"/>
        <v>No</v>
      </c>
      <c r="K1180" s="5">
        <v>3.4</v>
      </c>
      <c r="L1180" s="5">
        <f t="shared" si="203"/>
        <v>3.4</v>
      </c>
      <c r="M1180" s="6">
        <v>15</v>
      </c>
      <c r="N1180">
        <f t="shared" si="204"/>
        <v>15</v>
      </c>
      <c r="O1180" t="str">
        <f t="shared" si="205"/>
        <v>Yes</v>
      </c>
      <c r="P1180" s="7">
        <f t="shared" si="206"/>
        <v>23985</v>
      </c>
      <c r="Q1180" s="5">
        <f t="shared" si="207"/>
        <v>0.67999999999999994</v>
      </c>
      <c r="R1180" s="5">
        <f t="shared" si="198"/>
        <v>3.5131027020443913E-5</v>
      </c>
      <c r="S1180" s="5">
        <f t="shared" si="208"/>
        <v>0.3400175655135102</v>
      </c>
    </row>
    <row r="1181" spans="1:19" x14ac:dyDescent="0.3">
      <c r="A1181" t="s">
        <v>2539</v>
      </c>
      <c r="B1181" t="s">
        <v>2540</v>
      </c>
      <c r="C1181" t="s">
        <v>1950</v>
      </c>
      <c r="D1181" t="str">
        <f t="shared" si="199"/>
        <v>Home&amp;Kitchen</v>
      </c>
      <c r="E1181" t="str">
        <f t="shared" si="200"/>
        <v>FanHeaters</v>
      </c>
      <c r="F1181" s="3">
        <v>998</v>
      </c>
      <c r="G1181" s="3">
        <v>2999</v>
      </c>
      <c r="H1181" s="3" t="str">
        <f t="shared" si="201"/>
        <v>&gt;500.00</v>
      </c>
      <c r="I1181" s="1">
        <v>0.67</v>
      </c>
      <c r="J1181" s="1" t="str">
        <f t="shared" si="202"/>
        <v>Yes</v>
      </c>
      <c r="K1181" s="5">
        <v>4.5999999999999996</v>
      </c>
      <c r="L1181" s="5">
        <f t="shared" si="203"/>
        <v>4.5999999999999996</v>
      </c>
      <c r="M1181" s="6">
        <v>9</v>
      </c>
      <c r="N1181">
        <f t="shared" si="204"/>
        <v>9</v>
      </c>
      <c r="O1181" t="str">
        <f t="shared" si="205"/>
        <v>Yes</v>
      </c>
      <c r="P1181" s="7">
        <f t="shared" si="206"/>
        <v>26991</v>
      </c>
      <c r="Q1181" s="5">
        <f t="shared" si="207"/>
        <v>0.91999999999999993</v>
      </c>
      <c r="R1181" s="5">
        <f t="shared" si="198"/>
        <v>2.107861621226635E-5</v>
      </c>
      <c r="S1181" s="5">
        <f t="shared" si="208"/>
        <v>0.46001053930810609</v>
      </c>
    </row>
    <row r="1182" spans="1:19" x14ac:dyDescent="0.3">
      <c r="A1182" t="s">
        <v>2541</v>
      </c>
      <c r="B1182" t="s">
        <v>2542</v>
      </c>
      <c r="C1182" t="s">
        <v>2026</v>
      </c>
      <c r="D1182" t="str">
        <f t="shared" si="199"/>
        <v>Home&amp;Kitchen</v>
      </c>
      <c r="E1182" t="str">
        <f t="shared" si="200"/>
        <v>LaundryBaskets</v>
      </c>
      <c r="F1182" s="3">
        <v>998.06</v>
      </c>
      <c r="G1182" s="3">
        <v>1282</v>
      </c>
      <c r="H1182" s="3" t="str">
        <f t="shared" si="201"/>
        <v>&gt;500.00</v>
      </c>
      <c r="I1182" s="1">
        <v>0.22</v>
      </c>
      <c r="J1182" s="1" t="str">
        <f t="shared" si="202"/>
        <v>No</v>
      </c>
      <c r="K1182" s="5">
        <v>4.2</v>
      </c>
      <c r="L1182" s="5">
        <f t="shared" si="203"/>
        <v>4.2</v>
      </c>
      <c r="M1182" s="6">
        <v>7274</v>
      </c>
      <c r="N1182">
        <f t="shared" si="204"/>
        <v>7274</v>
      </c>
      <c r="O1182" t="str">
        <f t="shared" si="205"/>
        <v>No</v>
      </c>
      <c r="P1182" s="7">
        <f t="shared" si="206"/>
        <v>9325268</v>
      </c>
      <c r="Q1182" s="5">
        <f t="shared" si="207"/>
        <v>0.84000000000000008</v>
      </c>
      <c r="R1182" s="5">
        <f t="shared" si="198"/>
        <v>1.703620603644727E-2</v>
      </c>
      <c r="S1182" s="5">
        <f t="shared" si="208"/>
        <v>0.42851810301822368</v>
      </c>
    </row>
    <row r="1183" spans="1:19" x14ac:dyDescent="0.3">
      <c r="A1183" t="s">
        <v>2543</v>
      </c>
      <c r="B1183" t="s">
        <v>2544</v>
      </c>
      <c r="C1183" t="s">
        <v>2115</v>
      </c>
      <c r="D1183" t="str">
        <f t="shared" si="199"/>
        <v>Home&amp;Kitchen</v>
      </c>
      <c r="E1183" t="str">
        <f t="shared" si="200"/>
        <v>CeilingFans</v>
      </c>
      <c r="F1183" s="3">
        <v>1099</v>
      </c>
      <c r="G1183" s="3">
        <v>1990</v>
      </c>
      <c r="H1183" s="3" t="str">
        <f t="shared" si="201"/>
        <v>&gt;500.00</v>
      </c>
      <c r="I1183" s="1">
        <v>0.45</v>
      </c>
      <c r="J1183" s="1" t="str">
        <f t="shared" si="202"/>
        <v>No</v>
      </c>
      <c r="K1183" s="5">
        <v>3.9</v>
      </c>
      <c r="L1183" s="5">
        <f t="shared" si="203"/>
        <v>3.9</v>
      </c>
      <c r="M1183" s="6">
        <v>5911</v>
      </c>
      <c r="N1183">
        <f t="shared" si="204"/>
        <v>5911</v>
      </c>
      <c r="O1183" t="str">
        <f t="shared" si="205"/>
        <v>No</v>
      </c>
      <c r="P1183" s="7">
        <f t="shared" si="206"/>
        <v>11762890</v>
      </c>
      <c r="Q1183" s="5">
        <f t="shared" si="207"/>
        <v>0.78</v>
      </c>
      <c r="R1183" s="5">
        <f t="shared" si="198"/>
        <v>1.3843966714522933E-2</v>
      </c>
      <c r="S1183" s="5">
        <f t="shared" si="208"/>
        <v>0.39692198335726148</v>
      </c>
    </row>
    <row r="1184" spans="1:19" x14ac:dyDescent="0.3">
      <c r="A1184" t="s">
        <v>2545</v>
      </c>
      <c r="B1184" t="s">
        <v>2546</v>
      </c>
      <c r="C1184" t="s">
        <v>2135</v>
      </c>
      <c r="D1184" t="str">
        <f t="shared" si="199"/>
        <v>Home&amp;Kitchen</v>
      </c>
      <c r="E1184" t="str">
        <f t="shared" si="200"/>
        <v>PressureWashers,Steam&amp;WindowCleaners</v>
      </c>
      <c r="F1184" s="3">
        <v>5999</v>
      </c>
      <c r="G1184" s="3">
        <v>9999</v>
      </c>
      <c r="H1184" s="3" t="str">
        <f t="shared" si="201"/>
        <v>&gt;500.00</v>
      </c>
      <c r="I1184" s="1">
        <v>0.4</v>
      </c>
      <c r="J1184" s="1" t="str">
        <f t="shared" si="202"/>
        <v>No</v>
      </c>
      <c r="K1184" s="5">
        <v>4.2</v>
      </c>
      <c r="L1184" s="5">
        <f t="shared" si="203"/>
        <v>4.2</v>
      </c>
      <c r="M1184" s="6">
        <v>170</v>
      </c>
      <c r="N1184">
        <f t="shared" si="204"/>
        <v>170</v>
      </c>
      <c r="O1184" t="str">
        <f t="shared" si="205"/>
        <v>Yes</v>
      </c>
      <c r="P1184" s="7">
        <f t="shared" si="206"/>
        <v>1699830</v>
      </c>
      <c r="Q1184" s="5">
        <f t="shared" si="207"/>
        <v>0.84000000000000008</v>
      </c>
      <c r="R1184" s="5">
        <f t="shared" si="198"/>
        <v>3.9815163956503105E-4</v>
      </c>
      <c r="S1184" s="5">
        <f t="shared" si="208"/>
        <v>0.42019907581978255</v>
      </c>
    </row>
    <row r="1185" spans="1:19" x14ac:dyDescent="0.3">
      <c r="A1185" t="s">
        <v>2547</v>
      </c>
      <c r="B1185" t="s">
        <v>2548</v>
      </c>
      <c r="C1185" t="s">
        <v>2256</v>
      </c>
      <c r="D1185" t="str">
        <f t="shared" si="199"/>
        <v>Home&amp;Kitchen</v>
      </c>
      <c r="E1185" t="str">
        <f t="shared" si="200"/>
        <v>Wet-DryVacuums</v>
      </c>
      <c r="F1185" s="3">
        <v>8886</v>
      </c>
      <c r="G1185" s="3">
        <v>11850</v>
      </c>
      <c r="H1185" s="3" t="str">
        <f t="shared" si="201"/>
        <v>&gt;500.00</v>
      </c>
      <c r="I1185" s="1">
        <v>0.25</v>
      </c>
      <c r="J1185" s="1" t="str">
        <f t="shared" si="202"/>
        <v>No</v>
      </c>
      <c r="K1185" s="5">
        <v>4.2</v>
      </c>
      <c r="L1185" s="5">
        <f t="shared" si="203"/>
        <v>4.2</v>
      </c>
      <c r="M1185" s="6">
        <v>3065</v>
      </c>
      <c r="N1185">
        <f t="shared" si="204"/>
        <v>3065</v>
      </c>
      <c r="O1185" t="str">
        <f t="shared" si="205"/>
        <v>No</v>
      </c>
      <c r="P1185" s="7">
        <f t="shared" si="206"/>
        <v>36320250</v>
      </c>
      <c r="Q1185" s="5">
        <f t="shared" si="207"/>
        <v>0.84000000000000008</v>
      </c>
      <c r="R1185" s="5">
        <f t="shared" si="198"/>
        <v>7.178439854510707E-3</v>
      </c>
      <c r="S1185" s="5">
        <f t="shared" si="208"/>
        <v>0.4235892199272554</v>
      </c>
    </row>
    <row r="1186" spans="1:19" x14ac:dyDescent="0.3">
      <c r="A1186" t="s">
        <v>2549</v>
      </c>
      <c r="B1186" t="s">
        <v>2550</v>
      </c>
      <c r="C1186" t="s">
        <v>1953</v>
      </c>
      <c r="D1186" t="str">
        <f t="shared" si="199"/>
        <v>Home&amp;Kitchen</v>
      </c>
      <c r="E1186" t="str">
        <f t="shared" si="200"/>
        <v>LintShavers</v>
      </c>
      <c r="F1186" s="3">
        <v>475</v>
      </c>
      <c r="G1186" s="3">
        <v>999</v>
      </c>
      <c r="H1186" s="3" t="str">
        <f t="shared" si="201"/>
        <v>&gt;500.00</v>
      </c>
      <c r="I1186" s="1">
        <v>0.52</v>
      </c>
      <c r="J1186" s="1" t="str">
        <f t="shared" si="202"/>
        <v>Yes</v>
      </c>
      <c r="K1186" s="5">
        <v>4.0999999999999996</v>
      </c>
      <c r="L1186" s="5">
        <f t="shared" si="203"/>
        <v>4.0999999999999996</v>
      </c>
      <c r="M1186" s="6">
        <v>1021</v>
      </c>
      <c r="N1186">
        <f t="shared" si="204"/>
        <v>1021</v>
      </c>
      <c r="O1186" t="str">
        <f t="shared" si="205"/>
        <v>No</v>
      </c>
      <c r="P1186" s="7">
        <f t="shared" si="206"/>
        <v>1019979</v>
      </c>
      <c r="Q1186" s="5">
        <f t="shared" si="207"/>
        <v>0.82</v>
      </c>
      <c r="R1186" s="5">
        <f t="shared" si="198"/>
        <v>2.3912519058582157E-3</v>
      </c>
      <c r="S1186" s="5">
        <f t="shared" si="208"/>
        <v>0.41119562595292908</v>
      </c>
    </row>
    <row r="1187" spans="1:19" x14ac:dyDescent="0.3">
      <c r="A1187" t="s">
        <v>2551</v>
      </c>
      <c r="B1187" t="s">
        <v>2552</v>
      </c>
      <c r="C1187" t="s">
        <v>2023</v>
      </c>
      <c r="D1187" t="str">
        <f t="shared" si="199"/>
        <v>Home&amp;Kitchen</v>
      </c>
      <c r="E1187" t="str">
        <f t="shared" si="200"/>
        <v>AirFryers</v>
      </c>
      <c r="F1187" s="3">
        <v>4995</v>
      </c>
      <c r="G1187" s="3">
        <v>20049</v>
      </c>
      <c r="H1187" s="3" t="str">
        <f t="shared" si="201"/>
        <v>&gt;500.00</v>
      </c>
      <c r="I1187" s="1">
        <v>0.75</v>
      </c>
      <c r="J1187" s="1" t="str">
        <f t="shared" si="202"/>
        <v>Yes</v>
      </c>
      <c r="K1187" s="5">
        <v>4.8</v>
      </c>
      <c r="L1187" s="5">
        <f t="shared" si="203"/>
        <v>4.8</v>
      </c>
      <c r="M1187" s="6">
        <v>3964</v>
      </c>
      <c r="N1187">
        <f t="shared" si="204"/>
        <v>3964</v>
      </c>
      <c r="O1187" t="str">
        <f t="shared" si="205"/>
        <v>No</v>
      </c>
      <c r="P1187" s="7">
        <f t="shared" si="206"/>
        <v>79474236</v>
      </c>
      <c r="Q1187" s="5">
        <f t="shared" si="207"/>
        <v>0.96</v>
      </c>
      <c r="R1187" s="5">
        <f t="shared" si="198"/>
        <v>9.2839594072693116E-3</v>
      </c>
      <c r="S1187" s="5">
        <f t="shared" si="208"/>
        <v>0.48464197970363465</v>
      </c>
    </row>
    <row r="1188" spans="1:19" x14ac:dyDescent="0.3">
      <c r="A1188" t="s">
        <v>2553</v>
      </c>
      <c r="B1188" t="s">
        <v>2554</v>
      </c>
      <c r="C1188" t="s">
        <v>2288</v>
      </c>
      <c r="D1188" t="str">
        <f t="shared" si="199"/>
        <v>Home&amp;Kitchen</v>
      </c>
      <c r="E1188" t="str">
        <f t="shared" si="200"/>
        <v>WaterFilters&amp;Purifiers</v>
      </c>
      <c r="F1188" s="3">
        <v>13999</v>
      </c>
      <c r="G1188" s="3">
        <v>24850</v>
      </c>
      <c r="H1188" s="3" t="str">
        <f t="shared" si="201"/>
        <v>&gt;500.00</v>
      </c>
      <c r="I1188" s="1">
        <v>0.44</v>
      </c>
      <c r="J1188" s="1" t="str">
        <f t="shared" si="202"/>
        <v>No</v>
      </c>
      <c r="K1188" s="5">
        <v>4.4000000000000004</v>
      </c>
      <c r="L1188" s="5">
        <f t="shared" si="203"/>
        <v>4.4000000000000004</v>
      </c>
      <c r="M1188" s="6">
        <v>8948</v>
      </c>
      <c r="N1188">
        <f t="shared" si="204"/>
        <v>8948</v>
      </c>
      <c r="O1188" t="str">
        <f t="shared" si="205"/>
        <v>No</v>
      </c>
      <c r="P1188" s="7">
        <f t="shared" si="206"/>
        <v>222357800</v>
      </c>
      <c r="Q1188" s="5">
        <f t="shared" si="207"/>
        <v>0.88000000000000012</v>
      </c>
      <c r="R1188" s="5">
        <f t="shared" si="198"/>
        <v>2.095682865192881E-2</v>
      </c>
      <c r="S1188" s="5">
        <f t="shared" si="208"/>
        <v>0.45047841432596447</v>
      </c>
    </row>
    <row r="1189" spans="1:19" x14ac:dyDescent="0.3">
      <c r="A1189" t="s">
        <v>2555</v>
      </c>
      <c r="B1189" t="s">
        <v>2556</v>
      </c>
      <c r="C1189" t="s">
        <v>2288</v>
      </c>
      <c r="D1189" t="str">
        <f t="shared" si="199"/>
        <v>Home&amp;Kitchen</v>
      </c>
      <c r="E1189" t="str">
        <f t="shared" si="200"/>
        <v>WaterFilters&amp;Purifiers</v>
      </c>
      <c r="F1189" s="3">
        <v>8499</v>
      </c>
      <c r="G1189" s="3">
        <v>16490</v>
      </c>
      <c r="H1189" s="3" t="str">
        <f t="shared" si="201"/>
        <v>&gt;500.00</v>
      </c>
      <c r="I1189" s="1">
        <v>0.48</v>
      </c>
      <c r="J1189" s="1" t="str">
        <f t="shared" si="202"/>
        <v>No</v>
      </c>
      <c r="K1189" s="5">
        <v>4.3</v>
      </c>
      <c r="L1189" s="5">
        <f t="shared" si="203"/>
        <v>4.3</v>
      </c>
      <c r="M1189" s="6">
        <v>97</v>
      </c>
      <c r="N1189">
        <f t="shared" si="204"/>
        <v>97</v>
      </c>
      <c r="O1189" t="str">
        <f t="shared" si="205"/>
        <v>Yes</v>
      </c>
      <c r="P1189" s="7">
        <f t="shared" si="206"/>
        <v>1599530</v>
      </c>
      <c r="Q1189" s="5">
        <f t="shared" si="207"/>
        <v>0.86</v>
      </c>
      <c r="R1189" s="5">
        <f t="shared" si="198"/>
        <v>2.2718064139887065E-4</v>
      </c>
      <c r="S1189" s="5">
        <f t="shared" si="208"/>
        <v>0.4301135903206994</v>
      </c>
    </row>
    <row r="1190" spans="1:19" x14ac:dyDescent="0.3">
      <c r="A1190" t="s">
        <v>2557</v>
      </c>
      <c r="B1190" t="s">
        <v>2558</v>
      </c>
      <c r="C1190" t="s">
        <v>1982</v>
      </c>
      <c r="D1190" t="str">
        <f t="shared" si="199"/>
        <v>Home&amp;Kitchen</v>
      </c>
      <c r="E1190" t="str">
        <f t="shared" si="200"/>
        <v>DryIrons</v>
      </c>
      <c r="F1190" s="3">
        <v>949</v>
      </c>
      <c r="G1190" s="3">
        <v>975</v>
      </c>
      <c r="H1190" s="3" t="str">
        <f t="shared" si="201"/>
        <v>&gt;500.00</v>
      </c>
      <c r="I1190" s="1">
        <v>0.03</v>
      </c>
      <c r="J1190" s="1" t="str">
        <f t="shared" si="202"/>
        <v>No</v>
      </c>
      <c r="K1190" s="5">
        <v>4.3</v>
      </c>
      <c r="L1190" s="5">
        <f t="shared" si="203"/>
        <v>4.3</v>
      </c>
      <c r="M1190" s="6">
        <v>7223</v>
      </c>
      <c r="N1190">
        <f t="shared" si="204"/>
        <v>7223</v>
      </c>
      <c r="O1190" t="str">
        <f t="shared" si="205"/>
        <v>No</v>
      </c>
      <c r="P1190" s="7">
        <f t="shared" si="206"/>
        <v>7042425</v>
      </c>
      <c r="Q1190" s="5">
        <f t="shared" si="207"/>
        <v>0.86</v>
      </c>
      <c r="R1190" s="5">
        <f t="shared" si="198"/>
        <v>1.6916760544577761E-2</v>
      </c>
      <c r="S1190" s="5">
        <f t="shared" si="208"/>
        <v>0.43845838027228889</v>
      </c>
    </row>
    <row r="1191" spans="1:19" x14ac:dyDescent="0.3">
      <c r="A1191" t="s">
        <v>2559</v>
      </c>
      <c r="B1191" t="s">
        <v>2560</v>
      </c>
      <c r="C1191" t="s">
        <v>2026</v>
      </c>
      <c r="D1191" t="str">
        <f t="shared" si="199"/>
        <v>Home&amp;Kitchen</v>
      </c>
      <c r="E1191" t="str">
        <f t="shared" si="200"/>
        <v>LaundryBaskets</v>
      </c>
      <c r="F1191" s="3">
        <v>395</v>
      </c>
      <c r="G1191" s="3">
        <v>499</v>
      </c>
      <c r="H1191" s="3" t="str">
        <f t="shared" si="201"/>
        <v>200.00–500.00</v>
      </c>
      <c r="I1191" s="1">
        <v>0.21</v>
      </c>
      <c r="J1191" s="1" t="str">
        <f t="shared" si="202"/>
        <v>No</v>
      </c>
      <c r="K1191" s="5">
        <v>4</v>
      </c>
      <c r="L1191" s="5">
        <f t="shared" si="203"/>
        <v>4</v>
      </c>
      <c r="M1191" s="6">
        <v>330</v>
      </c>
      <c r="N1191">
        <f t="shared" si="204"/>
        <v>330</v>
      </c>
      <c r="O1191" t="str">
        <f t="shared" si="205"/>
        <v>Yes</v>
      </c>
      <c r="P1191" s="7">
        <f t="shared" si="206"/>
        <v>164670</v>
      </c>
      <c r="Q1191" s="5">
        <f t="shared" si="207"/>
        <v>0.8</v>
      </c>
      <c r="R1191" s="5">
        <f t="shared" si="198"/>
        <v>7.7288259444976612E-4</v>
      </c>
      <c r="S1191" s="5">
        <f t="shared" si="208"/>
        <v>0.40038644129722489</v>
      </c>
    </row>
    <row r="1192" spans="1:19" x14ac:dyDescent="0.3">
      <c r="A1192" t="s">
        <v>2561</v>
      </c>
      <c r="B1192" t="s">
        <v>2562</v>
      </c>
      <c r="C1192" t="s">
        <v>2563</v>
      </c>
      <c r="D1192" t="str">
        <f t="shared" si="199"/>
        <v>Home&amp;Kitchen</v>
      </c>
      <c r="E1192" t="str">
        <f t="shared" si="200"/>
        <v>StandMixerAccessories</v>
      </c>
      <c r="F1192" s="3">
        <v>635</v>
      </c>
      <c r="G1192" s="3">
        <v>635</v>
      </c>
      <c r="H1192" s="3" t="str">
        <f t="shared" si="201"/>
        <v>&gt;500.00</v>
      </c>
      <c r="I1192" s="1">
        <v>0</v>
      </c>
      <c r="J1192" s="1" t="str">
        <f t="shared" si="202"/>
        <v>No</v>
      </c>
      <c r="K1192" s="5">
        <v>4.3</v>
      </c>
      <c r="L1192" s="5">
        <f t="shared" si="203"/>
        <v>4.3</v>
      </c>
      <c r="M1192" s="6">
        <v>4570</v>
      </c>
      <c r="N1192">
        <f t="shared" si="204"/>
        <v>4570</v>
      </c>
      <c r="O1192" t="str">
        <f t="shared" si="205"/>
        <v>No</v>
      </c>
      <c r="P1192" s="7">
        <f t="shared" si="206"/>
        <v>2901950</v>
      </c>
      <c r="Q1192" s="5">
        <f t="shared" si="207"/>
        <v>0.86</v>
      </c>
      <c r="R1192" s="5">
        <f t="shared" si="198"/>
        <v>1.0703252898895246E-2</v>
      </c>
      <c r="S1192" s="5">
        <f t="shared" si="208"/>
        <v>0.43535162644944764</v>
      </c>
    </row>
    <row r="1193" spans="1:19" x14ac:dyDescent="0.3">
      <c r="A1193" t="s">
        <v>2564</v>
      </c>
      <c r="B1193" t="s">
        <v>2565</v>
      </c>
      <c r="C1193" t="s">
        <v>1982</v>
      </c>
      <c r="D1193" t="str">
        <f t="shared" si="199"/>
        <v>Home&amp;Kitchen</v>
      </c>
      <c r="E1193" t="str">
        <f t="shared" si="200"/>
        <v>DryIrons</v>
      </c>
      <c r="F1193" s="3">
        <v>717</v>
      </c>
      <c r="G1193" s="3">
        <v>1390</v>
      </c>
      <c r="H1193" s="3" t="str">
        <f t="shared" si="201"/>
        <v>&gt;500.00</v>
      </c>
      <c r="I1193" s="1">
        <v>0.48</v>
      </c>
      <c r="J1193" s="1" t="str">
        <f t="shared" si="202"/>
        <v>No</v>
      </c>
      <c r="K1193" s="5">
        <v>4</v>
      </c>
      <c r="L1193" s="5">
        <f t="shared" si="203"/>
        <v>4</v>
      </c>
      <c r="M1193" s="6">
        <v>4867</v>
      </c>
      <c r="N1193">
        <f t="shared" si="204"/>
        <v>4867</v>
      </c>
      <c r="O1193" t="str">
        <f t="shared" si="205"/>
        <v>No</v>
      </c>
      <c r="P1193" s="7">
        <f t="shared" si="206"/>
        <v>6765130</v>
      </c>
      <c r="Q1193" s="5">
        <f t="shared" si="207"/>
        <v>0.8</v>
      </c>
      <c r="R1193" s="5">
        <f t="shared" si="198"/>
        <v>1.1398847233900037E-2</v>
      </c>
      <c r="S1193" s="5">
        <f t="shared" si="208"/>
        <v>0.40569942361695005</v>
      </c>
    </row>
    <row r="1194" spans="1:19" x14ac:dyDescent="0.3">
      <c r="A1194" t="s">
        <v>2566</v>
      </c>
      <c r="B1194" t="s">
        <v>2567</v>
      </c>
      <c r="C1194" t="s">
        <v>2568</v>
      </c>
      <c r="D1194" t="str">
        <f t="shared" si="199"/>
        <v>Home&amp;Kitchen</v>
      </c>
      <c r="E1194" t="str">
        <f t="shared" si="200"/>
        <v>RoboticVacuums</v>
      </c>
      <c r="F1194" s="3">
        <v>27900</v>
      </c>
      <c r="G1194" s="3">
        <v>59900</v>
      </c>
      <c r="H1194" s="3" t="str">
        <f t="shared" si="201"/>
        <v>&gt;500.00</v>
      </c>
      <c r="I1194" s="1">
        <v>0.53</v>
      </c>
      <c r="J1194" s="1" t="str">
        <f t="shared" si="202"/>
        <v>Yes</v>
      </c>
      <c r="K1194" s="5">
        <v>4.4000000000000004</v>
      </c>
      <c r="L1194" s="5">
        <f t="shared" si="203"/>
        <v>4.4000000000000004</v>
      </c>
      <c r="M1194" s="6">
        <v>5298</v>
      </c>
      <c r="N1194">
        <f t="shared" si="204"/>
        <v>5298</v>
      </c>
      <c r="O1194" t="str">
        <f t="shared" si="205"/>
        <v>No</v>
      </c>
      <c r="P1194" s="7">
        <f t="shared" si="206"/>
        <v>317350200</v>
      </c>
      <c r="Q1194" s="5">
        <f t="shared" si="207"/>
        <v>0.88000000000000012</v>
      </c>
      <c r="R1194" s="5">
        <f t="shared" si="198"/>
        <v>1.2408278743620792E-2</v>
      </c>
      <c r="S1194" s="5">
        <f t="shared" si="208"/>
        <v>0.44620413937181047</v>
      </c>
    </row>
    <row r="1195" spans="1:19" x14ac:dyDescent="0.3">
      <c r="A1195" t="s">
        <v>2569</v>
      </c>
      <c r="B1195" t="s">
        <v>2570</v>
      </c>
      <c r="C1195" t="s">
        <v>2193</v>
      </c>
      <c r="D1195" t="str">
        <f t="shared" si="199"/>
        <v>Home&amp;Kitchen</v>
      </c>
      <c r="E1195" t="str">
        <f t="shared" si="200"/>
        <v>WaterCartridges</v>
      </c>
      <c r="F1195" s="3">
        <v>649</v>
      </c>
      <c r="G1195" s="3">
        <v>670</v>
      </c>
      <c r="H1195" s="3" t="str">
        <f t="shared" si="201"/>
        <v>&gt;500.00</v>
      </c>
      <c r="I1195" s="1">
        <v>0.03</v>
      </c>
      <c r="J1195" s="1" t="str">
        <f t="shared" si="202"/>
        <v>No</v>
      </c>
      <c r="K1195" s="5">
        <v>4.0999999999999996</v>
      </c>
      <c r="L1195" s="5">
        <f t="shared" si="203"/>
        <v>4.0999999999999996</v>
      </c>
      <c r="M1195" s="6">
        <v>7786</v>
      </c>
      <c r="N1195">
        <f t="shared" si="204"/>
        <v>7786</v>
      </c>
      <c r="O1195" t="str">
        <f t="shared" si="205"/>
        <v>No</v>
      </c>
      <c r="P1195" s="7">
        <f t="shared" si="206"/>
        <v>5216620</v>
      </c>
      <c r="Q1195" s="5">
        <f t="shared" si="207"/>
        <v>0.82</v>
      </c>
      <c r="R1195" s="5">
        <f t="shared" si="198"/>
        <v>1.8235345092078421E-2</v>
      </c>
      <c r="S1195" s="5">
        <f t="shared" si="208"/>
        <v>0.41911767254603921</v>
      </c>
    </row>
    <row r="1196" spans="1:19" x14ac:dyDescent="0.3">
      <c r="A1196" t="s">
        <v>2571</v>
      </c>
      <c r="B1196" t="s">
        <v>2572</v>
      </c>
      <c r="C1196" t="s">
        <v>2190</v>
      </c>
      <c r="D1196" t="str">
        <f t="shared" si="199"/>
        <v>Home&amp;Kitchen</v>
      </c>
      <c r="E1196" t="str">
        <f t="shared" si="200"/>
        <v>WaterPurifierAccessories</v>
      </c>
      <c r="F1196" s="3">
        <v>193</v>
      </c>
      <c r="G1196" s="3">
        <v>399</v>
      </c>
      <c r="H1196" s="3" t="str">
        <f t="shared" si="201"/>
        <v>200.00–500.00</v>
      </c>
      <c r="I1196" s="1">
        <v>0.52</v>
      </c>
      <c r="J1196" s="1" t="str">
        <f t="shared" si="202"/>
        <v>Yes</v>
      </c>
      <c r="K1196" s="5">
        <v>3.6</v>
      </c>
      <c r="L1196" s="5">
        <f t="shared" si="203"/>
        <v>3.6</v>
      </c>
      <c r="M1196" s="6">
        <v>37</v>
      </c>
      <c r="N1196">
        <f t="shared" si="204"/>
        <v>37</v>
      </c>
      <c r="O1196" t="str">
        <f t="shared" si="205"/>
        <v>Yes</v>
      </c>
      <c r="P1196" s="7">
        <f t="shared" si="206"/>
        <v>14763</v>
      </c>
      <c r="Q1196" s="5">
        <f t="shared" si="207"/>
        <v>0.72</v>
      </c>
      <c r="R1196" s="5">
        <f t="shared" si="198"/>
        <v>8.6656533317094986E-5</v>
      </c>
      <c r="S1196" s="5">
        <f t="shared" si="208"/>
        <v>0.36004332826665852</v>
      </c>
    </row>
    <row r="1197" spans="1:19" x14ac:dyDescent="0.3">
      <c r="A1197" t="s">
        <v>2573</v>
      </c>
      <c r="B1197" t="s">
        <v>2574</v>
      </c>
      <c r="C1197" t="s">
        <v>1950</v>
      </c>
      <c r="D1197" t="str">
        <f t="shared" si="199"/>
        <v>Home&amp;Kitchen</v>
      </c>
      <c r="E1197" t="str">
        <f t="shared" si="200"/>
        <v>FanHeaters</v>
      </c>
      <c r="F1197" s="3">
        <v>1299</v>
      </c>
      <c r="G1197" s="3">
        <v>2495</v>
      </c>
      <c r="H1197" s="3" t="str">
        <f t="shared" si="201"/>
        <v>&gt;500.00</v>
      </c>
      <c r="I1197" s="1">
        <v>0.48</v>
      </c>
      <c r="J1197" s="1" t="str">
        <f t="shared" si="202"/>
        <v>No</v>
      </c>
      <c r="K1197" s="5">
        <v>2</v>
      </c>
      <c r="L1197" s="5">
        <f t="shared" si="203"/>
        <v>2</v>
      </c>
      <c r="M1197" s="6">
        <v>2</v>
      </c>
      <c r="N1197">
        <f t="shared" si="204"/>
        <v>2</v>
      </c>
      <c r="O1197" t="str">
        <f t="shared" si="205"/>
        <v>Yes</v>
      </c>
      <c r="P1197" s="7">
        <f t="shared" si="206"/>
        <v>4990</v>
      </c>
      <c r="Q1197" s="5">
        <f t="shared" si="207"/>
        <v>0.4</v>
      </c>
      <c r="R1197" s="5">
        <f t="shared" si="198"/>
        <v>4.6841369360591889E-6</v>
      </c>
      <c r="S1197" s="5">
        <f t="shared" si="208"/>
        <v>0.20000234206846804</v>
      </c>
    </row>
    <row r="1198" spans="1:19" x14ac:dyDescent="0.3">
      <c r="A1198" t="s">
        <v>2575</v>
      </c>
      <c r="B1198" t="s">
        <v>2576</v>
      </c>
      <c r="C1198" t="s">
        <v>1985</v>
      </c>
      <c r="D1198" t="str">
        <f t="shared" si="199"/>
        <v>Home&amp;Kitchen</v>
      </c>
      <c r="E1198" t="str">
        <f t="shared" si="200"/>
        <v>MixerGrinders</v>
      </c>
      <c r="F1198" s="3">
        <v>2449</v>
      </c>
      <c r="G1198" s="3">
        <v>3390</v>
      </c>
      <c r="H1198" s="3" t="str">
        <f t="shared" si="201"/>
        <v>&gt;500.00</v>
      </c>
      <c r="I1198" s="1">
        <v>0.28000000000000003</v>
      </c>
      <c r="J1198" s="1" t="str">
        <f t="shared" si="202"/>
        <v>No</v>
      </c>
      <c r="K1198" s="5">
        <v>4</v>
      </c>
      <c r="L1198" s="5">
        <f t="shared" si="203"/>
        <v>4</v>
      </c>
      <c r="M1198" s="6">
        <v>5206</v>
      </c>
      <c r="N1198">
        <f t="shared" si="204"/>
        <v>5206</v>
      </c>
      <c r="O1198" t="str">
        <f t="shared" si="205"/>
        <v>No</v>
      </c>
      <c r="P1198" s="7">
        <f t="shared" si="206"/>
        <v>17648340</v>
      </c>
      <c r="Q1198" s="5">
        <f t="shared" si="207"/>
        <v>0.8</v>
      </c>
      <c r="R1198" s="5">
        <f t="shared" si="198"/>
        <v>1.2192808444562069E-2</v>
      </c>
      <c r="S1198" s="5">
        <f t="shared" si="208"/>
        <v>0.40609640422228105</v>
      </c>
    </row>
    <row r="1199" spans="1:19" x14ac:dyDescent="0.3">
      <c r="A1199" t="s">
        <v>2577</v>
      </c>
      <c r="B1199" t="s">
        <v>2578</v>
      </c>
      <c r="C1199" t="s">
        <v>1988</v>
      </c>
      <c r="D1199" t="str">
        <f t="shared" si="199"/>
        <v>Home&amp;Kitchen</v>
      </c>
      <c r="E1199" t="str">
        <f t="shared" si="200"/>
        <v>InstantWaterHeaters</v>
      </c>
      <c r="F1199" s="3">
        <v>1049</v>
      </c>
      <c r="G1199" s="3">
        <v>2499</v>
      </c>
      <c r="H1199" s="3" t="str">
        <f t="shared" si="201"/>
        <v>&gt;500.00</v>
      </c>
      <c r="I1199" s="1">
        <v>0.57999999999999996</v>
      </c>
      <c r="J1199" s="1" t="str">
        <f t="shared" si="202"/>
        <v>Yes</v>
      </c>
      <c r="K1199" s="5">
        <v>3.7</v>
      </c>
      <c r="L1199" s="5">
        <f t="shared" si="203"/>
        <v>3.7</v>
      </c>
      <c r="M1199" s="6">
        <v>638</v>
      </c>
      <c r="N1199">
        <f t="shared" si="204"/>
        <v>638</v>
      </c>
      <c r="O1199" t="str">
        <f t="shared" si="205"/>
        <v>Yes</v>
      </c>
      <c r="P1199" s="7">
        <f t="shared" si="206"/>
        <v>1594362</v>
      </c>
      <c r="Q1199" s="5">
        <f t="shared" si="207"/>
        <v>0.74</v>
      </c>
      <c r="R1199" s="5">
        <f t="shared" si="198"/>
        <v>1.4942396826028812E-3</v>
      </c>
      <c r="S1199" s="5">
        <f t="shared" si="208"/>
        <v>0.37074711984130143</v>
      </c>
    </row>
    <row r="1200" spans="1:19" x14ac:dyDescent="0.3">
      <c r="A1200" t="s">
        <v>2579</v>
      </c>
      <c r="B1200" t="s">
        <v>2580</v>
      </c>
      <c r="C1200" t="s">
        <v>2477</v>
      </c>
      <c r="D1200" t="str">
        <f t="shared" si="199"/>
        <v>Home&amp;Kitchen</v>
      </c>
      <c r="E1200" t="str">
        <f t="shared" si="200"/>
        <v>TableFans</v>
      </c>
      <c r="F1200" s="3">
        <v>2399</v>
      </c>
      <c r="G1200" s="3">
        <v>4200</v>
      </c>
      <c r="H1200" s="3" t="str">
        <f t="shared" si="201"/>
        <v>&gt;500.00</v>
      </c>
      <c r="I1200" s="1">
        <v>0.43</v>
      </c>
      <c r="J1200" s="1" t="str">
        <f t="shared" si="202"/>
        <v>No</v>
      </c>
      <c r="K1200" s="5">
        <v>3.8</v>
      </c>
      <c r="L1200" s="5">
        <f t="shared" si="203"/>
        <v>3.8</v>
      </c>
      <c r="M1200" s="6">
        <v>397</v>
      </c>
      <c r="N1200">
        <f t="shared" si="204"/>
        <v>397</v>
      </c>
      <c r="O1200" t="str">
        <f t="shared" si="205"/>
        <v>Yes</v>
      </c>
      <c r="P1200" s="7">
        <f t="shared" si="206"/>
        <v>1667400</v>
      </c>
      <c r="Q1200" s="5">
        <f t="shared" si="207"/>
        <v>0.76</v>
      </c>
      <c r="R1200" s="5">
        <f t="shared" si="198"/>
        <v>9.2980118180774893E-4</v>
      </c>
      <c r="S1200" s="5">
        <f t="shared" si="208"/>
        <v>0.38046490059090388</v>
      </c>
    </row>
    <row r="1201" spans="1:19" x14ac:dyDescent="0.3">
      <c r="A1201" t="s">
        <v>2581</v>
      </c>
      <c r="B1201" t="s">
        <v>2582</v>
      </c>
      <c r="C1201" t="s">
        <v>2045</v>
      </c>
      <c r="D1201" t="str">
        <f t="shared" si="199"/>
        <v>Home&amp;Kitchen</v>
      </c>
      <c r="E1201" t="str">
        <f t="shared" si="200"/>
        <v>HandheldVacuums</v>
      </c>
      <c r="F1201" s="3">
        <v>2286</v>
      </c>
      <c r="G1201" s="3">
        <v>4495</v>
      </c>
      <c r="H1201" s="3" t="str">
        <f t="shared" si="201"/>
        <v>&gt;500.00</v>
      </c>
      <c r="I1201" s="1">
        <v>0.49</v>
      </c>
      <c r="J1201" s="1" t="str">
        <f t="shared" si="202"/>
        <v>No</v>
      </c>
      <c r="K1201" s="5">
        <v>3.9</v>
      </c>
      <c r="L1201" s="5">
        <f t="shared" si="203"/>
        <v>3.9</v>
      </c>
      <c r="M1201" s="6">
        <v>326</v>
      </c>
      <c r="N1201">
        <f t="shared" si="204"/>
        <v>326</v>
      </c>
      <c r="O1201" t="str">
        <f t="shared" si="205"/>
        <v>Yes</v>
      </c>
      <c r="P1201" s="7">
        <f t="shared" si="206"/>
        <v>1465370</v>
      </c>
      <c r="Q1201" s="5">
        <f t="shared" si="207"/>
        <v>0.78</v>
      </c>
      <c r="R1201" s="5">
        <f t="shared" si="198"/>
        <v>7.6351432057764773E-4</v>
      </c>
      <c r="S1201" s="5">
        <f t="shared" si="208"/>
        <v>0.39038175716028883</v>
      </c>
    </row>
    <row r="1202" spans="1:19" x14ac:dyDescent="0.3">
      <c r="A1202" t="s">
        <v>2583</v>
      </c>
      <c r="B1202" t="s">
        <v>2584</v>
      </c>
      <c r="C1202" t="s">
        <v>2389</v>
      </c>
      <c r="D1202" t="str">
        <f t="shared" si="199"/>
        <v>Home&amp;Kitchen</v>
      </c>
      <c r="E1202" t="str">
        <f t="shared" si="200"/>
        <v>Juicers</v>
      </c>
      <c r="F1202" s="3">
        <v>499</v>
      </c>
      <c r="G1202" s="3">
        <v>2199</v>
      </c>
      <c r="H1202" s="3" t="str">
        <f t="shared" si="201"/>
        <v>&gt;500.00</v>
      </c>
      <c r="I1202" s="1">
        <v>0.77</v>
      </c>
      <c r="J1202" s="1" t="str">
        <f t="shared" si="202"/>
        <v>Yes</v>
      </c>
      <c r="K1202" s="5">
        <v>3.1</v>
      </c>
      <c r="L1202" s="5">
        <f t="shared" si="203"/>
        <v>3.1</v>
      </c>
      <c r="M1202" s="6">
        <v>3527</v>
      </c>
      <c r="N1202">
        <f t="shared" si="204"/>
        <v>3527</v>
      </c>
      <c r="O1202" t="str">
        <f t="shared" si="205"/>
        <v>No</v>
      </c>
      <c r="P1202" s="7">
        <f t="shared" si="206"/>
        <v>7755873</v>
      </c>
      <c r="Q1202" s="5">
        <f t="shared" si="207"/>
        <v>0.62</v>
      </c>
      <c r="R1202" s="5">
        <f t="shared" si="198"/>
        <v>8.2604754867403787E-3</v>
      </c>
      <c r="S1202" s="5">
        <f t="shared" si="208"/>
        <v>0.31413023774337018</v>
      </c>
    </row>
    <row r="1203" spans="1:19" x14ac:dyDescent="0.3">
      <c r="A1203" t="s">
        <v>2585</v>
      </c>
      <c r="B1203" t="s">
        <v>2586</v>
      </c>
      <c r="C1203" t="s">
        <v>2112</v>
      </c>
      <c r="D1203" t="str">
        <f t="shared" si="199"/>
        <v>Home&amp;Kitchen</v>
      </c>
      <c r="E1203" t="str">
        <f t="shared" si="200"/>
        <v>VacuumSealers</v>
      </c>
      <c r="F1203" s="3">
        <v>429</v>
      </c>
      <c r="G1203" s="3">
        <v>999</v>
      </c>
      <c r="H1203" s="3" t="str">
        <f t="shared" si="201"/>
        <v>&gt;500.00</v>
      </c>
      <c r="I1203" s="1">
        <v>0.56999999999999995</v>
      </c>
      <c r="J1203" s="1" t="str">
        <f t="shared" si="202"/>
        <v>Yes</v>
      </c>
      <c r="K1203" s="5">
        <v>3</v>
      </c>
      <c r="L1203" s="5">
        <f t="shared" si="203"/>
        <v>3</v>
      </c>
      <c r="M1203" s="6">
        <v>617</v>
      </c>
      <c r="N1203">
        <f t="shared" si="204"/>
        <v>617</v>
      </c>
      <c r="O1203" t="str">
        <f t="shared" si="205"/>
        <v>Yes</v>
      </c>
      <c r="P1203" s="7">
        <f t="shared" si="206"/>
        <v>616383</v>
      </c>
      <c r="Q1203" s="5">
        <f t="shared" si="207"/>
        <v>0.6</v>
      </c>
      <c r="R1203" s="5">
        <f t="shared" si="198"/>
        <v>1.4450562447742598E-3</v>
      </c>
      <c r="S1203" s="5">
        <f t="shared" si="208"/>
        <v>0.30072252812238714</v>
      </c>
    </row>
    <row r="1204" spans="1:19" x14ac:dyDescent="0.3">
      <c r="A1204" t="s">
        <v>2587</v>
      </c>
      <c r="B1204" t="s">
        <v>2588</v>
      </c>
      <c r="C1204" t="s">
        <v>2065</v>
      </c>
      <c r="D1204" t="str">
        <f t="shared" si="199"/>
        <v>Home&amp;Kitchen</v>
      </c>
      <c r="E1204" t="str">
        <f t="shared" si="200"/>
        <v>SandwichMakers</v>
      </c>
      <c r="F1204" s="3">
        <v>299</v>
      </c>
      <c r="G1204" s="3">
        <v>595</v>
      </c>
      <c r="H1204" s="3" t="str">
        <f t="shared" si="201"/>
        <v>&gt;500.00</v>
      </c>
      <c r="I1204" s="1">
        <v>0.5</v>
      </c>
      <c r="J1204" s="1" t="str">
        <f t="shared" si="202"/>
        <v>Yes</v>
      </c>
      <c r="K1204" s="5">
        <v>4</v>
      </c>
      <c r="L1204" s="5">
        <f t="shared" si="203"/>
        <v>4</v>
      </c>
      <c r="M1204" s="6">
        <v>314</v>
      </c>
      <c r="N1204">
        <f t="shared" si="204"/>
        <v>314</v>
      </c>
      <c r="O1204" t="str">
        <f t="shared" si="205"/>
        <v>Yes</v>
      </c>
      <c r="P1204" s="7">
        <f t="shared" si="206"/>
        <v>186830</v>
      </c>
      <c r="Q1204" s="5">
        <f t="shared" si="207"/>
        <v>0.8</v>
      </c>
      <c r="R1204" s="5">
        <f t="shared" si="198"/>
        <v>7.3540949896129266E-4</v>
      </c>
      <c r="S1204" s="5">
        <f t="shared" si="208"/>
        <v>0.40036770474948069</v>
      </c>
    </row>
    <row r="1205" spans="1:19" x14ac:dyDescent="0.3">
      <c r="A1205" t="s">
        <v>2589</v>
      </c>
      <c r="B1205" t="s">
        <v>2590</v>
      </c>
      <c r="C1205" t="s">
        <v>2288</v>
      </c>
      <c r="D1205" t="str">
        <f t="shared" si="199"/>
        <v>Home&amp;Kitchen</v>
      </c>
      <c r="E1205" t="str">
        <f t="shared" si="200"/>
        <v>WaterFilters&amp;Purifiers</v>
      </c>
      <c r="F1205" s="3">
        <v>5395</v>
      </c>
      <c r="G1205" s="3">
        <v>19990</v>
      </c>
      <c r="H1205" s="3" t="str">
        <f t="shared" si="201"/>
        <v>&gt;500.00</v>
      </c>
      <c r="I1205" s="1">
        <v>0.73</v>
      </c>
      <c r="J1205" s="1" t="str">
        <f t="shared" si="202"/>
        <v>Yes</v>
      </c>
      <c r="K1205" s="5">
        <v>4.4000000000000004</v>
      </c>
      <c r="L1205" s="5">
        <f t="shared" si="203"/>
        <v>4.4000000000000004</v>
      </c>
      <c r="M1205" s="6">
        <v>535</v>
      </c>
      <c r="N1205">
        <f t="shared" si="204"/>
        <v>535</v>
      </c>
      <c r="O1205" t="str">
        <f t="shared" si="205"/>
        <v>Yes</v>
      </c>
      <c r="P1205" s="7">
        <f t="shared" si="206"/>
        <v>10694650</v>
      </c>
      <c r="Q1205" s="5">
        <f t="shared" si="207"/>
        <v>0.88000000000000012</v>
      </c>
      <c r="R1205" s="5">
        <f t="shared" si="198"/>
        <v>1.2530066303958331E-3</v>
      </c>
      <c r="S1205" s="5">
        <f t="shared" si="208"/>
        <v>0.44062650331519798</v>
      </c>
    </row>
    <row r="1206" spans="1:19" x14ac:dyDescent="0.3">
      <c r="A1206" t="s">
        <v>2591</v>
      </c>
      <c r="B1206" t="s">
        <v>2592</v>
      </c>
      <c r="C1206" t="s">
        <v>1982</v>
      </c>
      <c r="D1206" t="str">
        <f t="shared" si="199"/>
        <v>Home&amp;Kitchen</v>
      </c>
      <c r="E1206" t="str">
        <f t="shared" si="200"/>
        <v>DryIrons</v>
      </c>
      <c r="F1206" s="3">
        <v>559</v>
      </c>
      <c r="G1206" s="3">
        <v>1010</v>
      </c>
      <c r="H1206" s="3" t="str">
        <f t="shared" si="201"/>
        <v>&gt;500.00</v>
      </c>
      <c r="I1206" s="1">
        <v>0.45</v>
      </c>
      <c r="J1206" s="1" t="str">
        <f t="shared" si="202"/>
        <v>No</v>
      </c>
      <c r="K1206" s="5">
        <v>4.0999999999999996</v>
      </c>
      <c r="L1206" s="5">
        <f t="shared" si="203"/>
        <v>4.0999999999999996</v>
      </c>
      <c r="M1206" s="6">
        <v>17325</v>
      </c>
      <c r="N1206">
        <f t="shared" si="204"/>
        <v>17325</v>
      </c>
      <c r="O1206" t="str">
        <f t="shared" si="205"/>
        <v>No</v>
      </c>
      <c r="P1206" s="7">
        <f t="shared" si="206"/>
        <v>17498250</v>
      </c>
      <c r="Q1206" s="5">
        <f t="shared" si="207"/>
        <v>0.82</v>
      </c>
      <c r="R1206" s="5">
        <f t="shared" si="198"/>
        <v>4.0576336208612722E-2</v>
      </c>
      <c r="S1206" s="5">
        <f t="shared" si="208"/>
        <v>0.43028816810430631</v>
      </c>
    </row>
    <row r="1207" spans="1:19" x14ac:dyDescent="0.3">
      <c r="A1207" t="s">
        <v>2593</v>
      </c>
      <c r="B1207" t="s">
        <v>2594</v>
      </c>
      <c r="C1207" t="s">
        <v>1982</v>
      </c>
      <c r="D1207" t="str">
        <f t="shared" si="199"/>
        <v>Home&amp;Kitchen</v>
      </c>
      <c r="E1207" t="str">
        <f t="shared" si="200"/>
        <v>DryIrons</v>
      </c>
      <c r="F1207" s="3">
        <v>660</v>
      </c>
      <c r="G1207" s="3">
        <v>1100</v>
      </c>
      <c r="H1207" s="3" t="str">
        <f t="shared" si="201"/>
        <v>&gt;500.00</v>
      </c>
      <c r="I1207" s="1">
        <v>0.4</v>
      </c>
      <c r="J1207" s="1" t="str">
        <f t="shared" si="202"/>
        <v>No</v>
      </c>
      <c r="K1207" s="5">
        <v>3.6</v>
      </c>
      <c r="L1207" s="5">
        <f t="shared" si="203"/>
        <v>3.6</v>
      </c>
      <c r="M1207" s="6">
        <v>91</v>
      </c>
      <c r="N1207">
        <f t="shared" si="204"/>
        <v>91</v>
      </c>
      <c r="O1207" t="str">
        <f t="shared" si="205"/>
        <v>Yes</v>
      </c>
      <c r="P1207" s="7">
        <f t="shared" si="206"/>
        <v>100100</v>
      </c>
      <c r="Q1207" s="5">
        <f t="shared" si="207"/>
        <v>0.72</v>
      </c>
      <c r="R1207" s="5">
        <f t="shared" si="198"/>
        <v>2.1312823059069309E-4</v>
      </c>
      <c r="S1207" s="5">
        <f t="shared" si="208"/>
        <v>0.36010656411529535</v>
      </c>
    </row>
    <row r="1208" spans="1:19" x14ac:dyDescent="0.3">
      <c r="A1208" t="s">
        <v>2595</v>
      </c>
      <c r="B1208" t="s">
        <v>2596</v>
      </c>
      <c r="C1208" t="s">
        <v>2058</v>
      </c>
      <c r="D1208" t="str">
        <f t="shared" si="199"/>
        <v>Home&amp;Kitchen</v>
      </c>
      <c r="E1208" t="str">
        <f t="shared" si="200"/>
        <v>EggBoilers</v>
      </c>
      <c r="F1208" s="3">
        <v>419</v>
      </c>
      <c r="G1208" s="3">
        <v>999</v>
      </c>
      <c r="H1208" s="3" t="str">
        <f t="shared" si="201"/>
        <v>&gt;500.00</v>
      </c>
      <c r="I1208" s="1">
        <v>0.57999999999999996</v>
      </c>
      <c r="J1208" s="1" t="str">
        <f t="shared" si="202"/>
        <v>Yes</v>
      </c>
      <c r="K1208" s="5">
        <v>4.4000000000000004</v>
      </c>
      <c r="L1208" s="5">
        <f t="shared" si="203"/>
        <v>4.4000000000000004</v>
      </c>
      <c r="M1208" s="6">
        <v>227</v>
      </c>
      <c r="N1208">
        <f t="shared" si="204"/>
        <v>227</v>
      </c>
      <c r="O1208" t="str">
        <f t="shared" si="205"/>
        <v>Yes</v>
      </c>
      <c r="P1208" s="7">
        <f t="shared" si="206"/>
        <v>226773</v>
      </c>
      <c r="Q1208" s="5">
        <f t="shared" si="207"/>
        <v>0.88000000000000012</v>
      </c>
      <c r="R1208" s="5">
        <f t="shared" si="198"/>
        <v>5.3164954224271788E-4</v>
      </c>
      <c r="S1208" s="5">
        <f t="shared" si="208"/>
        <v>0.44026582477112142</v>
      </c>
    </row>
    <row r="1209" spans="1:19" x14ac:dyDescent="0.3">
      <c r="A1209" t="s">
        <v>2597</v>
      </c>
      <c r="B1209" t="s">
        <v>2598</v>
      </c>
      <c r="C1209" t="s">
        <v>2001</v>
      </c>
      <c r="D1209" t="str">
        <f t="shared" si="199"/>
        <v>Home&amp;Kitchen</v>
      </c>
      <c r="E1209" t="str">
        <f t="shared" si="200"/>
        <v>StorageWaterHeaters</v>
      </c>
      <c r="F1209" s="3">
        <v>7349</v>
      </c>
      <c r="G1209" s="3">
        <v>10900</v>
      </c>
      <c r="H1209" s="3" t="str">
        <f t="shared" si="201"/>
        <v>&gt;500.00</v>
      </c>
      <c r="I1209" s="1">
        <v>0.33</v>
      </c>
      <c r="J1209" s="1" t="str">
        <f t="shared" si="202"/>
        <v>No</v>
      </c>
      <c r="K1209" s="5">
        <v>4.2</v>
      </c>
      <c r="L1209" s="5">
        <f t="shared" si="203"/>
        <v>4.2</v>
      </c>
      <c r="M1209" s="6">
        <v>11957</v>
      </c>
      <c r="N1209">
        <f t="shared" si="204"/>
        <v>11957</v>
      </c>
      <c r="O1209" t="str">
        <f t="shared" si="205"/>
        <v>No</v>
      </c>
      <c r="P1209" s="7">
        <f t="shared" si="206"/>
        <v>130331300</v>
      </c>
      <c r="Q1209" s="5">
        <f t="shared" si="207"/>
        <v>0.84000000000000008</v>
      </c>
      <c r="R1209" s="5">
        <f t="shared" si="198"/>
        <v>2.800411267222986E-2</v>
      </c>
      <c r="S1209" s="5">
        <f t="shared" si="208"/>
        <v>0.43400205633611499</v>
      </c>
    </row>
    <row r="1210" spans="1:19" x14ac:dyDescent="0.3">
      <c r="A1210" t="s">
        <v>2599</v>
      </c>
      <c r="B1210" t="s">
        <v>2600</v>
      </c>
      <c r="C1210" t="s">
        <v>2115</v>
      </c>
      <c r="D1210" t="str">
        <f t="shared" si="199"/>
        <v>Home&amp;Kitchen</v>
      </c>
      <c r="E1210" t="str">
        <f t="shared" si="200"/>
        <v>CeilingFans</v>
      </c>
      <c r="F1210" s="3">
        <v>2899</v>
      </c>
      <c r="G1210" s="3">
        <v>4005</v>
      </c>
      <c r="H1210" s="3" t="str">
        <f t="shared" si="201"/>
        <v>&gt;500.00</v>
      </c>
      <c r="I1210" s="1">
        <v>0.28000000000000003</v>
      </c>
      <c r="J1210" s="1" t="str">
        <f t="shared" si="202"/>
        <v>No</v>
      </c>
      <c r="K1210" s="5">
        <v>4.3</v>
      </c>
      <c r="L1210" s="5">
        <f t="shared" si="203"/>
        <v>4.3</v>
      </c>
      <c r="M1210" s="6">
        <v>7140</v>
      </c>
      <c r="N1210">
        <f t="shared" si="204"/>
        <v>7140</v>
      </c>
      <c r="O1210" t="str">
        <f t="shared" si="205"/>
        <v>No</v>
      </c>
      <c r="P1210" s="7">
        <f t="shared" si="206"/>
        <v>28595700</v>
      </c>
      <c r="Q1210" s="5">
        <f t="shared" si="207"/>
        <v>0.86</v>
      </c>
      <c r="R1210" s="5">
        <f t="shared" si="198"/>
        <v>1.6722368861731302E-2</v>
      </c>
      <c r="S1210" s="5">
        <f t="shared" si="208"/>
        <v>0.43836118443086564</v>
      </c>
    </row>
    <row r="1211" spans="1:19" x14ac:dyDescent="0.3">
      <c r="A1211" t="s">
        <v>2601</v>
      </c>
      <c r="B1211" t="s">
        <v>2602</v>
      </c>
      <c r="C1211" t="s">
        <v>2045</v>
      </c>
      <c r="D1211" t="str">
        <f t="shared" si="199"/>
        <v>Home&amp;Kitchen</v>
      </c>
      <c r="E1211" t="str">
        <f t="shared" si="200"/>
        <v>HandheldVacuums</v>
      </c>
      <c r="F1211" s="3">
        <v>1799</v>
      </c>
      <c r="G1211" s="3">
        <v>3295</v>
      </c>
      <c r="H1211" s="3" t="str">
        <f t="shared" si="201"/>
        <v>&gt;500.00</v>
      </c>
      <c r="I1211" s="1">
        <v>0.45</v>
      </c>
      <c r="J1211" s="1" t="str">
        <f t="shared" si="202"/>
        <v>No</v>
      </c>
      <c r="K1211" s="5">
        <v>3.8</v>
      </c>
      <c r="L1211" s="5">
        <f t="shared" si="203"/>
        <v>3.8</v>
      </c>
      <c r="M1211" s="6">
        <v>687</v>
      </c>
      <c r="N1211">
        <f t="shared" si="204"/>
        <v>687</v>
      </c>
      <c r="O1211" t="str">
        <f t="shared" si="205"/>
        <v>Yes</v>
      </c>
      <c r="P1211" s="7">
        <f t="shared" si="206"/>
        <v>2263665</v>
      </c>
      <c r="Q1211" s="5">
        <f t="shared" si="207"/>
        <v>0.76</v>
      </c>
      <c r="R1211" s="5">
        <f t="shared" si="198"/>
        <v>1.6090010375363313E-3</v>
      </c>
      <c r="S1211" s="5">
        <f t="shared" si="208"/>
        <v>0.38080450051876819</v>
      </c>
    </row>
    <row r="1212" spans="1:19" x14ac:dyDescent="0.3">
      <c r="A1212" t="s">
        <v>2603</v>
      </c>
      <c r="B1212" t="s">
        <v>2604</v>
      </c>
      <c r="C1212" t="s">
        <v>2065</v>
      </c>
      <c r="D1212" t="str">
        <f t="shared" si="199"/>
        <v>Home&amp;Kitchen</v>
      </c>
      <c r="E1212" t="str">
        <f t="shared" si="200"/>
        <v>SandwichMakers</v>
      </c>
      <c r="F1212" s="3">
        <v>1474</v>
      </c>
      <c r="G1212" s="3">
        <v>4650</v>
      </c>
      <c r="H1212" s="3" t="str">
        <f t="shared" si="201"/>
        <v>&gt;500.00</v>
      </c>
      <c r="I1212" s="1">
        <v>0.68</v>
      </c>
      <c r="J1212" s="1" t="str">
        <f t="shared" si="202"/>
        <v>Yes</v>
      </c>
      <c r="K1212" s="5">
        <v>4.0999999999999996</v>
      </c>
      <c r="L1212" s="5">
        <f t="shared" si="203"/>
        <v>4.0999999999999996</v>
      </c>
      <c r="M1212" s="6">
        <v>1045</v>
      </c>
      <c r="N1212">
        <f t="shared" si="204"/>
        <v>1045</v>
      </c>
      <c r="O1212" t="str">
        <f t="shared" si="205"/>
        <v>No</v>
      </c>
      <c r="P1212" s="7">
        <f t="shared" si="206"/>
        <v>4859250</v>
      </c>
      <c r="Q1212" s="5">
        <f t="shared" si="207"/>
        <v>0.82</v>
      </c>
      <c r="R1212" s="5">
        <f t="shared" si="198"/>
        <v>2.4474615490909261E-3</v>
      </c>
      <c r="S1212" s="5">
        <f t="shared" si="208"/>
        <v>0.41122373077454544</v>
      </c>
    </row>
    <row r="1213" spans="1:19" x14ac:dyDescent="0.3">
      <c r="A1213" t="s">
        <v>2605</v>
      </c>
      <c r="B1213" t="s">
        <v>2606</v>
      </c>
      <c r="C1213" t="s">
        <v>2288</v>
      </c>
      <c r="D1213" t="str">
        <f t="shared" si="199"/>
        <v>Home&amp;Kitchen</v>
      </c>
      <c r="E1213" t="str">
        <f t="shared" si="200"/>
        <v>WaterFilters&amp;Purifiers</v>
      </c>
      <c r="F1213" s="3">
        <v>15999</v>
      </c>
      <c r="G1213" s="3">
        <v>24500</v>
      </c>
      <c r="H1213" s="3" t="str">
        <f t="shared" si="201"/>
        <v>&gt;500.00</v>
      </c>
      <c r="I1213" s="1">
        <v>0.35</v>
      </c>
      <c r="J1213" s="1" t="str">
        <f t="shared" si="202"/>
        <v>No</v>
      </c>
      <c r="K1213" s="5">
        <v>4</v>
      </c>
      <c r="L1213" s="5">
        <f t="shared" si="203"/>
        <v>4</v>
      </c>
      <c r="M1213" s="6">
        <v>11206</v>
      </c>
      <c r="N1213">
        <f t="shared" si="204"/>
        <v>11206</v>
      </c>
      <c r="O1213" t="str">
        <f t="shared" si="205"/>
        <v>No</v>
      </c>
      <c r="P1213" s="7">
        <f t="shared" si="206"/>
        <v>274547000</v>
      </c>
      <c r="Q1213" s="5">
        <f t="shared" si="207"/>
        <v>0.8</v>
      </c>
      <c r="R1213" s="5">
        <f t="shared" si="198"/>
        <v>2.6245219252739635E-2</v>
      </c>
      <c r="S1213" s="5">
        <f t="shared" si="208"/>
        <v>0.41312260962636982</v>
      </c>
    </row>
    <row r="1214" spans="1:19" x14ac:dyDescent="0.3">
      <c r="A1214" t="s">
        <v>2607</v>
      </c>
      <c r="B1214" t="s">
        <v>2608</v>
      </c>
      <c r="C1214" t="s">
        <v>1988</v>
      </c>
      <c r="D1214" t="str">
        <f t="shared" si="199"/>
        <v>Home&amp;Kitchen</v>
      </c>
      <c r="E1214" t="str">
        <f t="shared" si="200"/>
        <v>InstantWaterHeaters</v>
      </c>
      <c r="F1214" s="3">
        <v>3645</v>
      </c>
      <c r="G1214" s="3">
        <v>6070</v>
      </c>
      <c r="H1214" s="3" t="str">
        <f t="shared" si="201"/>
        <v>&gt;500.00</v>
      </c>
      <c r="I1214" s="1">
        <v>0.4</v>
      </c>
      <c r="J1214" s="1" t="str">
        <f t="shared" si="202"/>
        <v>No</v>
      </c>
      <c r="K1214" s="5">
        <v>4.2</v>
      </c>
      <c r="L1214" s="5">
        <f t="shared" si="203"/>
        <v>4.2</v>
      </c>
      <c r="M1214" s="6">
        <v>561</v>
      </c>
      <c r="N1214">
        <f t="shared" si="204"/>
        <v>561</v>
      </c>
      <c r="O1214" t="str">
        <f t="shared" si="205"/>
        <v>Yes</v>
      </c>
      <c r="P1214" s="7">
        <f t="shared" si="206"/>
        <v>3405270</v>
      </c>
      <c r="Q1214" s="5">
        <f t="shared" si="207"/>
        <v>0.84000000000000008</v>
      </c>
      <c r="R1214" s="5">
        <f t="shared" si="198"/>
        <v>1.3139004105646025E-3</v>
      </c>
      <c r="S1214" s="5">
        <f t="shared" si="208"/>
        <v>0.42065695020528232</v>
      </c>
    </row>
    <row r="1215" spans="1:19" x14ac:dyDescent="0.3">
      <c r="A1215" t="s">
        <v>2609</v>
      </c>
      <c r="B1215" t="s">
        <v>2610</v>
      </c>
      <c r="C1215" t="s">
        <v>1979</v>
      </c>
      <c r="D1215" t="str">
        <f t="shared" si="199"/>
        <v>Home&amp;Kitchen</v>
      </c>
      <c r="E1215" t="str">
        <f t="shared" si="200"/>
        <v>HandBlenders</v>
      </c>
      <c r="F1215" s="3">
        <v>375</v>
      </c>
      <c r="G1215" s="3">
        <v>999</v>
      </c>
      <c r="H1215" s="3" t="str">
        <f t="shared" si="201"/>
        <v>&gt;500.00</v>
      </c>
      <c r="I1215" s="1">
        <v>0.62</v>
      </c>
      <c r="J1215" s="1" t="str">
        <f t="shared" si="202"/>
        <v>Yes</v>
      </c>
      <c r="K1215" s="5">
        <v>3.6</v>
      </c>
      <c r="L1215" s="5">
        <f t="shared" si="203"/>
        <v>3.6</v>
      </c>
      <c r="M1215" s="6">
        <v>1988</v>
      </c>
      <c r="N1215">
        <f t="shared" si="204"/>
        <v>1988</v>
      </c>
      <c r="O1215" t="str">
        <f t="shared" si="205"/>
        <v>No</v>
      </c>
      <c r="P1215" s="7">
        <f t="shared" si="206"/>
        <v>1986012</v>
      </c>
      <c r="Q1215" s="5">
        <f t="shared" si="207"/>
        <v>0.72</v>
      </c>
      <c r="R1215" s="5">
        <f t="shared" si="198"/>
        <v>4.6560321144428337E-3</v>
      </c>
      <c r="S1215" s="5">
        <f t="shared" si="208"/>
        <v>0.36232801605722142</v>
      </c>
    </row>
    <row r="1216" spans="1:19" x14ac:dyDescent="0.3">
      <c r="A1216" t="s">
        <v>2611</v>
      </c>
      <c r="B1216" t="s">
        <v>2612</v>
      </c>
      <c r="C1216" t="s">
        <v>2204</v>
      </c>
      <c r="D1216" t="str">
        <f t="shared" si="199"/>
        <v>Home&amp;Kitchen</v>
      </c>
      <c r="E1216" t="str">
        <f t="shared" si="200"/>
        <v>Rice&amp;PastaCookers</v>
      </c>
      <c r="F1216" s="3">
        <v>2976</v>
      </c>
      <c r="G1216" s="3">
        <v>3945</v>
      </c>
      <c r="H1216" s="3" t="str">
        <f t="shared" si="201"/>
        <v>&gt;500.00</v>
      </c>
      <c r="I1216" s="1">
        <v>0.25</v>
      </c>
      <c r="J1216" s="1" t="str">
        <f t="shared" si="202"/>
        <v>No</v>
      </c>
      <c r="K1216" s="5">
        <v>4.2</v>
      </c>
      <c r="L1216" s="5">
        <f t="shared" si="203"/>
        <v>4.2</v>
      </c>
      <c r="M1216" s="6">
        <v>3740</v>
      </c>
      <c r="N1216">
        <f t="shared" si="204"/>
        <v>3740</v>
      </c>
      <c r="O1216" t="str">
        <f t="shared" si="205"/>
        <v>No</v>
      </c>
      <c r="P1216" s="7">
        <f t="shared" si="206"/>
        <v>14754300</v>
      </c>
      <c r="Q1216" s="5">
        <f t="shared" si="207"/>
        <v>0.84000000000000008</v>
      </c>
      <c r="R1216" s="5">
        <f t="shared" si="198"/>
        <v>8.7593360704306834E-3</v>
      </c>
      <c r="S1216" s="5">
        <f t="shared" si="208"/>
        <v>0.42437966803521537</v>
      </c>
    </row>
    <row r="1217" spans="1:19" x14ac:dyDescent="0.3">
      <c r="A1217" t="s">
        <v>2613</v>
      </c>
      <c r="B1217" t="s">
        <v>2614</v>
      </c>
      <c r="C1217" t="s">
        <v>2492</v>
      </c>
      <c r="D1217" t="str">
        <f t="shared" si="199"/>
        <v>Home&amp;Kitchen</v>
      </c>
      <c r="E1217" t="str">
        <f t="shared" si="200"/>
        <v>MilkFrothers</v>
      </c>
      <c r="F1217" s="3">
        <v>1099</v>
      </c>
      <c r="G1217" s="3">
        <v>1499</v>
      </c>
      <c r="H1217" s="3" t="str">
        <f t="shared" si="201"/>
        <v>&gt;500.00</v>
      </c>
      <c r="I1217" s="1">
        <v>0.27</v>
      </c>
      <c r="J1217" s="1" t="str">
        <f t="shared" si="202"/>
        <v>No</v>
      </c>
      <c r="K1217" s="5">
        <v>4.0999999999999996</v>
      </c>
      <c r="L1217" s="5">
        <f t="shared" si="203"/>
        <v>4.0999999999999996</v>
      </c>
      <c r="M1217" s="6">
        <v>4401</v>
      </c>
      <c r="N1217">
        <f t="shared" si="204"/>
        <v>4401</v>
      </c>
      <c r="O1217" t="str">
        <f t="shared" si="205"/>
        <v>No</v>
      </c>
      <c r="P1217" s="7">
        <f t="shared" si="206"/>
        <v>6597099</v>
      </c>
      <c r="Q1217" s="5">
        <f t="shared" si="207"/>
        <v>0.82</v>
      </c>
      <c r="R1217" s="5">
        <f t="shared" si="198"/>
        <v>1.0307443327798245E-2</v>
      </c>
      <c r="S1217" s="5">
        <f t="shared" si="208"/>
        <v>0.41515372166389908</v>
      </c>
    </row>
    <row r="1218" spans="1:19" x14ac:dyDescent="0.3">
      <c r="A1218" t="s">
        <v>2615</v>
      </c>
      <c r="B1218" t="s">
        <v>2616</v>
      </c>
      <c r="C1218" t="s">
        <v>2029</v>
      </c>
      <c r="D1218" t="str">
        <f t="shared" si="199"/>
        <v>Home&amp;Kitchen</v>
      </c>
      <c r="E1218" t="str">
        <f t="shared" si="200"/>
        <v>SteamIrons</v>
      </c>
      <c r="F1218" s="3">
        <v>2575</v>
      </c>
      <c r="G1218" s="3">
        <v>6700</v>
      </c>
      <c r="H1218" s="3" t="str">
        <f t="shared" si="201"/>
        <v>&gt;500.00</v>
      </c>
      <c r="I1218" s="1">
        <v>0.62</v>
      </c>
      <c r="J1218" s="1" t="str">
        <f t="shared" si="202"/>
        <v>Yes</v>
      </c>
      <c r="K1218" s="5">
        <v>4.2</v>
      </c>
      <c r="L1218" s="5">
        <f t="shared" si="203"/>
        <v>4.2</v>
      </c>
      <c r="M1218" s="6">
        <v>611</v>
      </c>
      <c r="N1218">
        <f t="shared" si="204"/>
        <v>611</v>
      </c>
      <c r="O1218" t="str">
        <f t="shared" si="205"/>
        <v>Yes</v>
      </c>
      <c r="P1218" s="7">
        <f t="shared" si="206"/>
        <v>4093700</v>
      </c>
      <c r="Q1218" s="5">
        <f t="shared" si="207"/>
        <v>0.84000000000000008</v>
      </c>
      <c r="R1218" s="5">
        <f t="shared" ref="R1218:R1281" si="209">N1218 /$W$8</f>
        <v>1.4310038339660821E-3</v>
      </c>
      <c r="S1218" s="5">
        <f t="shared" si="208"/>
        <v>0.42071550191698309</v>
      </c>
    </row>
    <row r="1219" spans="1:19" x14ac:dyDescent="0.3">
      <c r="A1219" t="s">
        <v>2617</v>
      </c>
      <c r="B1219" t="s">
        <v>2618</v>
      </c>
      <c r="C1219" t="s">
        <v>1985</v>
      </c>
      <c r="D1219" t="str">
        <f t="shared" ref="D1219:D1282" si="210">LEFT(C1219, FIND("|",C1219&amp; "|") - 1)</f>
        <v>Home&amp;Kitchen</v>
      </c>
      <c r="E1219" t="str">
        <f t="shared" ref="E1219:E1282" si="211">TRIM(RIGHT(SUBSTITUTE(C1219, "|", REPT(" ", 100)), 100))</f>
        <v>MixerGrinders</v>
      </c>
      <c r="F1219" s="3">
        <v>1649</v>
      </c>
      <c r="G1219" s="3">
        <v>2800</v>
      </c>
      <c r="H1219" s="3" t="str">
        <f t="shared" ref="H1219:H1282" si="212">IF(G1219&lt;200,"&lt;200.00",IF(G1219&lt;=500,"200.00–500.00","&gt;500.00"))</f>
        <v>&gt;500.00</v>
      </c>
      <c r="I1219" s="1">
        <v>0.41</v>
      </c>
      <c r="J1219" s="1" t="str">
        <f t="shared" ref="J1219:J1282" si="213">IF(I1219&gt;=50%,"Yes","No")</f>
        <v>No</v>
      </c>
      <c r="K1219" s="5">
        <v>3.9</v>
      </c>
      <c r="L1219" s="5">
        <f t="shared" ref="L1219:L1282" si="214">IF(ISNUMBER(K1219),K1219,0)</f>
        <v>3.9</v>
      </c>
      <c r="M1219" s="6">
        <v>2162</v>
      </c>
      <c r="N1219">
        <f t="shared" ref="N1219:N1282" si="215">IF(ISNUMBER(M1219),M1219,0)</f>
        <v>2162</v>
      </c>
      <c r="O1219" t="str">
        <f t="shared" ref="O1219:O1282" si="216">IF(N1219&lt;1000,"Yes","No")</f>
        <v>No</v>
      </c>
      <c r="P1219" s="7">
        <f t="shared" ref="P1219:P1282" si="217">G1219*N1219</f>
        <v>6053600</v>
      </c>
      <c r="Q1219" s="5">
        <f t="shared" ref="Q1219:Q1282" si="218">L1219/5</f>
        <v>0.78</v>
      </c>
      <c r="R1219" s="5">
        <f t="shared" si="209"/>
        <v>5.0635520278799829E-3</v>
      </c>
      <c r="S1219" s="5">
        <f t="shared" ref="S1219:S1282" si="219" xml:space="preserve"> (Q1219+R1219)/2</f>
        <v>0.39253177601394001</v>
      </c>
    </row>
    <row r="1220" spans="1:19" x14ac:dyDescent="0.3">
      <c r="A1220" t="s">
        <v>2619</v>
      </c>
      <c r="B1220" t="s">
        <v>2620</v>
      </c>
      <c r="C1220" t="s">
        <v>1979</v>
      </c>
      <c r="D1220" t="str">
        <f t="shared" si="210"/>
        <v>Home&amp;Kitchen</v>
      </c>
      <c r="E1220" t="str">
        <f t="shared" si="211"/>
        <v>HandBlenders</v>
      </c>
      <c r="F1220" s="3">
        <v>799</v>
      </c>
      <c r="G1220" s="3">
        <v>1699</v>
      </c>
      <c r="H1220" s="3" t="str">
        <f t="shared" si="212"/>
        <v>&gt;500.00</v>
      </c>
      <c r="I1220" s="1">
        <v>0.53</v>
      </c>
      <c r="J1220" s="1" t="str">
        <f t="shared" si="213"/>
        <v>Yes</v>
      </c>
      <c r="K1220" s="5">
        <v>4</v>
      </c>
      <c r="L1220" s="5">
        <f t="shared" si="214"/>
        <v>4</v>
      </c>
      <c r="M1220" s="6">
        <v>97</v>
      </c>
      <c r="N1220">
        <f t="shared" si="215"/>
        <v>97</v>
      </c>
      <c r="O1220" t="str">
        <f t="shared" si="216"/>
        <v>Yes</v>
      </c>
      <c r="P1220" s="7">
        <f t="shared" si="217"/>
        <v>164803</v>
      </c>
      <c r="Q1220" s="5">
        <f t="shared" si="218"/>
        <v>0.8</v>
      </c>
      <c r="R1220" s="5">
        <f t="shared" si="209"/>
        <v>2.2718064139887065E-4</v>
      </c>
      <c r="S1220" s="5">
        <f t="shared" si="219"/>
        <v>0.40011359032069943</v>
      </c>
    </row>
    <row r="1221" spans="1:19" x14ac:dyDescent="0.3">
      <c r="A1221" t="s">
        <v>2621</v>
      </c>
      <c r="B1221" t="s">
        <v>2622</v>
      </c>
      <c r="C1221" t="s">
        <v>1979</v>
      </c>
      <c r="D1221" t="str">
        <f t="shared" si="210"/>
        <v>Home&amp;Kitchen</v>
      </c>
      <c r="E1221" t="str">
        <f t="shared" si="211"/>
        <v>HandBlenders</v>
      </c>
      <c r="F1221" s="3">
        <v>765</v>
      </c>
      <c r="G1221" s="3">
        <v>970</v>
      </c>
      <c r="H1221" s="3" t="str">
        <f t="shared" si="212"/>
        <v>&gt;500.00</v>
      </c>
      <c r="I1221" s="1">
        <v>0.21</v>
      </c>
      <c r="J1221" s="1" t="str">
        <f t="shared" si="213"/>
        <v>No</v>
      </c>
      <c r="K1221" s="5">
        <v>4.2</v>
      </c>
      <c r="L1221" s="5">
        <f t="shared" si="214"/>
        <v>4.2</v>
      </c>
      <c r="M1221" s="6">
        <v>6055</v>
      </c>
      <c r="N1221">
        <f t="shared" si="215"/>
        <v>6055</v>
      </c>
      <c r="O1221" t="str">
        <f t="shared" si="216"/>
        <v>No</v>
      </c>
      <c r="P1221" s="7">
        <f t="shared" si="217"/>
        <v>5873350</v>
      </c>
      <c r="Q1221" s="5">
        <f t="shared" si="218"/>
        <v>0.84000000000000008</v>
      </c>
      <c r="R1221" s="5">
        <f t="shared" si="209"/>
        <v>1.4181224573919194E-2</v>
      </c>
      <c r="S1221" s="5">
        <f t="shared" si="219"/>
        <v>0.42709061228695966</v>
      </c>
    </row>
    <row r="1222" spans="1:19" x14ac:dyDescent="0.3">
      <c r="A1222" t="s">
        <v>2623</v>
      </c>
      <c r="B1222" t="s">
        <v>2624</v>
      </c>
      <c r="C1222" t="s">
        <v>1953</v>
      </c>
      <c r="D1222" t="str">
        <f t="shared" si="210"/>
        <v>Home&amp;Kitchen</v>
      </c>
      <c r="E1222" t="str">
        <f t="shared" si="211"/>
        <v>LintShavers</v>
      </c>
      <c r="F1222" s="3">
        <v>999</v>
      </c>
      <c r="G1222" s="3">
        <v>1500</v>
      </c>
      <c r="H1222" s="3" t="str">
        <f t="shared" si="212"/>
        <v>&gt;500.00</v>
      </c>
      <c r="I1222" s="1">
        <v>0.33</v>
      </c>
      <c r="J1222" s="1" t="str">
        <f t="shared" si="213"/>
        <v>No</v>
      </c>
      <c r="K1222" s="5">
        <v>4.2</v>
      </c>
      <c r="L1222" s="5">
        <f t="shared" si="214"/>
        <v>4.2</v>
      </c>
      <c r="M1222" s="6">
        <v>386</v>
      </c>
      <c r="N1222">
        <f t="shared" si="215"/>
        <v>386</v>
      </c>
      <c r="O1222" t="str">
        <f t="shared" si="216"/>
        <v>Yes</v>
      </c>
      <c r="P1222" s="7">
        <f t="shared" si="217"/>
        <v>579000</v>
      </c>
      <c r="Q1222" s="5">
        <f t="shared" si="218"/>
        <v>0.84000000000000008</v>
      </c>
      <c r="R1222" s="5">
        <f t="shared" si="209"/>
        <v>9.0403842865942341E-4</v>
      </c>
      <c r="S1222" s="5">
        <f t="shared" si="219"/>
        <v>0.42045201921432973</v>
      </c>
    </row>
    <row r="1223" spans="1:19" x14ac:dyDescent="0.3">
      <c r="A1223" t="s">
        <v>2625</v>
      </c>
      <c r="B1223" t="s">
        <v>2626</v>
      </c>
      <c r="C1223" t="s">
        <v>2627</v>
      </c>
      <c r="D1223" t="str">
        <f t="shared" si="210"/>
        <v>Home&amp;Kitchen</v>
      </c>
      <c r="E1223" t="str">
        <f t="shared" si="211"/>
        <v>YogurtMakers</v>
      </c>
      <c r="F1223" s="3">
        <v>587</v>
      </c>
      <c r="G1223" s="3">
        <v>1295</v>
      </c>
      <c r="H1223" s="3" t="str">
        <f t="shared" si="212"/>
        <v>&gt;500.00</v>
      </c>
      <c r="I1223" s="1">
        <v>0.55000000000000004</v>
      </c>
      <c r="J1223" s="1" t="str">
        <f t="shared" si="213"/>
        <v>Yes</v>
      </c>
      <c r="K1223" s="5">
        <v>4.0999999999999996</v>
      </c>
      <c r="L1223" s="5">
        <f t="shared" si="214"/>
        <v>4.0999999999999996</v>
      </c>
      <c r="M1223" s="6">
        <v>557</v>
      </c>
      <c r="N1223">
        <f t="shared" si="215"/>
        <v>557</v>
      </c>
      <c r="O1223" t="str">
        <f t="shared" si="216"/>
        <v>Yes</v>
      </c>
      <c r="P1223" s="7">
        <f t="shared" si="217"/>
        <v>721315</v>
      </c>
      <c r="Q1223" s="5">
        <f t="shared" si="218"/>
        <v>0.82</v>
      </c>
      <c r="R1223" s="5">
        <f t="shared" si="209"/>
        <v>1.3045321366924841E-3</v>
      </c>
      <c r="S1223" s="5">
        <f t="shared" si="219"/>
        <v>0.41065226606834621</v>
      </c>
    </row>
    <row r="1224" spans="1:19" x14ac:dyDescent="0.3">
      <c r="A1224" t="s">
        <v>2628</v>
      </c>
      <c r="B1224" t="s">
        <v>2629</v>
      </c>
      <c r="C1224" t="s">
        <v>2630</v>
      </c>
      <c r="D1224" t="str">
        <f t="shared" si="210"/>
        <v>Home&amp;Kitchen</v>
      </c>
      <c r="E1224" t="str">
        <f t="shared" si="211"/>
        <v>ColdPressJuicers</v>
      </c>
      <c r="F1224" s="3">
        <v>12609</v>
      </c>
      <c r="G1224" s="3">
        <v>23999</v>
      </c>
      <c r="H1224" s="3" t="str">
        <f t="shared" si="212"/>
        <v>&gt;500.00</v>
      </c>
      <c r="I1224" s="1">
        <v>0.47</v>
      </c>
      <c r="J1224" s="1" t="str">
        <f t="shared" si="213"/>
        <v>No</v>
      </c>
      <c r="K1224" s="5">
        <v>4.4000000000000004</v>
      </c>
      <c r="L1224" s="5">
        <f t="shared" si="214"/>
        <v>4.4000000000000004</v>
      </c>
      <c r="M1224" s="6">
        <v>2288</v>
      </c>
      <c r="N1224">
        <f t="shared" si="215"/>
        <v>2288</v>
      </c>
      <c r="O1224" t="str">
        <f t="shared" si="216"/>
        <v>No</v>
      </c>
      <c r="P1224" s="7">
        <f t="shared" si="217"/>
        <v>54909712</v>
      </c>
      <c r="Q1224" s="5">
        <f t="shared" si="218"/>
        <v>0.88000000000000012</v>
      </c>
      <c r="R1224" s="5">
        <f t="shared" si="209"/>
        <v>5.3586526548517121E-3</v>
      </c>
      <c r="S1224" s="5">
        <f t="shared" si="219"/>
        <v>0.4426793263274259</v>
      </c>
    </row>
    <row r="1225" spans="1:19" x14ac:dyDescent="0.3">
      <c r="A1225" t="s">
        <v>2631</v>
      </c>
      <c r="B1225" t="s">
        <v>2632</v>
      </c>
      <c r="C1225" t="s">
        <v>1982</v>
      </c>
      <c r="D1225" t="str">
        <f t="shared" si="210"/>
        <v>Home&amp;Kitchen</v>
      </c>
      <c r="E1225" t="str">
        <f t="shared" si="211"/>
        <v>DryIrons</v>
      </c>
      <c r="F1225" s="3">
        <v>699</v>
      </c>
      <c r="G1225" s="3">
        <v>850</v>
      </c>
      <c r="H1225" s="3" t="str">
        <f t="shared" si="212"/>
        <v>&gt;500.00</v>
      </c>
      <c r="I1225" s="1">
        <v>0.18</v>
      </c>
      <c r="J1225" s="1" t="str">
        <f t="shared" si="213"/>
        <v>No</v>
      </c>
      <c r="K1225" s="5">
        <v>4.0999999999999996</v>
      </c>
      <c r="L1225" s="5">
        <f t="shared" si="214"/>
        <v>4.0999999999999996</v>
      </c>
      <c r="M1225" s="6">
        <v>1106</v>
      </c>
      <c r="N1225">
        <f t="shared" si="215"/>
        <v>1106</v>
      </c>
      <c r="O1225" t="str">
        <f t="shared" si="216"/>
        <v>No</v>
      </c>
      <c r="P1225" s="7">
        <f t="shared" si="217"/>
        <v>940100</v>
      </c>
      <c r="Q1225" s="5">
        <f t="shared" si="218"/>
        <v>0.82</v>
      </c>
      <c r="R1225" s="5">
        <f t="shared" si="209"/>
        <v>2.5903277256407314E-3</v>
      </c>
      <c r="S1225" s="5">
        <f t="shared" si="219"/>
        <v>0.41129516386282033</v>
      </c>
    </row>
    <row r="1226" spans="1:19" x14ac:dyDescent="0.3">
      <c r="A1226" t="s">
        <v>2633</v>
      </c>
      <c r="B1226" t="s">
        <v>2634</v>
      </c>
      <c r="C1226" t="s">
        <v>2122</v>
      </c>
      <c r="D1226" t="str">
        <f t="shared" si="210"/>
        <v>Home&amp;Kitchen</v>
      </c>
      <c r="E1226" t="str">
        <f t="shared" si="211"/>
        <v>CanisterVacuums</v>
      </c>
      <c r="F1226" s="3">
        <v>3799</v>
      </c>
      <c r="G1226" s="3">
        <v>6000</v>
      </c>
      <c r="H1226" s="3" t="str">
        <f t="shared" si="212"/>
        <v>&gt;500.00</v>
      </c>
      <c r="I1226" s="1">
        <v>0.37</v>
      </c>
      <c r="J1226" s="1" t="str">
        <f t="shared" si="213"/>
        <v>No</v>
      </c>
      <c r="K1226" s="5">
        <v>4.2</v>
      </c>
      <c r="L1226" s="5">
        <f t="shared" si="214"/>
        <v>4.2</v>
      </c>
      <c r="M1226" s="6">
        <v>11935</v>
      </c>
      <c r="N1226">
        <f t="shared" si="215"/>
        <v>11935</v>
      </c>
      <c r="O1226" t="str">
        <f t="shared" si="216"/>
        <v>No</v>
      </c>
      <c r="P1226" s="7">
        <f t="shared" si="217"/>
        <v>71610000</v>
      </c>
      <c r="Q1226" s="5">
        <f t="shared" si="218"/>
        <v>0.84000000000000008</v>
      </c>
      <c r="R1226" s="5">
        <f t="shared" si="209"/>
        <v>2.7952587165933209E-2</v>
      </c>
      <c r="S1226" s="5">
        <f t="shared" si="219"/>
        <v>0.43397629358296663</v>
      </c>
    </row>
    <row r="1227" spans="1:19" x14ac:dyDescent="0.3">
      <c r="A1227" t="s">
        <v>2635</v>
      </c>
      <c r="B1227" t="s">
        <v>2636</v>
      </c>
      <c r="C1227" t="s">
        <v>2016</v>
      </c>
      <c r="D1227" t="str">
        <f t="shared" si="210"/>
        <v>Home&amp;Kitchen</v>
      </c>
      <c r="E1227" t="str">
        <f t="shared" si="211"/>
        <v>ImmersionRods</v>
      </c>
      <c r="F1227" s="3">
        <v>640</v>
      </c>
      <c r="G1227" s="3">
        <v>1020</v>
      </c>
      <c r="H1227" s="3" t="str">
        <f t="shared" si="212"/>
        <v>&gt;500.00</v>
      </c>
      <c r="I1227" s="1">
        <v>0.37</v>
      </c>
      <c r="J1227" s="1" t="str">
        <f t="shared" si="213"/>
        <v>No</v>
      </c>
      <c r="K1227" s="5">
        <v>4.0999999999999996</v>
      </c>
      <c r="L1227" s="5">
        <f t="shared" si="214"/>
        <v>4.0999999999999996</v>
      </c>
      <c r="M1227" s="6">
        <v>5059</v>
      </c>
      <c r="N1227">
        <f t="shared" si="215"/>
        <v>5059</v>
      </c>
      <c r="O1227" t="str">
        <f t="shared" si="216"/>
        <v>No</v>
      </c>
      <c r="P1227" s="7">
        <f t="shared" si="217"/>
        <v>5160180</v>
      </c>
      <c r="Q1227" s="5">
        <f t="shared" si="218"/>
        <v>0.82</v>
      </c>
      <c r="R1227" s="5">
        <f t="shared" si="209"/>
        <v>1.1848524379761718E-2</v>
      </c>
      <c r="S1227" s="5">
        <f t="shared" si="219"/>
        <v>0.41592426218988082</v>
      </c>
    </row>
    <row r="1228" spans="1:19" x14ac:dyDescent="0.3">
      <c r="A1228" t="s">
        <v>2637</v>
      </c>
      <c r="B1228" t="s">
        <v>2638</v>
      </c>
      <c r="C1228" t="s">
        <v>1950</v>
      </c>
      <c r="D1228" t="str">
        <f t="shared" si="210"/>
        <v>Home&amp;Kitchen</v>
      </c>
      <c r="E1228" t="str">
        <f t="shared" si="211"/>
        <v>FanHeaters</v>
      </c>
      <c r="F1228" s="3">
        <v>979</v>
      </c>
      <c r="G1228" s="3">
        <v>1999</v>
      </c>
      <c r="H1228" s="3" t="str">
        <f t="shared" si="212"/>
        <v>&gt;500.00</v>
      </c>
      <c r="I1228" s="1">
        <v>0.51</v>
      </c>
      <c r="J1228" s="1" t="str">
        <f t="shared" si="213"/>
        <v>Yes</v>
      </c>
      <c r="K1228" s="5">
        <v>3.9</v>
      </c>
      <c r="L1228" s="5">
        <f t="shared" si="214"/>
        <v>3.9</v>
      </c>
      <c r="M1228" s="6">
        <v>157</v>
      </c>
      <c r="N1228">
        <f t="shared" si="215"/>
        <v>157</v>
      </c>
      <c r="O1228" t="str">
        <f t="shared" si="216"/>
        <v>Yes</v>
      </c>
      <c r="P1228" s="7">
        <f t="shared" si="217"/>
        <v>313843</v>
      </c>
      <c r="Q1228" s="5">
        <f t="shared" si="218"/>
        <v>0.78</v>
      </c>
      <c r="R1228" s="5">
        <f t="shared" si="209"/>
        <v>3.6770474948064633E-4</v>
      </c>
      <c r="S1228" s="5">
        <f t="shared" si="219"/>
        <v>0.39018385237474035</v>
      </c>
    </row>
    <row r="1229" spans="1:19" x14ac:dyDescent="0.3">
      <c r="A1229" t="s">
        <v>2639</v>
      </c>
      <c r="B1229" t="s">
        <v>2640</v>
      </c>
      <c r="C1229" t="s">
        <v>1988</v>
      </c>
      <c r="D1229" t="str">
        <f t="shared" si="210"/>
        <v>Home&amp;Kitchen</v>
      </c>
      <c r="E1229" t="str">
        <f t="shared" si="211"/>
        <v>InstantWaterHeaters</v>
      </c>
      <c r="F1229" s="3">
        <v>5365</v>
      </c>
      <c r="G1229" s="3">
        <v>7445</v>
      </c>
      <c r="H1229" s="3" t="str">
        <f t="shared" si="212"/>
        <v>&gt;500.00</v>
      </c>
      <c r="I1229" s="1">
        <v>0.28000000000000003</v>
      </c>
      <c r="J1229" s="1" t="str">
        <f t="shared" si="213"/>
        <v>No</v>
      </c>
      <c r="K1229" s="5">
        <v>3.9</v>
      </c>
      <c r="L1229" s="5">
        <f t="shared" si="214"/>
        <v>3.9</v>
      </c>
      <c r="M1229" s="6">
        <v>3584</v>
      </c>
      <c r="N1229">
        <f t="shared" si="215"/>
        <v>3584</v>
      </c>
      <c r="O1229" t="str">
        <f t="shared" si="216"/>
        <v>No</v>
      </c>
      <c r="P1229" s="7">
        <f t="shared" si="217"/>
        <v>26682880</v>
      </c>
      <c r="Q1229" s="5">
        <f t="shared" si="218"/>
        <v>0.78</v>
      </c>
      <c r="R1229" s="5">
        <f t="shared" si="209"/>
        <v>8.3939733894180663E-3</v>
      </c>
      <c r="S1229" s="5">
        <f t="shared" si="219"/>
        <v>0.39419698669470904</v>
      </c>
    </row>
    <row r="1230" spans="1:19" x14ac:dyDescent="0.3">
      <c r="A1230" t="s">
        <v>2641</v>
      </c>
      <c r="B1230" t="s">
        <v>2642</v>
      </c>
      <c r="C1230" t="s">
        <v>2029</v>
      </c>
      <c r="D1230" t="str">
        <f t="shared" si="210"/>
        <v>Home&amp;Kitchen</v>
      </c>
      <c r="E1230" t="str">
        <f t="shared" si="211"/>
        <v>SteamIrons</v>
      </c>
      <c r="F1230" s="3">
        <v>3199</v>
      </c>
      <c r="G1230" s="3">
        <v>3500</v>
      </c>
      <c r="H1230" s="3" t="str">
        <f t="shared" si="212"/>
        <v>&gt;500.00</v>
      </c>
      <c r="I1230" s="1">
        <v>0.09</v>
      </c>
      <c r="J1230" s="1" t="str">
        <f t="shared" si="213"/>
        <v>No</v>
      </c>
      <c r="K1230" s="5">
        <v>4.2</v>
      </c>
      <c r="L1230" s="5">
        <f t="shared" si="214"/>
        <v>4.2</v>
      </c>
      <c r="M1230" s="6">
        <v>1899</v>
      </c>
      <c r="N1230">
        <f t="shared" si="215"/>
        <v>1899</v>
      </c>
      <c r="O1230" t="str">
        <f t="shared" si="216"/>
        <v>No</v>
      </c>
      <c r="P1230" s="7">
        <f t="shared" si="217"/>
        <v>6646500</v>
      </c>
      <c r="Q1230" s="5">
        <f t="shared" si="218"/>
        <v>0.84000000000000008</v>
      </c>
      <c r="R1230" s="5">
        <f t="shared" si="209"/>
        <v>4.4475880207881999E-3</v>
      </c>
      <c r="S1230" s="5">
        <f t="shared" si="219"/>
        <v>0.42222379401039412</v>
      </c>
    </row>
    <row r="1231" spans="1:19" x14ac:dyDescent="0.3">
      <c r="A1231" t="s">
        <v>2643</v>
      </c>
      <c r="B1231" t="s">
        <v>2644</v>
      </c>
      <c r="C1231" t="s">
        <v>2344</v>
      </c>
      <c r="D1231" t="str">
        <f t="shared" si="210"/>
        <v>Home&amp;Kitchen</v>
      </c>
      <c r="E1231" t="str">
        <f t="shared" si="211"/>
        <v>HandMixers</v>
      </c>
      <c r="F1231" s="3">
        <v>979</v>
      </c>
      <c r="G1231" s="3">
        <v>1395</v>
      </c>
      <c r="H1231" s="3" t="str">
        <f t="shared" si="212"/>
        <v>&gt;500.00</v>
      </c>
      <c r="I1231" s="1">
        <v>0.3</v>
      </c>
      <c r="J1231" s="1" t="str">
        <f t="shared" si="213"/>
        <v>No</v>
      </c>
      <c r="K1231" s="5">
        <v>4.2</v>
      </c>
      <c r="L1231" s="5">
        <f t="shared" si="214"/>
        <v>4.2</v>
      </c>
      <c r="M1231" s="6">
        <v>15252</v>
      </c>
      <c r="N1231">
        <f t="shared" si="215"/>
        <v>15252</v>
      </c>
      <c r="O1231" t="str">
        <f t="shared" si="216"/>
        <v>No</v>
      </c>
      <c r="P1231" s="7">
        <f t="shared" si="217"/>
        <v>21276540</v>
      </c>
      <c r="Q1231" s="5">
        <f t="shared" si="218"/>
        <v>0.84000000000000008</v>
      </c>
      <c r="R1231" s="5">
        <f t="shared" si="209"/>
        <v>3.5721228274387375E-2</v>
      </c>
      <c r="S1231" s="5">
        <f t="shared" si="219"/>
        <v>0.43786061413719374</v>
      </c>
    </row>
    <row r="1232" spans="1:19" x14ac:dyDescent="0.3">
      <c r="A1232" t="s">
        <v>2645</v>
      </c>
      <c r="B1232" t="s">
        <v>2646</v>
      </c>
      <c r="C1232" t="s">
        <v>1947</v>
      </c>
      <c r="D1232" t="str">
        <f t="shared" si="210"/>
        <v>Home&amp;Kitchen</v>
      </c>
      <c r="E1232" t="str">
        <f t="shared" si="211"/>
        <v>ElectricHeaters</v>
      </c>
      <c r="F1232" s="3">
        <v>929</v>
      </c>
      <c r="G1232" s="3">
        <v>2199</v>
      </c>
      <c r="H1232" s="3" t="str">
        <f t="shared" si="212"/>
        <v>&gt;500.00</v>
      </c>
      <c r="I1232" s="1">
        <v>0.57999999999999996</v>
      </c>
      <c r="J1232" s="1" t="str">
        <f t="shared" si="213"/>
        <v>Yes</v>
      </c>
      <c r="K1232" s="5">
        <v>3.7</v>
      </c>
      <c r="L1232" s="5">
        <f t="shared" si="214"/>
        <v>3.7</v>
      </c>
      <c r="M1232" s="6">
        <v>4</v>
      </c>
      <c r="N1232">
        <f t="shared" si="215"/>
        <v>4</v>
      </c>
      <c r="O1232" t="str">
        <f t="shared" si="216"/>
        <v>Yes</v>
      </c>
      <c r="P1232" s="7">
        <f t="shared" si="217"/>
        <v>8796</v>
      </c>
      <c r="Q1232" s="5">
        <f t="shared" si="218"/>
        <v>0.74</v>
      </c>
      <c r="R1232" s="5">
        <f t="shared" si="209"/>
        <v>9.3682738721183778E-6</v>
      </c>
      <c r="S1232" s="5">
        <f t="shared" si="219"/>
        <v>0.37000468413693605</v>
      </c>
    </row>
    <row r="1233" spans="1:19" x14ac:dyDescent="0.3">
      <c r="A1233" t="s">
        <v>2647</v>
      </c>
      <c r="B1233" t="s">
        <v>2648</v>
      </c>
      <c r="C1233" t="s">
        <v>2355</v>
      </c>
      <c r="D1233" t="str">
        <f t="shared" si="210"/>
        <v>Home&amp;Kitchen</v>
      </c>
      <c r="E1233" t="str">
        <f t="shared" si="211"/>
        <v>WetGrinders</v>
      </c>
      <c r="F1233" s="3">
        <v>3710</v>
      </c>
      <c r="G1233" s="3">
        <v>4330</v>
      </c>
      <c r="H1233" s="3" t="str">
        <f t="shared" si="212"/>
        <v>&gt;500.00</v>
      </c>
      <c r="I1233" s="1">
        <v>0.14000000000000001</v>
      </c>
      <c r="J1233" s="1" t="str">
        <f t="shared" si="213"/>
        <v>No</v>
      </c>
      <c r="K1233" s="5">
        <v>3.7</v>
      </c>
      <c r="L1233" s="5">
        <f t="shared" si="214"/>
        <v>3.7</v>
      </c>
      <c r="M1233" s="6">
        <v>1662</v>
      </c>
      <c r="N1233">
        <f t="shared" si="215"/>
        <v>1662</v>
      </c>
      <c r="O1233" t="str">
        <f t="shared" si="216"/>
        <v>No</v>
      </c>
      <c r="P1233" s="7">
        <f t="shared" si="217"/>
        <v>7196460</v>
      </c>
      <c r="Q1233" s="5">
        <f t="shared" si="218"/>
        <v>0.74</v>
      </c>
      <c r="R1233" s="5">
        <f t="shared" si="209"/>
        <v>3.8925177938651857E-3</v>
      </c>
      <c r="S1233" s="5">
        <f t="shared" si="219"/>
        <v>0.37194625889693261</v>
      </c>
    </row>
    <row r="1234" spans="1:19" x14ac:dyDescent="0.3">
      <c r="A1234" t="s">
        <v>2649</v>
      </c>
      <c r="B1234" t="s">
        <v>2650</v>
      </c>
      <c r="C1234" t="s">
        <v>1985</v>
      </c>
      <c r="D1234" t="str">
        <f t="shared" si="210"/>
        <v>Home&amp;Kitchen</v>
      </c>
      <c r="E1234" t="str">
        <f t="shared" si="211"/>
        <v>MixerGrinders</v>
      </c>
      <c r="F1234" s="3">
        <v>2033</v>
      </c>
      <c r="G1234" s="3">
        <v>4295</v>
      </c>
      <c r="H1234" s="3" t="str">
        <f t="shared" si="212"/>
        <v>&gt;500.00</v>
      </c>
      <c r="I1234" s="1">
        <v>0.53</v>
      </c>
      <c r="J1234" s="1" t="str">
        <f t="shared" si="213"/>
        <v>Yes</v>
      </c>
      <c r="K1234" s="5">
        <v>3.4</v>
      </c>
      <c r="L1234" s="5">
        <f t="shared" si="214"/>
        <v>3.4</v>
      </c>
      <c r="M1234" s="6">
        <v>422</v>
      </c>
      <c r="N1234">
        <f t="shared" si="215"/>
        <v>422</v>
      </c>
      <c r="O1234" t="str">
        <f t="shared" si="216"/>
        <v>Yes</v>
      </c>
      <c r="P1234" s="7">
        <f t="shared" si="217"/>
        <v>1812490</v>
      </c>
      <c r="Q1234" s="5">
        <f t="shared" si="218"/>
        <v>0.67999999999999994</v>
      </c>
      <c r="R1234" s="5">
        <f t="shared" si="209"/>
        <v>9.8835289350848884E-4</v>
      </c>
      <c r="S1234" s="5">
        <f t="shared" si="219"/>
        <v>0.34049417644675423</v>
      </c>
    </row>
    <row r="1235" spans="1:19" x14ac:dyDescent="0.3">
      <c r="A1235" t="s">
        <v>2651</v>
      </c>
      <c r="B1235" t="s">
        <v>2652</v>
      </c>
      <c r="C1235" t="s">
        <v>1947</v>
      </c>
      <c r="D1235" t="str">
        <f t="shared" si="210"/>
        <v>Home&amp;Kitchen</v>
      </c>
      <c r="E1235" t="str">
        <f t="shared" si="211"/>
        <v>ElectricHeaters</v>
      </c>
      <c r="F1235" s="3">
        <v>9495</v>
      </c>
      <c r="G1235" s="3">
        <v>18990</v>
      </c>
      <c r="H1235" s="3" t="str">
        <f t="shared" si="212"/>
        <v>&gt;500.00</v>
      </c>
      <c r="I1235" s="1">
        <v>0.5</v>
      </c>
      <c r="J1235" s="1" t="str">
        <f t="shared" si="213"/>
        <v>Yes</v>
      </c>
      <c r="K1235" s="5">
        <v>4.2</v>
      </c>
      <c r="L1235" s="5">
        <f t="shared" si="214"/>
        <v>4.2</v>
      </c>
      <c r="M1235" s="6">
        <v>79</v>
      </c>
      <c r="N1235">
        <f t="shared" si="215"/>
        <v>79</v>
      </c>
      <c r="O1235" t="str">
        <f t="shared" si="216"/>
        <v>Yes</v>
      </c>
      <c r="P1235" s="7">
        <f t="shared" si="217"/>
        <v>1500210</v>
      </c>
      <c r="Q1235" s="5">
        <f t="shared" si="218"/>
        <v>0.84000000000000008</v>
      </c>
      <c r="R1235" s="5">
        <f t="shared" si="209"/>
        <v>1.8502340897433796E-4</v>
      </c>
      <c r="S1235" s="5">
        <f t="shared" si="219"/>
        <v>0.42009251170448719</v>
      </c>
    </row>
    <row r="1236" spans="1:19" x14ac:dyDescent="0.3">
      <c r="A1236" t="s">
        <v>2653</v>
      </c>
      <c r="B1236" t="s">
        <v>2654</v>
      </c>
      <c r="C1236" t="s">
        <v>2001</v>
      </c>
      <c r="D1236" t="str">
        <f t="shared" si="210"/>
        <v>Home&amp;Kitchen</v>
      </c>
      <c r="E1236" t="str">
        <f t="shared" si="211"/>
        <v>StorageWaterHeaters</v>
      </c>
      <c r="F1236" s="3">
        <v>7799</v>
      </c>
      <c r="G1236" s="3">
        <v>12500</v>
      </c>
      <c r="H1236" s="3" t="str">
        <f t="shared" si="212"/>
        <v>&gt;500.00</v>
      </c>
      <c r="I1236" s="1">
        <v>0.38</v>
      </c>
      <c r="J1236" s="1" t="str">
        <f t="shared" si="213"/>
        <v>No</v>
      </c>
      <c r="K1236" s="5">
        <v>4</v>
      </c>
      <c r="L1236" s="5">
        <f t="shared" si="214"/>
        <v>4</v>
      </c>
      <c r="M1236" s="6">
        <v>5160</v>
      </c>
      <c r="N1236">
        <f t="shared" si="215"/>
        <v>5160</v>
      </c>
      <c r="O1236" t="str">
        <f t="shared" si="216"/>
        <v>No</v>
      </c>
      <c r="P1236" s="7">
        <f t="shared" si="217"/>
        <v>64500000</v>
      </c>
      <c r="Q1236" s="5">
        <f t="shared" si="218"/>
        <v>0.8</v>
      </c>
      <c r="R1236" s="5">
        <f t="shared" si="209"/>
        <v>1.2085073295032707E-2</v>
      </c>
      <c r="S1236" s="5">
        <f t="shared" si="219"/>
        <v>0.40604253664751638</v>
      </c>
    </row>
    <row r="1237" spans="1:19" x14ac:dyDescent="0.3">
      <c r="A1237" t="s">
        <v>2655</v>
      </c>
      <c r="B1237" t="s">
        <v>2656</v>
      </c>
      <c r="C1237" t="s">
        <v>1944</v>
      </c>
      <c r="D1237" t="str">
        <f t="shared" si="210"/>
        <v>Home&amp;Kitchen</v>
      </c>
      <c r="E1237" t="str">
        <f t="shared" si="211"/>
        <v>ElectricKettles</v>
      </c>
      <c r="F1237" s="3">
        <v>949</v>
      </c>
      <c r="G1237" s="3">
        <v>2385</v>
      </c>
      <c r="H1237" s="3" t="str">
        <f t="shared" si="212"/>
        <v>&gt;500.00</v>
      </c>
      <c r="I1237" s="1">
        <v>0.6</v>
      </c>
      <c r="J1237" s="1" t="str">
        <f t="shared" si="213"/>
        <v>Yes</v>
      </c>
      <c r="K1237" s="5">
        <v>4.0999999999999996</v>
      </c>
      <c r="L1237" s="5">
        <f t="shared" si="214"/>
        <v>4.0999999999999996</v>
      </c>
      <c r="M1237" s="6">
        <v>2311</v>
      </c>
      <c r="N1237">
        <f t="shared" si="215"/>
        <v>2311</v>
      </c>
      <c r="O1237" t="str">
        <f t="shared" si="216"/>
        <v>No</v>
      </c>
      <c r="P1237" s="7">
        <f t="shared" si="217"/>
        <v>5511735</v>
      </c>
      <c r="Q1237" s="5">
        <f t="shared" si="218"/>
        <v>0.82</v>
      </c>
      <c r="R1237" s="5">
        <f t="shared" si="209"/>
        <v>5.4125202296163924E-3</v>
      </c>
      <c r="S1237" s="5">
        <f t="shared" si="219"/>
        <v>0.41270626011480815</v>
      </c>
    </row>
    <row r="1238" spans="1:19" x14ac:dyDescent="0.3">
      <c r="A1238" t="s">
        <v>2657</v>
      </c>
      <c r="B1238" t="s">
        <v>2658</v>
      </c>
      <c r="C1238" t="s">
        <v>1988</v>
      </c>
      <c r="D1238" t="str">
        <f t="shared" si="210"/>
        <v>Home&amp;Kitchen</v>
      </c>
      <c r="E1238" t="str">
        <f t="shared" si="211"/>
        <v>InstantWaterHeaters</v>
      </c>
      <c r="F1238" s="3">
        <v>2790</v>
      </c>
      <c r="G1238" s="3">
        <v>4890</v>
      </c>
      <c r="H1238" s="3" t="str">
        <f t="shared" si="212"/>
        <v>&gt;500.00</v>
      </c>
      <c r="I1238" s="1">
        <v>0.43</v>
      </c>
      <c r="J1238" s="1" t="str">
        <f t="shared" si="213"/>
        <v>No</v>
      </c>
      <c r="K1238" s="5">
        <v>3.9</v>
      </c>
      <c r="L1238" s="5">
        <f t="shared" si="214"/>
        <v>3.9</v>
      </c>
      <c r="M1238" s="6">
        <v>588</v>
      </c>
      <c r="N1238">
        <f t="shared" si="215"/>
        <v>588</v>
      </c>
      <c r="O1238" t="str">
        <f t="shared" si="216"/>
        <v>Yes</v>
      </c>
      <c r="P1238" s="7">
        <f t="shared" si="217"/>
        <v>2875320</v>
      </c>
      <c r="Q1238" s="5">
        <f t="shared" si="218"/>
        <v>0.78</v>
      </c>
      <c r="R1238" s="5">
        <f t="shared" si="209"/>
        <v>1.3771362592014014E-3</v>
      </c>
      <c r="S1238" s="5">
        <f t="shared" si="219"/>
        <v>0.39068856812960073</v>
      </c>
    </row>
    <row r="1239" spans="1:19" x14ac:dyDescent="0.3">
      <c r="A1239" t="s">
        <v>2659</v>
      </c>
      <c r="B1239" t="s">
        <v>2660</v>
      </c>
      <c r="C1239" t="s">
        <v>1982</v>
      </c>
      <c r="D1239" t="str">
        <f t="shared" si="210"/>
        <v>Home&amp;Kitchen</v>
      </c>
      <c r="E1239" t="str">
        <f t="shared" si="211"/>
        <v>DryIrons</v>
      </c>
      <c r="F1239" s="3">
        <v>645</v>
      </c>
      <c r="G1239" s="3">
        <v>1100</v>
      </c>
      <c r="H1239" s="3" t="str">
        <f t="shared" si="212"/>
        <v>&gt;500.00</v>
      </c>
      <c r="I1239" s="1">
        <v>0.41</v>
      </c>
      <c r="J1239" s="1" t="str">
        <f t="shared" si="213"/>
        <v>No</v>
      </c>
      <c r="K1239" s="5">
        <v>4</v>
      </c>
      <c r="L1239" s="5">
        <f t="shared" si="214"/>
        <v>4</v>
      </c>
      <c r="M1239" s="6">
        <v>3271</v>
      </c>
      <c r="N1239">
        <f t="shared" si="215"/>
        <v>3271</v>
      </c>
      <c r="O1239" t="str">
        <f t="shared" si="216"/>
        <v>No</v>
      </c>
      <c r="P1239" s="7">
        <f t="shared" si="217"/>
        <v>3598100</v>
      </c>
      <c r="Q1239" s="5">
        <f t="shared" si="218"/>
        <v>0.8</v>
      </c>
      <c r="R1239" s="5">
        <f t="shared" si="209"/>
        <v>7.6609059589248032E-3</v>
      </c>
      <c r="S1239" s="5">
        <f t="shared" si="219"/>
        <v>0.40383045297946241</v>
      </c>
    </row>
    <row r="1240" spans="1:19" x14ac:dyDescent="0.3">
      <c r="A1240" t="s">
        <v>2661</v>
      </c>
      <c r="B1240" t="s">
        <v>2662</v>
      </c>
      <c r="C1240" t="s">
        <v>1985</v>
      </c>
      <c r="D1240" t="str">
        <f t="shared" si="210"/>
        <v>Home&amp;Kitchen</v>
      </c>
      <c r="E1240" t="str">
        <f t="shared" si="211"/>
        <v>MixerGrinders</v>
      </c>
      <c r="F1240" s="3">
        <v>2237.81</v>
      </c>
      <c r="G1240" s="3">
        <v>3899</v>
      </c>
      <c r="H1240" s="3" t="str">
        <f t="shared" si="212"/>
        <v>&gt;500.00</v>
      </c>
      <c r="I1240" s="1">
        <v>0.43</v>
      </c>
      <c r="J1240" s="1" t="str">
        <f t="shared" si="213"/>
        <v>No</v>
      </c>
      <c r="K1240" s="5">
        <v>3.9</v>
      </c>
      <c r="L1240" s="5">
        <f t="shared" si="214"/>
        <v>3.9</v>
      </c>
      <c r="M1240" s="6">
        <v>11004</v>
      </c>
      <c r="N1240">
        <f t="shared" si="215"/>
        <v>11004</v>
      </c>
      <c r="O1240" t="str">
        <f t="shared" si="216"/>
        <v>No</v>
      </c>
      <c r="P1240" s="7">
        <f t="shared" si="217"/>
        <v>42904596</v>
      </c>
      <c r="Q1240" s="5">
        <f t="shared" si="218"/>
        <v>0.78</v>
      </c>
      <c r="R1240" s="5">
        <f t="shared" si="209"/>
        <v>2.5772121422197657E-2</v>
      </c>
      <c r="S1240" s="5">
        <f t="shared" si="219"/>
        <v>0.40288606071109884</v>
      </c>
    </row>
    <row r="1241" spans="1:19" x14ac:dyDescent="0.3">
      <c r="A1241" t="s">
        <v>2663</v>
      </c>
      <c r="B1241" t="s">
        <v>2664</v>
      </c>
      <c r="C1241" t="s">
        <v>2001</v>
      </c>
      <c r="D1241" t="str">
        <f t="shared" si="210"/>
        <v>Home&amp;Kitchen</v>
      </c>
      <c r="E1241" t="str">
        <f t="shared" si="211"/>
        <v>StorageWaterHeaters</v>
      </c>
      <c r="F1241" s="3">
        <v>8699</v>
      </c>
      <c r="G1241" s="3">
        <v>16899</v>
      </c>
      <c r="H1241" s="3" t="str">
        <f t="shared" si="212"/>
        <v>&gt;500.00</v>
      </c>
      <c r="I1241" s="1">
        <v>0.49</v>
      </c>
      <c r="J1241" s="1" t="str">
        <f t="shared" si="213"/>
        <v>No</v>
      </c>
      <c r="K1241" s="5">
        <v>4.2</v>
      </c>
      <c r="L1241" s="5">
        <f t="shared" si="214"/>
        <v>4.2</v>
      </c>
      <c r="M1241" s="6">
        <v>3195</v>
      </c>
      <c r="N1241">
        <f t="shared" si="215"/>
        <v>3195</v>
      </c>
      <c r="O1241" t="str">
        <f t="shared" si="216"/>
        <v>No</v>
      </c>
      <c r="P1241" s="7">
        <f t="shared" si="217"/>
        <v>53992305</v>
      </c>
      <c r="Q1241" s="5">
        <f t="shared" si="218"/>
        <v>0.84000000000000008</v>
      </c>
      <c r="R1241" s="5">
        <f t="shared" si="209"/>
        <v>7.482908755354554E-3</v>
      </c>
      <c r="S1241" s="5">
        <f t="shared" si="219"/>
        <v>0.4237414543776773</v>
      </c>
    </row>
    <row r="1242" spans="1:19" x14ac:dyDescent="0.3">
      <c r="A1242" t="s">
        <v>2665</v>
      </c>
      <c r="B1242" t="s">
        <v>2666</v>
      </c>
      <c r="C1242" t="s">
        <v>2667</v>
      </c>
      <c r="D1242" t="str">
        <f t="shared" si="210"/>
        <v>Home&amp;Kitchen</v>
      </c>
      <c r="E1242" t="str">
        <f t="shared" si="211"/>
        <v>Split-SystemAirConditioners</v>
      </c>
      <c r="F1242" s="3">
        <v>42990</v>
      </c>
      <c r="G1242" s="3">
        <v>75990</v>
      </c>
      <c r="H1242" s="3" t="str">
        <f t="shared" si="212"/>
        <v>&gt;500.00</v>
      </c>
      <c r="I1242" s="1">
        <v>0.43</v>
      </c>
      <c r="J1242" s="1" t="str">
        <f t="shared" si="213"/>
        <v>No</v>
      </c>
      <c r="K1242" s="5">
        <v>4.3</v>
      </c>
      <c r="L1242" s="5">
        <f t="shared" si="214"/>
        <v>4.3</v>
      </c>
      <c r="M1242" s="6">
        <v>3231</v>
      </c>
      <c r="N1242">
        <f t="shared" si="215"/>
        <v>3231</v>
      </c>
      <c r="O1242" t="str">
        <f t="shared" si="216"/>
        <v>No</v>
      </c>
      <c r="P1242" s="7">
        <f t="shared" si="217"/>
        <v>245523690</v>
      </c>
      <c r="Q1242" s="5">
        <f t="shared" si="218"/>
        <v>0.86</v>
      </c>
      <c r="R1242" s="5">
        <f t="shared" si="209"/>
        <v>7.5672232202036198E-3</v>
      </c>
      <c r="S1242" s="5">
        <f t="shared" si="219"/>
        <v>0.43378361161010182</v>
      </c>
    </row>
    <row r="1243" spans="1:19" x14ac:dyDescent="0.3">
      <c r="A1243" t="s">
        <v>2668</v>
      </c>
      <c r="B1243" t="s">
        <v>2669</v>
      </c>
      <c r="C1243" t="s">
        <v>2190</v>
      </c>
      <c r="D1243" t="str">
        <f t="shared" si="210"/>
        <v>Home&amp;Kitchen</v>
      </c>
      <c r="E1243" t="str">
        <f t="shared" si="211"/>
        <v>WaterPurifierAccessories</v>
      </c>
      <c r="F1243" s="3">
        <v>825</v>
      </c>
      <c r="G1243" s="3">
        <v>825</v>
      </c>
      <c r="H1243" s="3" t="str">
        <f t="shared" si="212"/>
        <v>&gt;500.00</v>
      </c>
      <c r="I1243" s="1">
        <v>0</v>
      </c>
      <c r="J1243" s="1" t="str">
        <f t="shared" si="213"/>
        <v>No</v>
      </c>
      <c r="K1243" s="5">
        <v>4</v>
      </c>
      <c r="L1243" s="5">
        <f t="shared" si="214"/>
        <v>4</v>
      </c>
      <c r="M1243" s="6">
        <v>3246</v>
      </c>
      <c r="N1243">
        <f t="shared" si="215"/>
        <v>3246</v>
      </c>
      <c r="O1243" t="str">
        <f t="shared" si="216"/>
        <v>No</v>
      </c>
      <c r="P1243" s="7">
        <f t="shared" si="217"/>
        <v>2677950</v>
      </c>
      <c r="Q1243" s="5">
        <f t="shared" si="218"/>
        <v>0.8</v>
      </c>
      <c r="R1243" s="5">
        <f t="shared" si="209"/>
        <v>7.6023542472240637E-3</v>
      </c>
      <c r="S1243" s="5">
        <f t="shared" si="219"/>
        <v>0.40380117712361208</v>
      </c>
    </row>
    <row r="1244" spans="1:19" x14ac:dyDescent="0.3">
      <c r="A1244" t="s">
        <v>2670</v>
      </c>
      <c r="B1244" t="s">
        <v>2671</v>
      </c>
      <c r="C1244" t="s">
        <v>2112</v>
      </c>
      <c r="D1244" t="str">
        <f t="shared" si="210"/>
        <v>Home&amp;Kitchen</v>
      </c>
      <c r="E1244" t="str">
        <f t="shared" si="211"/>
        <v>VacuumSealers</v>
      </c>
      <c r="F1244" s="3">
        <v>161</v>
      </c>
      <c r="G1244" s="3">
        <v>300</v>
      </c>
      <c r="H1244" s="3" t="str">
        <f t="shared" si="212"/>
        <v>200.00–500.00</v>
      </c>
      <c r="I1244" s="1">
        <v>0.46</v>
      </c>
      <c r="J1244" s="1" t="str">
        <f t="shared" si="213"/>
        <v>No</v>
      </c>
      <c r="K1244" s="5">
        <v>2.6</v>
      </c>
      <c r="L1244" s="5">
        <f t="shared" si="214"/>
        <v>2.6</v>
      </c>
      <c r="M1244" s="6">
        <v>24</v>
      </c>
      <c r="N1244">
        <f t="shared" si="215"/>
        <v>24</v>
      </c>
      <c r="O1244" t="str">
        <f t="shared" si="216"/>
        <v>Yes</v>
      </c>
      <c r="P1244" s="7">
        <f t="shared" si="217"/>
        <v>7200</v>
      </c>
      <c r="Q1244" s="5">
        <f t="shared" si="218"/>
        <v>0.52</v>
      </c>
      <c r="R1244" s="5">
        <f t="shared" si="209"/>
        <v>5.6209643232710263E-5</v>
      </c>
      <c r="S1244" s="5">
        <f t="shared" si="219"/>
        <v>0.26002810482161637</v>
      </c>
    </row>
    <row r="1245" spans="1:19" x14ac:dyDescent="0.3">
      <c r="A1245" t="s">
        <v>2672</v>
      </c>
      <c r="B1245" t="s">
        <v>2673</v>
      </c>
      <c r="C1245" t="s">
        <v>1970</v>
      </c>
      <c r="D1245" t="str">
        <f t="shared" si="210"/>
        <v>Home&amp;Kitchen</v>
      </c>
      <c r="E1245" t="str">
        <f t="shared" si="211"/>
        <v>InductionCooktop</v>
      </c>
      <c r="F1245" s="3">
        <v>697</v>
      </c>
      <c r="G1245" s="3">
        <v>1499</v>
      </c>
      <c r="H1245" s="3" t="str">
        <f t="shared" si="212"/>
        <v>&gt;500.00</v>
      </c>
      <c r="I1245" s="1">
        <v>0.54</v>
      </c>
      <c r="J1245" s="1" t="str">
        <f t="shared" si="213"/>
        <v>Yes</v>
      </c>
      <c r="K1245" s="5">
        <v>3.8</v>
      </c>
      <c r="L1245" s="5">
        <f t="shared" si="214"/>
        <v>3.8</v>
      </c>
      <c r="M1245" s="6">
        <v>144</v>
      </c>
      <c r="N1245">
        <f t="shared" si="215"/>
        <v>144</v>
      </c>
      <c r="O1245" t="str">
        <f t="shared" si="216"/>
        <v>Yes</v>
      </c>
      <c r="P1245" s="7">
        <f t="shared" si="217"/>
        <v>215856</v>
      </c>
      <c r="Q1245" s="5">
        <f t="shared" si="218"/>
        <v>0.76</v>
      </c>
      <c r="R1245" s="5">
        <f t="shared" si="209"/>
        <v>3.3725785939626161E-4</v>
      </c>
      <c r="S1245" s="5">
        <f t="shared" si="219"/>
        <v>0.38016862892969816</v>
      </c>
    </row>
    <row r="1246" spans="1:19" x14ac:dyDescent="0.3">
      <c r="A1246" t="s">
        <v>2674</v>
      </c>
      <c r="B1246" t="s">
        <v>2675</v>
      </c>
      <c r="C1246" t="s">
        <v>2676</v>
      </c>
      <c r="D1246" t="str">
        <f t="shared" si="210"/>
        <v>Home&amp;Kitchen</v>
      </c>
      <c r="E1246" t="str">
        <f t="shared" si="211"/>
        <v>SmallApplianceParts&amp;Accessories</v>
      </c>
      <c r="F1246" s="3">
        <v>688</v>
      </c>
      <c r="G1246" s="3">
        <v>747</v>
      </c>
      <c r="H1246" s="3" t="str">
        <f t="shared" si="212"/>
        <v>&gt;500.00</v>
      </c>
      <c r="I1246" s="1">
        <v>0.08</v>
      </c>
      <c r="J1246" s="1" t="str">
        <f t="shared" si="213"/>
        <v>No</v>
      </c>
      <c r="K1246" s="5">
        <v>4.5</v>
      </c>
      <c r="L1246" s="5">
        <f t="shared" si="214"/>
        <v>4.5</v>
      </c>
      <c r="M1246" s="6">
        <v>2280</v>
      </c>
      <c r="N1246">
        <f t="shared" si="215"/>
        <v>2280</v>
      </c>
      <c r="O1246" t="str">
        <f t="shared" si="216"/>
        <v>No</v>
      </c>
      <c r="P1246" s="7">
        <f t="shared" si="217"/>
        <v>1703160</v>
      </c>
      <c r="Q1246" s="5">
        <f t="shared" si="218"/>
        <v>0.9</v>
      </c>
      <c r="R1246" s="5">
        <f t="shared" si="209"/>
        <v>5.3399161071074749E-3</v>
      </c>
      <c r="S1246" s="5">
        <f t="shared" si="219"/>
        <v>0.45266995805355376</v>
      </c>
    </row>
    <row r="1247" spans="1:19" x14ac:dyDescent="0.3">
      <c r="A1247" t="s">
        <v>2677</v>
      </c>
      <c r="B1247" t="s">
        <v>2678</v>
      </c>
      <c r="C1247" t="s">
        <v>2138</v>
      </c>
      <c r="D1247" t="str">
        <f t="shared" si="210"/>
        <v>Home&amp;Kitchen</v>
      </c>
      <c r="E1247" t="str">
        <f t="shared" si="211"/>
        <v>HalogenHeaters</v>
      </c>
      <c r="F1247" s="3">
        <v>2199</v>
      </c>
      <c r="G1247" s="3">
        <v>3999</v>
      </c>
      <c r="H1247" s="3" t="str">
        <f t="shared" si="212"/>
        <v>&gt;500.00</v>
      </c>
      <c r="I1247" s="1">
        <v>0.45</v>
      </c>
      <c r="J1247" s="1" t="str">
        <f t="shared" si="213"/>
        <v>No</v>
      </c>
      <c r="K1247" s="5">
        <v>3.5</v>
      </c>
      <c r="L1247" s="5">
        <f t="shared" si="214"/>
        <v>3.5</v>
      </c>
      <c r="M1247" s="6">
        <v>340</v>
      </c>
      <c r="N1247">
        <f t="shared" si="215"/>
        <v>340</v>
      </c>
      <c r="O1247" t="str">
        <f t="shared" si="216"/>
        <v>Yes</v>
      </c>
      <c r="P1247" s="7">
        <f t="shared" si="217"/>
        <v>1359660</v>
      </c>
      <c r="Q1247" s="5">
        <f t="shared" si="218"/>
        <v>0.7</v>
      </c>
      <c r="R1247" s="5">
        <f t="shared" si="209"/>
        <v>7.963032791300621E-4</v>
      </c>
      <c r="S1247" s="5">
        <f t="shared" si="219"/>
        <v>0.350398151639565</v>
      </c>
    </row>
    <row r="1248" spans="1:19" x14ac:dyDescent="0.3">
      <c r="A1248" t="s">
        <v>2679</v>
      </c>
      <c r="B1248" t="s">
        <v>2680</v>
      </c>
      <c r="C1248" t="s">
        <v>1950</v>
      </c>
      <c r="D1248" t="str">
        <f t="shared" si="210"/>
        <v>Home&amp;Kitchen</v>
      </c>
      <c r="E1248" t="str">
        <f t="shared" si="211"/>
        <v>FanHeaters</v>
      </c>
      <c r="F1248" s="3">
        <v>6850</v>
      </c>
      <c r="G1248" s="3">
        <v>11990</v>
      </c>
      <c r="H1248" s="3" t="str">
        <f t="shared" si="212"/>
        <v>&gt;500.00</v>
      </c>
      <c r="I1248" s="1">
        <v>0.43</v>
      </c>
      <c r="J1248" s="1" t="str">
        <f t="shared" si="213"/>
        <v>No</v>
      </c>
      <c r="K1248" s="5">
        <v>3.9</v>
      </c>
      <c r="L1248" s="5">
        <f t="shared" si="214"/>
        <v>3.9</v>
      </c>
      <c r="M1248" s="6">
        <v>144</v>
      </c>
      <c r="N1248">
        <f t="shared" si="215"/>
        <v>144</v>
      </c>
      <c r="O1248" t="str">
        <f t="shared" si="216"/>
        <v>Yes</v>
      </c>
      <c r="P1248" s="7">
        <f t="shared" si="217"/>
        <v>1726560</v>
      </c>
      <c r="Q1248" s="5">
        <f t="shared" si="218"/>
        <v>0.78</v>
      </c>
      <c r="R1248" s="5">
        <f t="shared" si="209"/>
        <v>3.3725785939626161E-4</v>
      </c>
      <c r="S1248" s="5">
        <f t="shared" si="219"/>
        <v>0.39016862892969817</v>
      </c>
    </row>
    <row r="1249" spans="1:19" x14ac:dyDescent="0.3">
      <c r="A1249" t="s">
        <v>2681</v>
      </c>
      <c r="B1249" t="s">
        <v>2682</v>
      </c>
      <c r="C1249" t="s">
        <v>1988</v>
      </c>
      <c r="D1249" t="str">
        <f t="shared" si="210"/>
        <v>Home&amp;Kitchen</v>
      </c>
      <c r="E1249" t="str">
        <f t="shared" si="211"/>
        <v>InstantWaterHeaters</v>
      </c>
      <c r="F1249" s="3">
        <v>2699</v>
      </c>
      <c r="G1249" s="3">
        <v>3799</v>
      </c>
      <c r="H1249" s="3" t="str">
        <f t="shared" si="212"/>
        <v>&gt;500.00</v>
      </c>
      <c r="I1249" s="1">
        <v>0.28999999999999998</v>
      </c>
      <c r="J1249" s="1" t="str">
        <f t="shared" si="213"/>
        <v>No</v>
      </c>
      <c r="K1249" s="5">
        <v>4</v>
      </c>
      <c r="L1249" s="5">
        <f t="shared" si="214"/>
        <v>4</v>
      </c>
      <c r="M1249" s="6">
        <v>727</v>
      </c>
      <c r="N1249">
        <f t="shared" si="215"/>
        <v>727</v>
      </c>
      <c r="O1249" t="str">
        <f t="shared" si="216"/>
        <v>Yes</v>
      </c>
      <c r="P1249" s="7">
        <f t="shared" si="217"/>
        <v>2761873</v>
      </c>
      <c r="Q1249" s="5">
        <f t="shared" si="218"/>
        <v>0.8</v>
      </c>
      <c r="R1249" s="5">
        <f t="shared" si="209"/>
        <v>1.7026837762575151E-3</v>
      </c>
      <c r="S1249" s="5">
        <f t="shared" si="219"/>
        <v>0.40085134188812876</v>
      </c>
    </row>
    <row r="1250" spans="1:19" x14ac:dyDescent="0.3">
      <c r="A1250" t="s">
        <v>2683</v>
      </c>
      <c r="B1250" t="s">
        <v>2684</v>
      </c>
      <c r="C1250" t="s">
        <v>2685</v>
      </c>
      <c r="D1250" t="str">
        <f t="shared" si="210"/>
        <v>Home&amp;Kitchen</v>
      </c>
      <c r="E1250" t="str">
        <f t="shared" si="211"/>
        <v>WaffleMakers&amp;Irons</v>
      </c>
      <c r="F1250" s="3">
        <v>899</v>
      </c>
      <c r="G1250" s="3">
        <v>1999</v>
      </c>
      <c r="H1250" s="3" t="str">
        <f t="shared" si="212"/>
        <v>&gt;500.00</v>
      </c>
      <c r="I1250" s="1">
        <v>0.55000000000000004</v>
      </c>
      <c r="J1250" s="1" t="str">
        <f t="shared" si="213"/>
        <v>Yes</v>
      </c>
      <c r="K1250" s="5">
        <v>4</v>
      </c>
      <c r="L1250" s="5">
        <f t="shared" si="214"/>
        <v>4</v>
      </c>
      <c r="M1250" s="6">
        <v>832</v>
      </c>
      <c r="N1250">
        <f t="shared" si="215"/>
        <v>832</v>
      </c>
      <c r="O1250" t="str">
        <f t="shared" si="216"/>
        <v>Yes</v>
      </c>
      <c r="P1250" s="7">
        <f t="shared" si="217"/>
        <v>1663168</v>
      </c>
      <c r="Q1250" s="5">
        <f t="shared" si="218"/>
        <v>0.8</v>
      </c>
      <c r="R1250" s="5">
        <f t="shared" si="209"/>
        <v>1.9486009654006225E-3</v>
      </c>
      <c r="S1250" s="5">
        <f t="shared" si="219"/>
        <v>0.40097430048270033</v>
      </c>
    </row>
    <row r="1251" spans="1:19" x14ac:dyDescent="0.3">
      <c r="A1251" t="s">
        <v>2686</v>
      </c>
      <c r="B1251" t="s">
        <v>2687</v>
      </c>
      <c r="C1251" t="s">
        <v>1950</v>
      </c>
      <c r="D1251" t="str">
        <f t="shared" si="210"/>
        <v>Home&amp;Kitchen</v>
      </c>
      <c r="E1251" t="str">
        <f t="shared" si="211"/>
        <v>FanHeaters</v>
      </c>
      <c r="F1251" s="3">
        <v>1090</v>
      </c>
      <c r="G1251" s="3">
        <v>2999</v>
      </c>
      <c r="H1251" s="3" t="str">
        <f t="shared" si="212"/>
        <v>&gt;500.00</v>
      </c>
      <c r="I1251" s="1">
        <v>0.64</v>
      </c>
      <c r="J1251" s="1" t="str">
        <f t="shared" si="213"/>
        <v>Yes</v>
      </c>
      <c r="K1251" s="5">
        <v>3.5</v>
      </c>
      <c r="L1251" s="5">
        <f t="shared" si="214"/>
        <v>3.5</v>
      </c>
      <c r="M1251" s="6">
        <v>57</v>
      </c>
      <c r="N1251">
        <f t="shared" si="215"/>
        <v>57</v>
      </c>
      <c r="O1251" t="str">
        <f t="shared" si="216"/>
        <v>Yes</v>
      </c>
      <c r="P1251" s="7">
        <f t="shared" si="217"/>
        <v>170943</v>
      </c>
      <c r="Q1251" s="5">
        <f t="shared" si="218"/>
        <v>0.7</v>
      </c>
      <c r="R1251" s="5">
        <f t="shared" si="209"/>
        <v>1.3349790267768688E-4</v>
      </c>
      <c r="S1251" s="5">
        <f t="shared" si="219"/>
        <v>0.35006674895133882</v>
      </c>
    </row>
    <row r="1252" spans="1:19" x14ac:dyDescent="0.3">
      <c r="A1252" t="s">
        <v>2688</v>
      </c>
      <c r="B1252" t="s">
        <v>2689</v>
      </c>
      <c r="C1252" t="s">
        <v>1956</v>
      </c>
      <c r="D1252" t="str">
        <f t="shared" si="210"/>
        <v>Home&amp;Kitchen</v>
      </c>
      <c r="E1252" t="str">
        <f t="shared" si="211"/>
        <v>DigitalKitchenScales</v>
      </c>
      <c r="F1252" s="3">
        <v>295</v>
      </c>
      <c r="G1252" s="3">
        <v>599</v>
      </c>
      <c r="H1252" s="3" t="str">
        <f t="shared" si="212"/>
        <v>&gt;500.00</v>
      </c>
      <c r="I1252" s="1">
        <v>0.51</v>
      </c>
      <c r="J1252" s="1" t="str">
        <f t="shared" si="213"/>
        <v>Yes</v>
      </c>
      <c r="K1252" s="5">
        <v>4</v>
      </c>
      <c r="L1252" s="5">
        <f t="shared" si="214"/>
        <v>4</v>
      </c>
      <c r="M1252" s="6">
        <v>1644</v>
      </c>
      <c r="N1252">
        <f t="shared" si="215"/>
        <v>1644</v>
      </c>
      <c r="O1252" t="str">
        <f t="shared" si="216"/>
        <v>No</v>
      </c>
      <c r="P1252" s="7">
        <f t="shared" si="217"/>
        <v>984756</v>
      </c>
      <c r="Q1252" s="5">
        <f t="shared" si="218"/>
        <v>0.8</v>
      </c>
      <c r="R1252" s="5">
        <f t="shared" si="209"/>
        <v>3.8503605614406532E-3</v>
      </c>
      <c r="S1252" s="5">
        <f t="shared" si="219"/>
        <v>0.40192518028072033</v>
      </c>
    </row>
    <row r="1253" spans="1:19" x14ac:dyDescent="0.3">
      <c r="A1253" t="s">
        <v>2690</v>
      </c>
      <c r="B1253" t="s">
        <v>2691</v>
      </c>
      <c r="C1253" t="s">
        <v>1998</v>
      </c>
      <c r="D1253" t="str">
        <f t="shared" si="210"/>
        <v>Home&amp;Kitchen</v>
      </c>
      <c r="E1253" t="str">
        <f t="shared" si="211"/>
        <v>Kettle&amp;ToasterSets</v>
      </c>
      <c r="F1253" s="3">
        <v>479</v>
      </c>
      <c r="G1253" s="3">
        <v>1999</v>
      </c>
      <c r="H1253" s="3" t="str">
        <f t="shared" si="212"/>
        <v>&gt;500.00</v>
      </c>
      <c r="I1253" s="1">
        <v>0.76</v>
      </c>
      <c r="J1253" s="1" t="str">
        <f t="shared" si="213"/>
        <v>Yes</v>
      </c>
      <c r="K1253" s="5">
        <v>3.4</v>
      </c>
      <c r="L1253" s="5">
        <f t="shared" si="214"/>
        <v>3.4</v>
      </c>
      <c r="M1253" s="6">
        <v>1066</v>
      </c>
      <c r="N1253">
        <f t="shared" si="215"/>
        <v>1066</v>
      </c>
      <c r="O1253" t="str">
        <f t="shared" si="216"/>
        <v>No</v>
      </c>
      <c r="P1253" s="7">
        <f t="shared" si="217"/>
        <v>2130934</v>
      </c>
      <c r="Q1253" s="5">
        <f t="shared" si="218"/>
        <v>0.67999999999999994</v>
      </c>
      <c r="R1253" s="5">
        <f t="shared" si="209"/>
        <v>2.4966449869195475E-3</v>
      </c>
      <c r="S1253" s="5">
        <f t="shared" si="219"/>
        <v>0.34124832249345977</v>
      </c>
    </row>
    <row r="1254" spans="1:19" x14ac:dyDescent="0.3">
      <c r="A1254" t="s">
        <v>2692</v>
      </c>
      <c r="B1254" t="s">
        <v>2693</v>
      </c>
      <c r="C1254" t="s">
        <v>1988</v>
      </c>
      <c r="D1254" t="str">
        <f t="shared" si="210"/>
        <v>Home&amp;Kitchen</v>
      </c>
      <c r="E1254" t="str">
        <f t="shared" si="211"/>
        <v>InstantWaterHeaters</v>
      </c>
      <c r="F1254" s="3">
        <v>2949</v>
      </c>
      <c r="G1254" s="3">
        <v>4849</v>
      </c>
      <c r="H1254" s="3" t="str">
        <f t="shared" si="212"/>
        <v>&gt;500.00</v>
      </c>
      <c r="I1254" s="1">
        <v>0.39</v>
      </c>
      <c r="J1254" s="1" t="str">
        <f t="shared" si="213"/>
        <v>No</v>
      </c>
      <c r="K1254" s="5">
        <v>4.2</v>
      </c>
      <c r="L1254" s="5">
        <f t="shared" si="214"/>
        <v>4.2</v>
      </c>
      <c r="M1254" s="6">
        <v>7968</v>
      </c>
      <c r="N1254">
        <f t="shared" si="215"/>
        <v>7968</v>
      </c>
      <c r="O1254" t="str">
        <f t="shared" si="216"/>
        <v>No</v>
      </c>
      <c r="P1254" s="7">
        <f t="shared" si="217"/>
        <v>38636832</v>
      </c>
      <c r="Q1254" s="5">
        <f t="shared" si="218"/>
        <v>0.84000000000000008</v>
      </c>
      <c r="R1254" s="5">
        <f t="shared" si="209"/>
        <v>1.8661601553259809E-2</v>
      </c>
      <c r="S1254" s="5">
        <f t="shared" si="219"/>
        <v>0.42933080077662994</v>
      </c>
    </row>
    <row r="1255" spans="1:19" x14ac:dyDescent="0.3">
      <c r="A1255" t="s">
        <v>2694</v>
      </c>
      <c r="B1255" t="s">
        <v>2695</v>
      </c>
      <c r="C1255" t="s">
        <v>2016</v>
      </c>
      <c r="D1255" t="str">
        <f t="shared" si="210"/>
        <v>Home&amp;Kitchen</v>
      </c>
      <c r="E1255" t="str">
        <f t="shared" si="211"/>
        <v>ImmersionRods</v>
      </c>
      <c r="F1255" s="3">
        <v>335</v>
      </c>
      <c r="G1255" s="3">
        <v>510</v>
      </c>
      <c r="H1255" s="3" t="str">
        <f t="shared" si="212"/>
        <v>&gt;500.00</v>
      </c>
      <c r="I1255" s="1">
        <v>0.34</v>
      </c>
      <c r="J1255" s="1" t="str">
        <f t="shared" si="213"/>
        <v>No</v>
      </c>
      <c r="K1255" s="5">
        <v>3.8</v>
      </c>
      <c r="L1255" s="5">
        <f t="shared" si="214"/>
        <v>3.8</v>
      </c>
      <c r="M1255" s="6">
        <v>3195</v>
      </c>
      <c r="N1255">
        <f t="shared" si="215"/>
        <v>3195</v>
      </c>
      <c r="O1255" t="str">
        <f t="shared" si="216"/>
        <v>No</v>
      </c>
      <c r="P1255" s="7">
        <f t="shared" si="217"/>
        <v>1629450</v>
      </c>
      <c r="Q1255" s="5">
        <f t="shared" si="218"/>
        <v>0.76</v>
      </c>
      <c r="R1255" s="5">
        <f t="shared" si="209"/>
        <v>7.482908755354554E-3</v>
      </c>
      <c r="S1255" s="5">
        <f t="shared" si="219"/>
        <v>0.38374145437767726</v>
      </c>
    </row>
    <row r="1256" spans="1:19" x14ac:dyDescent="0.3">
      <c r="A1256" t="s">
        <v>2696</v>
      </c>
      <c r="B1256" t="s">
        <v>2697</v>
      </c>
      <c r="C1256" t="s">
        <v>2185</v>
      </c>
      <c r="D1256" t="str">
        <f t="shared" si="210"/>
        <v>Home&amp;Kitchen</v>
      </c>
      <c r="E1256" t="str">
        <f t="shared" si="211"/>
        <v>DripCoffeeMachines</v>
      </c>
      <c r="F1256" s="3">
        <v>293</v>
      </c>
      <c r="G1256" s="3">
        <v>499</v>
      </c>
      <c r="H1256" s="3" t="str">
        <f t="shared" si="212"/>
        <v>200.00–500.00</v>
      </c>
      <c r="I1256" s="1">
        <v>0.41</v>
      </c>
      <c r="J1256" s="1" t="str">
        <f t="shared" si="213"/>
        <v>No</v>
      </c>
      <c r="K1256" s="5">
        <v>4.0999999999999996</v>
      </c>
      <c r="L1256" s="5">
        <f t="shared" si="214"/>
        <v>4.0999999999999996</v>
      </c>
      <c r="M1256" s="6">
        <v>1456</v>
      </c>
      <c r="N1256">
        <f t="shared" si="215"/>
        <v>1456</v>
      </c>
      <c r="O1256" t="str">
        <f t="shared" si="216"/>
        <v>No</v>
      </c>
      <c r="P1256" s="7">
        <f t="shared" si="217"/>
        <v>726544</v>
      </c>
      <c r="Q1256" s="5">
        <f t="shared" si="218"/>
        <v>0.82</v>
      </c>
      <c r="R1256" s="5">
        <f t="shared" si="209"/>
        <v>3.4100516894510894E-3</v>
      </c>
      <c r="S1256" s="5">
        <f t="shared" si="219"/>
        <v>0.41170502584472551</v>
      </c>
    </row>
    <row r="1257" spans="1:19" x14ac:dyDescent="0.3">
      <c r="A1257" t="s">
        <v>2698</v>
      </c>
      <c r="B1257" t="s">
        <v>2699</v>
      </c>
      <c r="C1257" t="s">
        <v>2700</v>
      </c>
      <c r="D1257" t="str">
        <f t="shared" si="210"/>
        <v>Home&amp;Kitchen</v>
      </c>
      <c r="E1257" t="str">
        <f t="shared" si="211"/>
        <v>StovetopEspressoPots</v>
      </c>
      <c r="F1257" s="3">
        <v>599</v>
      </c>
      <c r="G1257" s="3">
        <v>1299</v>
      </c>
      <c r="H1257" s="3" t="str">
        <f t="shared" si="212"/>
        <v>&gt;500.00</v>
      </c>
      <c r="I1257" s="1">
        <v>0.54</v>
      </c>
      <c r="J1257" s="1" t="str">
        <f t="shared" si="213"/>
        <v>Yes</v>
      </c>
      <c r="K1257" s="5">
        <v>4.2</v>
      </c>
      <c r="L1257" s="5">
        <f t="shared" si="214"/>
        <v>4.2</v>
      </c>
      <c r="M1257" s="6">
        <v>590</v>
      </c>
      <c r="N1257">
        <f t="shared" si="215"/>
        <v>590</v>
      </c>
      <c r="O1257" t="str">
        <f t="shared" si="216"/>
        <v>Yes</v>
      </c>
      <c r="P1257" s="7">
        <f t="shared" si="217"/>
        <v>766410</v>
      </c>
      <c r="Q1257" s="5">
        <f t="shared" si="218"/>
        <v>0.84000000000000008</v>
      </c>
      <c r="R1257" s="5">
        <f t="shared" si="209"/>
        <v>1.3818203961374607E-3</v>
      </c>
      <c r="S1257" s="5">
        <f t="shared" si="219"/>
        <v>0.42069091019806876</v>
      </c>
    </row>
    <row r="1258" spans="1:19" x14ac:dyDescent="0.3">
      <c r="A1258" t="s">
        <v>2701</v>
      </c>
      <c r="B1258" t="s">
        <v>2702</v>
      </c>
      <c r="C1258" t="s">
        <v>2190</v>
      </c>
      <c r="D1258" t="str">
        <f t="shared" si="210"/>
        <v>Home&amp;Kitchen</v>
      </c>
      <c r="E1258" t="str">
        <f t="shared" si="211"/>
        <v>WaterPurifierAccessories</v>
      </c>
      <c r="F1258" s="3">
        <v>499</v>
      </c>
      <c r="G1258" s="3">
        <v>999</v>
      </c>
      <c r="H1258" s="3" t="str">
        <f t="shared" si="212"/>
        <v>&gt;500.00</v>
      </c>
      <c r="I1258" s="1">
        <v>0.5</v>
      </c>
      <c r="J1258" s="1" t="str">
        <f t="shared" si="213"/>
        <v>Yes</v>
      </c>
      <c r="K1258" s="5">
        <v>4.3</v>
      </c>
      <c r="L1258" s="5">
        <f t="shared" si="214"/>
        <v>4.3</v>
      </c>
      <c r="M1258" s="6">
        <v>1436</v>
      </c>
      <c r="N1258">
        <f t="shared" si="215"/>
        <v>1436</v>
      </c>
      <c r="O1258" t="str">
        <f t="shared" si="216"/>
        <v>No</v>
      </c>
      <c r="P1258" s="7">
        <f t="shared" si="217"/>
        <v>1434564</v>
      </c>
      <c r="Q1258" s="5">
        <f t="shared" si="218"/>
        <v>0.86</v>
      </c>
      <c r="R1258" s="5">
        <f t="shared" si="209"/>
        <v>3.3632103200904977E-3</v>
      </c>
      <c r="S1258" s="5">
        <f t="shared" si="219"/>
        <v>0.43168160516004522</v>
      </c>
    </row>
    <row r="1259" spans="1:19" x14ac:dyDescent="0.3">
      <c r="A1259" t="s">
        <v>2703</v>
      </c>
      <c r="B1259" t="s">
        <v>2704</v>
      </c>
      <c r="C1259" t="s">
        <v>1982</v>
      </c>
      <c r="D1259" t="str">
        <f t="shared" si="210"/>
        <v>Home&amp;Kitchen</v>
      </c>
      <c r="E1259" t="str">
        <f t="shared" si="211"/>
        <v>DryIrons</v>
      </c>
      <c r="F1259" s="3">
        <v>849</v>
      </c>
      <c r="G1259" s="3">
        <v>1190</v>
      </c>
      <c r="H1259" s="3" t="str">
        <f t="shared" si="212"/>
        <v>&gt;500.00</v>
      </c>
      <c r="I1259" s="1">
        <v>0.28999999999999998</v>
      </c>
      <c r="J1259" s="1" t="str">
        <f t="shared" si="213"/>
        <v>No</v>
      </c>
      <c r="K1259" s="5">
        <v>4.2</v>
      </c>
      <c r="L1259" s="5">
        <f t="shared" si="214"/>
        <v>4.2</v>
      </c>
      <c r="M1259" s="6">
        <v>4184</v>
      </c>
      <c r="N1259">
        <f t="shared" si="215"/>
        <v>4184</v>
      </c>
      <c r="O1259" t="str">
        <f t="shared" si="216"/>
        <v>No</v>
      </c>
      <c r="P1259" s="7">
        <f t="shared" si="217"/>
        <v>4978960</v>
      </c>
      <c r="Q1259" s="5">
        <f t="shared" si="218"/>
        <v>0.84000000000000008</v>
      </c>
      <c r="R1259" s="5">
        <f t="shared" si="209"/>
        <v>9.799214470235823E-3</v>
      </c>
      <c r="S1259" s="5">
        <f t="shared" si="219"/>
        <v>0.42489960723511794</v>
      </c>
    </row>
    <row r="1260" spans="1:19" x14ac:dyDescent="0.3">
      <c r="A1260" t="s">
        <v>2705</v>
      </c>
      <c r="B1260" t="s">
        <v>2706</v>
      </c>
      <c r="C1260" t="s">
        <v>2185</v>
      </c>
      <c r="D1260" t="str">
        <f t="shared" si="210"/>
        <v>Home&amp;Kitchen</v>
      </c>
      <c r="E1260" t="str">
        <f t="shared" si="211"/>
        <v>DripCoffeeMachines</v>
      </c>
      <c r="F1260" s="3">
        <v>249</v>
      </c>
      <c r="G1260" s="3">
        <v>400</v>
      </c>
      <c r="H1260" s="3" t="str">
        <f t="shared" si="212"/>
        <v>200.00–500.00</v>
      </c>
      <c r="I1260" s="1">
        <v>0.38</v>
      </c>
      <c r="J1260" s="1" t="str">
        <f t="shared" si="213"/>
        <v>No</v>
      </c>
      <c r="K1260" s="5">
        <v>4.0999999999999996</v>
      </c>
      <c r="L1260" s="5">
        <f t="shared" si="214"/>
        <v>4.0999999999999996</v>
      </c>
      <c r="M1260" s="6">
        <v>693</v>
      </c>
      <c r="N1260">
        <f t="shared" si="215"/>
        <v>693</v>
      </c>
      <c r="O1260" t="str">
        <f t="shared" si="216"/>
        <v>Yes</v>
      </c>
      <c r="P1260" s="7">
        <f t="shared" si="217"/>
        <v>277200</v>
      </c>
      <c r="Q1260" s="5">
        <f t="shared" si="218"/>
        <v>0.82</v>
      </c>
      <c r="R1260" s="5">
        <f t="shared" si="209"/>
        <v>1.6230534483445088E-3</v>
      </c>
      <c r="S1260" s="5">
        <f t="shared" si="219"/>
        <v>0.4108115267241722</v>
      </c>
    </row>
    <row r="1261" spans="1:19" x14ac:dyDescent="0.3">
      <c r="A1261" t="s">
        <v>2707</v>
      </c>
      <c r="B1261" t="s">
        <v>2708</v>
      </c>
      <c r="C1261" t="s">
        <v>2190</v>
      </c>
      <c r="D1261" t="str">
        <f t="shared" si="210"/>
        <v>Home&amp;Kitchen</v>
      </c>
      <c r="E1261" t="str">
        <f t="shared" si="211"/>
        <v>WaterPurifierAccessories</v>
      </c>
      <c r="F1261" s="3">
        <v>185</v>
      </c>
      <c r="G1261" s="3">
        <v>599</v>
      </c>
      <c r="H1261" s="3" t="str">
        <f t="shared" si="212"/>
        <v>&gt;500.00</v>
      </c>
      <c r="I1261" s="1">
        <v>0.69</v>
      </c>
      <c r="J1261" s="1" t="str">
        <f t="shared" si="213"/>
        <v>Yes</v>
      </c>
      <c r="K1261" s="5">
        <v>3.9</v>
      </c>
      <c r="L1261" s="5">
        <f t="shared" si="214"/>
        <v>3.9</v>
      </c>
      <c r="M1261" s="6">
        <v>1306</v>
      </c>
      <c r="N1261">
        <f t="shared" si="215"/>
        <v>1306</v>
      </c>
      <c r="O1261" t="str">
        <f t="shared" si="216"/>
        <v>No</v>
      </c>
      <c r="P1261" s="7">
        <f t="shared" si="217"/>
        <v>782294</v>
      </c>
      <c r="Q1261" s="5">
        <f t="shared" si="218"/>
        <v>0.78</v>
      </c>
      <c r="R1261" s="5">
        <f t="shared" si="209"/>
        <v>3.0587414192466502E-3</v>
      </c>
      <c r="S1261" s="5">
        <f t="shared" si="219"/>
        <v>0.39152937070962335</v>
      </c>
    </row>
    <row r="1262" spans="1:19" x14ac:dyDescent="0.3">
      <c r="A1262" t="s">
        <v>2709</v>
      </c>
      <c r="B1262" t="s">
        <v>2710</v>
      </c>
      <c r="C1262" t="s">
        <v>1950</v>
      </c>
      <c r="D1262" t="str">
        <f t="shared" si="210"/>
        <v>Home&amp;Kitchen</v>
      </c>
      <c r="E1262" t="str">
        <f t="shared" si="211"/>
        <v>FanHeaters</v>
      </c>
      <c r="F1262" s="3">
        <v>778</v>
      </c>
      <c r="G1262" s="3">
        <v>999</v>
      </c>
      <c r="H1262" s="3" t="str">
        <f t="shared" si="212"/>
        <v>&gt;500.00</v>
      </c>
      <c r="I1262" s="1">
        <v>0.22</v>
      </c>
      <c r="J1262" s="1" t="str">
        <f t="shared" si="213"/>
        <v>No</v>
      </c>
      <c r="K1262" s="5">
        <v>3.3</v>
      </c>
      <c r="L1262" s="5">
        <f t="shared" si="214"/>
        <v>3.3</v>
      </c>
      <c r="M1262" s="6">
        <v>8</v>
      </c>
      <c r="N1262">
        <f t="shared" si="215"/>
        <v>8</v>
      </c>
      <c r="O1262" t="str">
        <f t="shared" si="216"/>
        <v>Yes</v>
      </c>
      <c r="P1262" s="7">
        <f t="shared" si="217"/>
        <v>7992</v>
      </c>
      <c r="Q1262" s="5">
        <f t="shared" si="218"/>
        <v>0.65999999999999992</v>
      </c>
      <c r="R1262" s="5">
        <f t="shared" si="209"/>
        <v>1.8736547744236756E-5</v>
      </c>
      <c r="S1262" s="5">
        <f t="shared" si="219"/>
        <v>0.33000936827387206</v>
      </c>
    </row>
    <row r="1263" spans="1:19" x14ac:dyDescent="0.3">
      <c r="A1263" t="s">
        <v>2711</v>
      </c>
      <c r="B1263" t="s">
        <v>2712</v>
      </c>
      <c r="C1263" t="s">
        <v>2713</v>
      </c>
      <c r="D1263" t="str">
        <f t="shared" si="210"/>
        <v>Home&amp;Kitchen</v>
      </c>
      <c r="E1263" t="str">
        <f t="shared" si="211"/>
        <v>MeasuringSpoons</v>
      </c>
      <c r="F1263" s="3">
        <v>279</v>
      </c>
      <c r="G1263" s="3">
        <v>699</v>
      </c>
      <c r="H1263" s="3" t="str">
        <f t="shared" si="212"/>
        <v>&gt;500.00</v>
      </c>
      <c r="I1263" s="1">
        <v>0.6</v>
      </c>
      <c r="J1263" s="1" t="str">
        <f t="shared" si="213"/>
        <v>Yes</v>
      </c>
      <c r="K1263" s="5">
        <v>4.3</v>
      </c>
      <c r="L1263" s="5">
        <f t="shared" si="214"/>
        <v>4.3</v>
      </c>
      <c r="M1263" s="6">
        <v>2326</v>
      </c>
      <c r="N1263">
        <f t="shared" si="215"/>
        <v>2326</v>
      </c>
      <c r="O1263" t="str">
        <f t="shared" si="216"/>
        <v>No</v>
      </c>
      <c r="P1263" s="7">
        <f t="shared" si="217"/>
        <v>1625874</v>
      </c>
      <c r="Q1263" s="5">
        <f t="shared" si="218"/>
        <v>0.86</v>
      </c>
      <c r="R1263" s="5">
        <f t="shared" si="209"/>
        <v>5.4476512566368363E-3</v>
      </c>
      <c r="S1263" s="5">
        <f t="shared" si="219"/>
        <v>0.4327238256283184</v>
      </c>
    </row>
    <row r="1264" spans="1:19" x14ac:dyDescent="0.3">
      <c r="A1264" t="s">
        <v>2714</v>
      </c>
      <c r="B1264" t="s">
        <v>2715</v>
      </c>
      <c r="C1264" t="s">
        <v>2190</v>
      </c>
      <c r="D1264" t="str">
        <f t="shared" si="210"/>
        <v>Home&amp;Kitchen</v>
      </c>
      <c r="E1264" t="str">
        <f t="shared" si="211"/>
        <v>WaterPurifierAccessories</v>
      </c>
      <c r="F1264" s="3">
        <v>215</v>
      </c>
      <c r="G1264" s="3">
        <v>1499</v>
      </c>
      <c r="H1264" s="3" t="str">
        <f t="shared" si="212"/>
        <v>&gt;500.00</v>
      </c>
      <c r="I1264" s="1">
        <v>0.86</v>
      </c>
      <c r="J1264" s="1" t="str">
        <f t="shared" si="213"/>
        <v>Yes</v>
      </c>
      <c r="K1264" s="5">
        <v>3.9</v>
      </c>
      <c r="L1264" s="5">
        <f t="shared" si="214"/>
        <v>3.9</v>
      </c>
      <c r="M1264" s="6">
        <v>1004</v>
      </c>
      <c r="N1264">
        <f t="shared" si="215"/>
        <v>1004</v>
      </c>
      <c r="O1264" t="str">
        <f t="shared" si="216"/>
        <v>No</v>
      </c>
      <c r="P1264" s="7">
        <f t="shared" si="217"/>
        <v>1504996</v>
      </c>
      <c r="Q1264" s="5">
        <f t="shared" si="218"/>
        <v>0.78</v>
      </c>
      <c r="R1264" s="5">
        <f t="shared" si="209"/>
        <v>2.351436741901713E-3</v>
      </c>
      <c r="S1264" s="5">
        <f t="shared" si="219"/>
        <v>0.39117571837095089</v>
      </c>
    </row>
    <row r="1265" spans="1:19" x14ac:dyDescent="0.3">
      <c r="A1265" t="s">
        <v>2716</v>
      </c>
      <c r="B1265" t="s">
        <v>2717</v>
      </c>
      <c r="C1265" t="s">
        <v>1982</v>
      </c>
      <c r="D1265" t="str">
        <f t="shared" si="210"/>
        <v>Home&amp;Kitchen</v>
      </c>
      <c r="E1265" t="str">
        <f t="shared" si="211"/>
        <v>DryIrons</v>
      </c>
      <c r="F1265" s="3">
        <v>889</v>
      </c>
      <c r="G1265" s="3">
        <v>1295</v>
      </c>
      <c r="H1265" s="3" t="str">
        <f t="shared" si="212"/>
        <v>&gt;500.00</v>
      </c>
      <c r="I1265" s="1">
        <v>0.31</v>
      </c>
      <c r="J1265" s="1" t="str">
        <f t="shared" si="213"/>
        <v>No</v>
      </c>
      <c r="K1265" s="5">
        <v>4.3</v>
      </c>
      <c r="L1265" s="5">
        <f t="shared" si="214"/>
        <v>4.3</v>
      </c>
      <c r="M1265" s="6">
        <v>6400</v>
      </c>
      <c r="N1265">
        <f t="shared" si="215"/>
        <v>6400</v>
      </c>
      <c r="O1265" t="str">
        <f t="shared" si="216"/>
        <v>No</v>
      </c>
      <c r="P1265" s="7">
        <f t="shared" si="217"/>
        <v>8288000</v>
      </c>
      <c r="Q1265" s="5">
        <f t="shared" si="218"/>
        <v>0.86</v>
      </c>
      <c r="R1265" s="5">
        <f t="shared" si="209"/>
        <v>1.4989238195389405E-2</v>
      </c>
      <c r="S1265" s="5">
        <f t="shared" si="219"/>
        <v>0.43749461909769471</v>
      </c>
    </row>
    <row r="1266" spans="1:19" x14ac:dyDescent="0.3">
      <c r="A1266" t="s">
        <v>2718</v>
      </c>
      <c r="B1266" t="s">
        <v>2719</v>
      </c>
      <c r="C1266" t="s">
        <v>1988</v>
      </c>
      <c r="D1266" t="str">
        <f t="shared" si="210"/>
        <v>Home&amp;Kitchen</v>
      </c>
      <c r="E1266" t="str">
        <f t="shared" si="211"/>
        <v>InstantWaterHeaters</v>
      </c>
      <c r="F1266" s="3">
        <v>1449</v>
      </c>
      <c r="G1266" s="3">
        <v>4999</v>
      </c>
      <c r="H1266" s="3" t="str">
        <f t="shared" si="212"/>
        <v>&gt;500.00</v>
      </c>
      <c r="I1266" s="1">
        <v>0.71</v>
      </c>
      <c r="J1266" s="1" t="str">
        <f t="shared" si="213"/>
        <v>Yes</v>
      </c>
      <c r="K1266" s="5">
        <v>3.6</v>
      </c>
      <c r="L1266" s="5">
        <f t="shared" si="214"/>
        <v>3.6</v>
      </c>
      <c r="M1266" s="6">
        <v>63</v>
      </c>
      <c r="N1266">
        <f t="shared" si="215"/>
        <v>63</v>
      </c>
      <c r="O1266" t="str">
        <f t="shared" si="216"/>
        <v>Yes</v>
      </c>
      <c r="P1266" s="7">
        <f t="shared" si="217"/>
        <v>314937</v>
      </c>
      <c r="Q1266" s="5">
        <f t="shared" si="218"/>
        <v>0.72</v>
      </c>
      <c r="R1266" s="5">
        <f t="shared" si="209"/>
        <v>1.4755031348586445E-4</v>
      </c>
      <c r="S1266" s="5">
        <f t="shared" si="219"/>
        <v>0.36007377515674294</v>
      </c>
    </row>
    <row r="1267" spans="1:19" x14ac:dyDescent="0.3">
      <c r="A1267" t="s">
        <v>2720</v>
      </c>
      <c r="B1267" t="s">
        <v>2721</v>
      </c>
      <c r="C1267" t="s">
        <v>1988</v>
      </c>
      <c r="D1267" t="str">
        <f t="shared" si="210"/>
        <v>Home&amp;Kitchen</v>
      </c>
      <c r="E1267" t="str">
        <f t="shared" si="211"/>
        <v>InstantWaterHeaters</v>
      </c>
      <c r="F1267" s="3">
        <v>1190</v>
      </c>
      <c r="G1267" s="3">
        <v>2550</v>
      </c>
      <c r="H1267" s="3" t="str">
        <f t="shared" si="212"/>
        <v>&gt;500.00</v>
      </c>
      <c r="I1267" s="1">
        <v>0.53</v>
      </c>
      <c r="J1267" s="1" t="str">
        <f t="shared" si="213"/>
        <v>Yes</v>
      </c>
      <c r="K1267" s="5">
        <v>3.8</v>
      </c>
      <c r="L1267" s="5">
        <f t="shared" si="214"/>
        <v>3.8</v>
      </c>
      <c r="M1267" s="6">
        <v>1181</v>
      </c>
      <c r="N1267">
        <f t="shared" si="215"/>
        <v>1181</v>
      </c>
      <c r="O1267" t="str">
        <f t="shared" si="216"/>
        <v>No</v>
      </c>
      <c r="P1267" s="7">
        <f t="shared" si="217"/>
        <v>3011550</v>
      </c>
      <c r="Q1267" s="5">
        <f t="shared" si="218"/>
        <v>0.76</v>
      </c>
      <c r="R1267" s="5">
        <f t="shared" si="209"/>
        <v>2.765982860742951E-3</v>
      </c>
      <c r="S1267" s="5">
        <f t="shared" si="219"/>
        <v>0.38138299143037147</v>
      </c>
    </row>
    <row r="1268" spans="1:19" x14ac:dyDescent="0.3">
      <c r="A1268" t="s">
        <v>2722</v>
      </c>
      <c r="B1268" t="s">
        <v>2723</v>
      </c>
      <c r="C1268" t="s">
        <v>2288</v>
      </c>
      <c r="D1268" t="str">
        <f t="shared" si="210"/>
        <v>Home&amp;Kitchen</v>
      </c>
      <c r="E1268" t="str">
        <f t="shared" si="211"/>
        <v>WaterFilters&amp;Purifiers</v>
      </c>
      <c r="F1268" s="3">
        <v>1799</v>
      </c>
      <c r="G1268" s="3">
        <v>1950</v>
      </c>
      <c r="H1268" s="3" t="str">
        <f t="shared" si="212"/>
        <v>&gt;500.00</v>
      </c>
      <c r="I1268" s="1">
        <v>0.08</v>
      </c>
      <c r="J1268" s="1" t="str">
        <f t="shared" si="213"/>
        <v>No</v>
      </c>
      <c r="K1268" s="5">
        <v>3.9</v>
      </c>
      <c r="L1268" s="5">
        <f t="shared" si="214"/>
        <v>3.9</v>
      </c>
      <c r="M1268" s="6">
        <v>1888</v>
      </c>
      <c r="N1268">
        <f t="shared" si="215"/>
        <v>1888</v>
      </c>
      <c r="O1268" t="str">
        <f t="shared" si="216"/>
        <v>No</v>
      </c>
      <c r="P1268" s="7">
        <f t="shared" si="217"/>
        <v>3681600</v>
      </c>
      <c r="Q1268" s="5">
        <f t="shared" si="218"/>
        <v>0.78</v>
      </c>
      <c r="R1268" s="5">
        <f t="shared" si="209"/>
        <v>4.4218252676398746E-3</v>
      </c>
      <c r="S1268" s="5">
        <f t="shared" si="219"/>
        <v>0.39221091263381996</v>
      </c>
    </row>
    <row r="1269" spans="1:19" x14ac:dyDescent="0.3">
      <c r="A1269" t="s">
        <v>2724</v>
      </c>
      <c r="B1269" t="s">
        <v>2725</v>
      </c>
      <c r="C1269" t="s">
        <v>1985</v>
      </c>
      <c r="D1269" t="str">
        <f t="shared" si="210"/>
        <v>Home&amp;Kitchen</v>
      </c>
      <c r="E1269" t="str">
        <f t="shared" si="211"/>
        <v>MixerGrinders</v>
      </c>
      <c r="F1269" s="3">
        <v>6120</v>
      </c>
      <c r="G1269" s="3">
        <v>8478</v>
      </c>
      <c r="H1269" s="3" t="str">
        <f t="shared" si="212"/>
        <v>&gt;500.00</v>
      </c>
      <c r="I1269" s="1">
        <v>0.28000000000000003</v>
      </c>
      <c r="J1269" s="1" t="str">
        <f t="shared" si="213"/>
        <v>No</v>
      </c>
      <c r="K1269" s="5">
        <v>4.5999999999999996</v>
      </c>
      <c r="L1269" s="5">
        <f t="shared" si="214"/>
        <v>4.5999999999999996</v>
      </c>
      <c r="M1269" s="6">
        <v>6550</v>
      </c>
      <c r="N1269">
        <f t="shared" si="215"/>
        <v>6550</v>
      </c>
      <c r="O1269" t="str">
        <f t="shared" si="216"/>
        <v>No</v>
      </c>
      <c r="P1269" s="7">
        <f t="shared" si="217"/>
        <v>55530900</v>
      </c>
      <c r="Q1269" s="5">
        <f t="shared" si="218"/>
        <v>0.91999999999999993</v>
      </c>
      <c r="R1269" s="5">
        <f t="shared" si="209"/>
        <v>1.5340548465593844E-2</v>
      </c>
      <c r="S1269" s="5">
        <f t="shared" si="219"/>
        <v>0.46767027423279689</v>
      </c>
    </row>
    <row r="1270" spans="1:19" x14ac:dyDescent="0.3">
      <c r="A1270" t="s">
        <v>2726</v>
      </c>
      <c r="B1270" t="s">
        <v>2727</v>
      </c>
      <c r="C1270" t="s">
        <v>1985</v>
      </c>
      <c r="D1270" t="str">
        <f t="shared" si="210"/>
        <v>Home&amp;Kitchen</v>
      </c>
      <c r="E1270" t="str">
        <f t="shared" si="211"/>
        <v>MixerGrinders</v>
      </c>
      <c r="F1270" s="3">
        <v>1799</v>
      </c>
      <c r="G1270" s="3">
        <v>3299</v>
      </c>
      <c r="H1270" s="3" t="str">
        <f t="shared" si="212"/>
        <v>&gt;500.00</v>
      </c>
      <c r="I1270" s="1">
        <v>0.45</v>
      </c>
      <c r="J1270" s="1" t="str">
        <f t="shared" si="213"/>
        <v>No</v>
      </c>
      <c r="K1270" s="5">
        <v>3.8</v>
      </c>
      <c r="L1270" s="5">
        <f t="shared" si="214"/>
        <v>3.8</v>
      </c>
      <c r="M1270" s="6">
        <v>1846</v>
      </c>
      <c r="N1270">
        <f t="shared" si="215"/>
        <v>1846</v>
      </c>
      <c r="O1270" t="str">
        <f t="shared" si="216"/>
        <v>No</v>
      </c>
      <c r="P1270" s="7">
        <f t="shared" si="217"/>
        <v>6089954</v>
      </c>
      <c r="Q1270" s="5">
        <f t="shared" si="218"/>
        <v>0.76</v>
      </c>
      <c r="R1270" s="5">
        <f t="shared" si="209"/>
        <v>4.3234583919826309E-3</v>
      </c>
      <c r="S1270" s="5">
        <f t="shared" si="219"/>
        <v>0.38216172919599134</v>
      </c>
    </row>
    <row r="1271" spans="1:19" x14ac:dyDescent="0.3">
      <c r="A1271" t="s">
        <v>2728</v>
      </c>
      <c r="B1271" t="s">
        <v>2729</v>
      </c>
      <c r="C1271" t="s">
        <v>1985</v>
      </c>
      <c r="D1271" t="str">
        <f t="shared" si="210"/>
        <v>Home&amp;Kitchen</v>
      </c>
      <c r="E1271" t="str">
        <f t="shared" si="211"/>
        <v>MixerGrinders</v>
      </c>
      <c r="F1271" s="3">
        <v>2199</v>
      </c>
      <c r="G1271" s="3">
        <v>3895</v>
      </c>
      <c r="H1271" s="3" t="str">
        <f t="shared" si="212"/>
        <v>&gt;500.00</v>
      </c>
      <c r="I1271" s="1">
        <v>0.44</v>
      </c>
      <c r="J1271" s="1" t="str">
        <f t="shared" si="213"/>
        <v>No</v>
      </c>
      <c r="K1271" s="5">
        <v>3.9</v>
      </c>
      <c r="L1271" s="5">
        <f t="shared" si="214"/>
        <v>3.9</v>
      </c>
      <c r="M1271" s="6">
        <v>1085</v>
      </c>
      <c r="N1271">
        <f t="shared" si="215"/>
        <v>1085</v>
      </c>
      <c r="O1271" t="str">
        <f t="shared" si="216"/>
        <v>No</v>
      </c>
      <c r="P1271" s="7">
        <f t="shared" si="217"/>
        <v>4226075</v>
      </c>
      <c r="Q1271" s="5">
        <f t="shared" si="218"/>
        <v>0.78</v>
      </c>
      <c r="R1271" s="5">
        <f t="shared" si="209"/>
        <v>2.54114428781211E-3</v>
      </c>
      <c r="S1271" s="5">
        <f t="shared" si="219"/>
        <v>0.39127057214390609</v>
      </c>
    </row>
    <row r="1272" spans="1:19" x14ac:dyDescent="0.3">
      <c r="A1272" t="s">
        <v>2730</v>
      </c>
      <c r="B1272" t="s">
        <v>2731</v>
      </c>
      <c r="C1272" t="s">
        <v>2204</v>
      </c>
      <c r="D1272" t="str">
        <f t="shared" si="210"/>
        <v>Home&amp;Kitchen</v>
      </c>
      <c r="E1272" t="str">
        <f t="shared" si="211"/>
        <v>Rice&amp;PastaCookers</v>
      </c>
      <c r="F1272" s="3">
        <v>3685</v>
      </c>
      <c r="G1272" s="3">
        <v>5495</v>
      </c>
      <c r="H1272" s="3" t="str">
        <f t="shared" si="212"/>
        <v>&gt;500.00</v>
      </c>
      <c r="I1272" s="1">
        <v>0.33</v>
      </c>
      <c r="J1272" s="1" t="str">
        <f t="shared" si="213"/>
        <v>No</v>
      </c>
      <c r="K1272" s="5">
        <v>4.0999999999999996</v>
      </c>
      <c r="L1272" s="5">
        <f t="shared" si="214"/>
        <v>4.0999999999999996</v>
      </c>
      <c r="M1272" s="6">
        <v>290</v>
      </c>
      <c r="N1272">
        <f t="shared" si="215"/>
        <v>290</v>
      </c>
      <c r="O1272" t="str">
        <f t="shared" si="216"/>
        <v>Yes</v>
      </c>
      <c r="P1272" s="7">
        <f t="shared" si="217"/>
        <v>1593550</v>
      </c>
      <c r="Q1272" s="5">
        <f t="shared" si="218"/>
        <v>0.82</v>
      </c>
      <c r="R1272" s="5">
        <f t="shared" si="209"/>
        <v>6.7919985572858241E-4</v>
      </c>
      <c r="S1272" s="5">
        <f t="shared" si="219"/>
        <v>0.41033959992786428</v>
      </c>
    </row>
    <row r="1273" spans="1:19" x14ac:dyDescent="0.3">
      <c r="A1273" t="s">
        <v>2732</v>
      </c>
      <c r="B1273" t="s">
        <v>2733</v>
      </c>
      <c r="C1273" t="s">
        <v>2038</v>
      </c>
      <c r="D1273" t="str">
        <f t="shared" si="210"/>
        <v>Home&amp;Kitchen</v>
      </c>
      <c r="E1273" t="str">
        <f t="shared" si="211"/>
        <v>JuicerMixerGrinders</v>
      </c>
      <c r="F1273" s="3">
        <v>649</v>
      </c>
      <c r="G1273" s="3">
        <v>999</v>
      </c>
      <c r="H1273" s="3" t="str">
        <f t="shared" si="212"/>
        <v>&gt;500.00</v>
      </c>
      <c r="I1273" s="1">
        <v>0.35</v>
      </c>
      <c r="J1273" s="1" t="str">
        <f t="shared" si="213"/>
        <v>No</v>
      </c>
      <c r="K1273" s="5">
        <v>3.6</v>
      </c>
      <c r="L1273" s="5">
        <f t="shared" si="214"/>
        <v>3.6</v>
      </c>
      <c r="M1273" s="6">
        <v>4</v>
      </c>
      <c r="N1273">
        <f t="shared" si="215"/>
        <v>4</v>
      </c>
      <c r="O1273" t="str">
        <f t="shared" si="216"/>
        <v>Yes</v>
      </c>
      <c r="P1273" s="7">
        <f t="shared" si="217"/>
        <v>3996</v>
      </c>
      <c r="Q1273" s="5">
        <f t="shared" si="218"/>
        <v>0.72</v>
      </c>
      <c r="R1273" s="5">
        <f t="shared" si="209"/>
        <v>9.3682738721183778E-6</v>
      </c>
      <c r="S1273" s="5">
        <f t="shared" si="219"/>
        <v>0.36000468413693604</v>
      </c>
    </row>
    <row r="1274" spans="1:19" x14ac:dyDescent="0.3">
      <c r="A1274" t="s">
        <v>2734</v>
      </c>
      <c r="B1274" t="s">
        <v>2735</v>
      </c>
      <c r="C1274" t="s">
        <v>2358</v>
      </c>
      <c r="D1274" t="str">
        <f t="shared" si="210"/>
        <v>Home&amp;Kitchen</v>
      </c>
      <c r="E1274" t="str">
        <f t="shared" si="211"/>
        <v>OvenToasterGrills</v>
      </c>
      <c r="F1274" s="3">
        <v>8599</v>
      </c>
      <c r="G1274" s="3">
        <v>8995</v>
      </c>
      <c r="H1274" s="3" t="str">
        <f t="shared" si="212"/>
        <v>&gt;500.00</v>
      </c>
      <c r="I1274" s="1">
        <v>0.04</v>
      </c>
      <c r="J1274" s="1" t="str">
        <f t="shared" si="213"/>
        <v>No</v>
      </c>
      <c r="K1274" s="5">
        <v>4.4000000000000004</v>
      </c>
      <c r="L1274" s="5">
        <f t="shared" si="214"/>
        <v>4.4000000000000004</v>
      </c>
      <c r="M1274" s="6">
        <v>9734</v>
      </c>
      <c r="N1274">
        <f t="shared" si="215"/>
        <v>9734</v>
      </c>
      <c r="O1274" t="str">
        <f t="shared" si="216"/>
        <v>No</v>
      </c>
      <c r="P1274" s="7">
        <f t="shared" si="217"/>
        <v>87557330</v>
      </c>
      <c r="Q1274" s="5">
        <f t="shared" si="218"/>
        <v>0.88000000000000012</v>
      </c>
      <c r="R1274" s="5">
        <f t="shared" si="209"/>
        <v>2.2797694467800073E-2</v>
      </c>
      <c r="S1274" s="5">
        <f t="shared" si="219"/>
        <v>0.45139884723390011</v>
      </c>
    </row>
    <row r="1275" spans="1:19" x14ac:dyDescent="0.3">
      <c r="A1275" t="s">
        <v>2736</v>
      </c>
      <c r="B1275" t="s">
        <v>2737</v>
      </c>
      <c r="C1275" t="s">
        <v>1982</v>
      </c>
      <c r="D1275" t="str">
        <f t="shared" si="210"/>
        <v>Home&amp;Kitchen</v>
      </c>
      <c r="E1275" t="str">
        <f t="shared" si="211"/>
        <v>DryIrons</v>
      </c>
      <c r="F1275" s="3">
        <v>1110</v>
      </c>
      <c r="G1275" s="3">
        <v>1599</v>
      </c>
      <c r="H1275" s="3" t="str">
        <f t="shared" si="212"/>
        <v>&gt;500.00</v>
      </c>
      <c r="I1275" s="1">
        <v>0.31</v>
      </c>
      <c r="J1275" s="1" t="str">
        <f t="shared" si="213"/>
        <v>No</v>
      </c>
      <c r="K1275" s="5">
        <v>4.3</v>
      </c>
      <c r="L1275" s="5">
        <f t="shared" si="214"/>
        <v>4.3</v>
      </c>
      <c r="M1275" s="6">
        <v>4022</v>
      </c>
      <c r="N1275">
        <f t="shared" si="215"/>
        <v>4022</v>
      </c>
      <c r="O1275" t="str">
        <f t="shared" si="216"/>
        <v>No</v>
      </c>
      <c r="P1275" s="7">
        <f t="shared" si="217"/>
        <v>6431178</v>
      </c>
      <c r="Q1275" s="5">
        <f t="shared" si="218"/>
        <v>0.86</v>
      </c>
      <c r="R1275" s="5">
        <f t="shared" si="209"/>
        <v>9.419799378415028E-3</v>
      </c>
      <c r="S1275" s="5">
        <f t="shared" si="219"/>
        <v>0.43470989968920748</v>
      </c>
    </row>
    <row r="1276" spans="1:19" x14ac:dyDescent="0.3">
      <c r="A1276" t="s">
        <v>2738</v>
      </c>
      <c r="B1276" t="s">
        <v>2739</v>
      </c>
      <c r="C1276" t="s">
        <v>1988</v>
      </c>
      <c r="D1276" t="str">
        <f t="shared" si="210"/>
        <v>Home&amp;Kitchen</v>
      </c>
      <c r="E1276" t="str">
        <f t="shared" si="211"/>
        <v>InstantWaterHeaters</v>
      </c>
      <c r="F1276" s="3">
        <v>1499</v>
      </c>
      <c r="G1276" s="3">
        <v>3500</v>
      </c>
      <c r="H1276" s="3" t="str">
        <f t="shared" si="212"/>
        <v>&gt;500.00</v>
      </c>
      <c r="I1276" s="1">
        <v>0.56999999999999995</v>
      </c>
      <c r="J1276" s="1" t="str">
        <f t="shared" si="213"/>
        <v>Yes</v>
      </c>
      <c r="K1276" s="5">
        <v>4.7</v>
      </c>
      <c r="L1276" s="5">
        <f t="shared" si="214"/>
        <v>4.7</v>
      </c>
      <c r="M1276" s="6">
        <v>2591</v>
      </c>
      <c r="N1276">
        <f t="shared" si="215"/>
        <v>2591</v>
      </c>
      <c r="O1276" t="str">
        <f t="shared" si="216"/>
        <v>No</v>
      </c>
      <c r="P1276" s="7">
        <f t="shared" si="217"/>
        <v>9068500</v>
      </c>
      <c r="Q1276" s="5">
        <f t="shared" si="218"/>
        <v>0.94000000000000006</v>
      </c>
      <c r="R1276" s="5">
        <f t="shared" si="209"/>
        <v>6.0682994006646786E-3</v>
      </c>
      <c r="S1276" s="5">
        <f t="shared" si="219"/>
        <v>0.47303414970033236</v>
      </c>
    </row>
    <row r="1277" spans="1:19" x14ac:dyDescent="0.3">
      <c r="A1277" t="s">
        <v>2740</v>
      </c>
      <c r="B1277" t="s">
        <v>2741</v>
      </c>
      <c r="C1277" t="s">
        <v>1956</v>
      </c>
      <c r="D1277" t="str">
        <f t="shared" si="210"/>
        <v>Home&amp;Kitchen</v>
      </c>
      <c r="E1277" t="str">
        <f t="shared" si="211"/>
        <v>DigitalKitchenScales</v>
      </c>
      <c r="F1277" s="3">
        <v>759</v>
      </c>
      <c r="G1277" s="3">
        <v>1999</v>
      </c>
      <c r="H1277" s="3" t="str">
        <f t="shared" si="212"/>
        <v>&gt;500.00</v>
      </c>
      <c r="I1277" s="1">
        <v>0.62</v>
      </c>
      <c r="J1277" s="1" t="str">
        <f t="shared" si="213"/>
        <v>Yes</v>
      </c>
      <c r="K1277" s="5">
        <v>4.3</v>
      </c>
      <c r="L1277" s="5">
        <f t="shared" si="214"/>
        <v>4.3</v>
      </c>
      <c r="M1277" s="6">
        <v>532</v>
      </c>
      <c r="N1277">
        <f t="shared" si="215"/>
        <v>532</v>
      </c>
      <c r="O1277" t="str">
        <f t="shared" si="216"/>
        <v>Yes</v>
      </c>
      <c r="P1277" s="7">
        <f t="shared" si="217"/>
        <v>1063468</v>
      </c>
      <c r="Q1277" s="5">
        <f t="shared" si="218"/>
        <v>0.86</v>
      </c>
      <c r="R1277" s="5">
        <f t="shared" si="209"/>
        <v>1.2459804249917441E-3</v>
      </c>
      <c r="S1277" s="5">
        <f t="shared" si="219"/>
        <v>0.43062299021249589</v>
      </c>
    </row>
    <row r="1278" spans="1:19" x14ac:dyDescent="0.3">
      <c r="A1278" t="s">
        <v>2742</v>
      </c>
      <c r="B1278" t="s">
        <v>2743</v>
      </c>
      <c r="C1278" t="s">
        <v>2045</v>
      </c>
      <c r="D1278" t="str">
        <f t="shared" si="210"/>
        <v>Home&amp;Kitchen</v>
      </c>
      <c r="E1278" t="str">
        <f t="shared" si="211"/>
        <v>HandheldVacuums</v>
      </c>
      <c r="F1278" s="3">
        <v>2669</v>
      </c>
      <c r="G1278" s="3">
        <v>3199</v>
      </c>
      <c r="H1278" s="3" t="str">
        <f t="shared" si="212"/>
        <v>&gt;500.00</v>
      </c>
      <c r="I1278" s="1">
        <v>0.17</v>
      </c>
      <c r="J1278" s="1" t="str">
        <f t="shared" si="213"/>
        <v>No</v>
      </c>
      <c r="K1278" s="5">
        <v>3.9</v>
      </c>
      <c r="L1278" s="5">
        <f t="shared" si="214"/>
        <v>3.9</v>
      </c>
      <c r="M1278" s="6">
        <v>260</v>
      </c>
      <c r="N1278">
        <f t="shared" si="215"/>
        <v>260</v>
      </c>
      <c r="O1278" t="str">
        <f t="shared" si="216"/>
        <v>Yes</v>
      </c>
      <c r="P1278" s="7">
        <f t="shared" si="217"/>
        <v>831740</v>
      </c>
      <c r="Q1278" s="5">
        <f t="shared" si="218"/>
        <v>0.78</v>
      </c>
      <c r="R1278" s="5">
        <f t="shared" si="209"/>
        <v>6.0893780168769457E-4</v>
      </c>
      <c r="S1278" s="5">
        <f t="shared" si="219"/>
        <v>0.39030446890084386</v>
      </c>
    </row>
    <row r="1279" spans="1:19" x14ac:dyDescent="0.3">
      <c r="A1279" t="s">
        <v>2744</v>
      </c>
      <c r="B1279" t="s">
        <v>2745</v>
      </c>
      <c r="C1279" t="s">
        <v>2065</v>
      </c>
      <c r="D1279" t="str">
        <f t="shared" si="210"/>
        <v>Home&amp;Kitchen</v>
      </c>
      <c r="E1279" t="str">
        <f t="shared" si="211"/>
        <v>SandwichMakers</v>
      </c>
      <c r="F1279" s="3">
        <v>929</v>
      </c>
      <c r="G1279" s="3">
        <v>1300</v>
      </c>
      <c r="H1279" s="3" t="str">
        <f t="shared" si="212"/>
        <v>&gt;500.00</v>
      </c>
      <c r="I1279" s="1">
        <v>0.28999999999999998</v>
      </c>
      <c r="J1279" s="1" t="str">
        <f t="shared" si="213"/>
        <v>No</v>
      </c>
      <c r="K1279" s="5">
        <v>3.9</v>
      </c>
      <c r="L1279" s="5">
        <f t="shared" si="214"/>
        <v>3.9</v>
      </c>
      <c r="M1279" s="6">
        <v>1672</v>
      </c>
      <c r="N1279">
        <f t="shared" si="215"/>
        <v>1672</v>
      </c>
      <c r="O1279" t="str">
        <f t="shared" si="216"/>
        <v>No</v>
      </c>
      <c r="P1279" s="7">
        <f t="shared" si="217"/>
        <v>2173600</v>
      </c>
      <c r="Q1279" s="5">
        <f t="shared" si="218"/>
        <v>0.78</v>
      </c>
      <c r="R1279" s="5">
        <f t="shared" si="209"/>
        <v>3.9159384785454818E-3</v>
      </c>
      <c r="S1279" s="5">
        <f t="shared" si="219"/>
        <v>0.39195796923927273</v>
      </c>
    </row>
    <row r="1280" spans="1:19" x14ac:dyDescent="0.3">
      <c r="A1280" t="s">
        <v>2746</v>
      </c>
      <c r="B1280" t="s">
        <v>2747</v>
      </c>
      <c r="C1280" t="s">
        <v>2026</v>
      </c>
      <c r="D1280" t="str">
        <f t="shared" si="210"/>
        <v>Home&amp;Kitchen</v>
      </c>
      <c r="E1280" t="str">
        <f t="shared" si="211"/>
        <v>LaundryBaskets</v>
      </c>
      <c r="F1280" s="3">
        <v>199</v>
      </c>
      <c r="G1280" s="3">
        <v>399</v>
      </c>
      <c r="H1280" s="3" t="str">
        <f t="shared" si="212"/>
        <v>200.00–500.00</v>
      </c>
      <c r="I1280" s="1">
        <v>0.5</v>
      </c>
      <c r="J1280" s="1" t="str">
        <f t="shared" si="213"/>
        <v>Yes</v>
      </c>
      <c r="K1280" s="5">
        <v>3.7</v>
      </c>
      <c r="L1280" s="5">
        <f t="shared" si="214"/>
        <v>3.7</v>
      </c>
      <c r="M1280" s="6">
        <v>7945</v>
      </c>
      <c r="N1280">
        <f t="shared" si="215"/>
        <v>7945</v>
      </c>
      <c r="O1280" t="str">
        <f t="shared" si="216"/>
        <v>No</v>
      </c>
      <c r="P1280" s="7">
        <f t="shared" si="217"/>
        <v>3170055</v>
      </c>
      <c r="Q1280" s="5">
        <f t="shared" si="218"/>
        <v>0.74</v>
      </c>
      <c r="R1280" s="5">
        <f t="shared" si="209"/>
        <v>1.8607733978495127E-2</v>
      </c>
      <c r="S1280" s="5">
        <f t="shared" si="219"/>
        <v>0.37930386698924756</v>
      </c>
    </row>
    <row r="1281" spans="1:19" x14ac:dyDescent="0.3">
      <c r="A1281" t="s">
        <v>2748</v>
      </c>
      <c r="B1281" t="s">
        <v>2749</v>
      </c>
      <c r="C1281" t="s">
        <v>1953</v>
      </c>
      <c r="D1281" t="str">
        <f t="shared" si="210"/>
        <v>Home&amp;Kitchen</v>
      </c>
      <c r="E1281" t="str">
        <f t="shared" si="211"/>
        <v>LintShavers</v>
      </c>
      <c r="F1281" s="3">
        <v>279</v>
      </c>
      <c r="G1281" s="3">
        <v>599</v>
      </c>
      <c r="H1281" s="3" t="str">
        <f t="shared" si="212"/>
        <v>&gt;500.00</v>
      </c>
      <c r="I1281" s="1">
        <v>0.53</v>
      </c>
      <c r="J1281" s="1" t="str">
        <f t="shared" si="213"/>
        <v>Yes</v>
      </c>
      <c r="K1281" s="5">
        <v>3.5</v>
      </c>
      <c r="L1281" s="5">
        <f t="shared" si="214"/>
        <v>3.5</v>
      </c>
      <c r="M1281" s="6">
        <v>1367</v>
      </c>
      <c r="N1281">
        <f t="shared" si="215"/>
        <v>1367</v>
      </c>
      <c r="O1281" t="str">
        <f t="shared" si="216"/>
        <v>No</v>
      </c>
      <c r="P1281" s="7">
        <f t="shared" si="217"/>
        <v>818833</v>
      </c>
      <c r="Q1281" s="5">
        <f t="shared" si="218"/>
        <v>0.7</v>
      </c>
      <c r="R1281" s="5">
        <f t="shared" si="209"/>
        <v>3.2016075957964556E-3</v>
      </c>
      <c r="S1281" s="5">
        <f t="shared" si="219"/>
        <v>0.35160080379789821</v>
      </c>
    </row>
    <row r="1282" spans="1:19" x14ac:dyDescent="0.3">
      <c r="A1282" t="s">
        <v>2750</v>
      </c>
      <c r="B1282" t="s">
        <v>2751</v>
      </c>
      <c r="C1282" t="s">
        <v>1979</v>
      </c>
      <c r="D1282" t="str">
        <f t="shared" si="210"/>
        <v>Home&amp;Kitchen</v>
      </c>
      <c r="E1282" t="str">
        <f t="shared" si="211"/>
        <v>HandBlenders</v>
      </c>
      <c r="F1282" s="3">
        <v>549</v>
      </c>
      <c r="G1282" s="3">
        <v>999</v>
      </c>
      <c r="H1282" s="3" t="str">
        <f t="shared" si="212"/>
        <v>&gt;500.00</v>
      </c>
      <c r="I1282" s="1">
        <v>0.45</v>
      </c>
      <c r="J1282" s="1" t="str">
        <f t="shared" si="213"/>
        <v>No</v>
      </c>
      <c r="K1282" s="5">
        <v>4</v>
      </c>
      <c r="L1282" s="5">
        <f t="shared" si="214"/>
        <v>4</v>
      </c>
      <c r="M1282" s="6">
        <v>1313</v>
      </c>
      <c r="N1282">
        <f t="shared" si="215"/>
        <v>1313</v>
      </c>
      <c r="O1282" t="str">
        <f t="shared" si="216"/>
        <v>No</v>
      </c>
      <c r="P1282" s="7">
        <f t="shared" si="217"/>
        <v>1311687</v>
      </c>
      <c r="Q1282" s="5">
        <f t="shared" si="218"/>
        <v>0.8</v>
      </c>
      <c r="R1282" s="5">
        <f t="shared" ref="R1282:R1345" si="220">N1282 /$W$8</f>
        <v>3.0751358985228574E-3</v>
      </c>
      <c r="S1282" s="5">
        <f t="shared" si="219"/>
        <v>0.40153756794926143</v>
      </c>
    </row>
    <row r="1283" spans="1:19" x14ac:dyDescent="0.3">
      <c r="A1283" t="s">
        <v>2752</v>
      </c>
      <c r="B1283" t="s">
        <v>2753</v>
      </c>
      <c r="C1283" t="s">
        <v>2337</v>
      </c>
      <c r="D1283" t="str">
        <f t="shared" ref="D1283:D1346" si="221">LEFT(C1283, FIND("|",C1283&amp; "|") - 1)</f>
        <v>Home&amp;Kitchen</v>
      </c>
      <c r="E1283" t="str">
        <f t="shared" ref="E1283:E1346" si="222">TRIM(RIGHT(SUBSTITUTE(C1283, "|", REPT(" ", 100)), 100))</f>
        <v>SprayBottles</v>
      </c>
      <c r="F1283" s="3">
        <v>85</v>
      </c>
      <c r="G1283" s="3">
        <v>199</v>
      </c>
      <c r="H1283" s="3" t="str">
        <f t="shared" ref="H1283:H1346" si="223">IF(G1283&lt;200,"&lt;200.00",IF(G1283&lt;=500,"200.00–500.00","&gt;500.00"))</f>
        <v>&lt;200.00</v>
      </c>
      <c r="I1283" s="1">
        <v>0.56999999999999995</v>
      </c>
      <c r="J1283" s="1" t="str">
        <f t="shared" ref="J1283:J1346" si="224">IF(I1283&gt;=50%,"Yes","No")</f>
        <v>Yes</v>
      </c>
      <c r="K1283" s="5">
        <v>4.0999999999999996</v>
      </c>
      <c r="L1283" s="5">
        <f t="shared" ref="L1283:L1346" si="225">IF(ISNUMBER(K1283),K1283,0)</f>
        <v>4.0999999999999996</v>
      </c>
      <c r="M1283" s="6">
        <v>212</v>
      </c>
      <c r="N1283">
        <f t="shared" ref="N1283:N1346" si="226">IF(ISNUMBER(M1283),M1283,0)</f>
        <v>212</v>
      </c>
      <c r="O1283" t="str">
        <f t="shared" ref="O1283:O1346" si="227">IF(N1283&lt;1000,"Yes","No")</f>
        <v>Yes</v>
      </c>
      <c r="P1283" s="7">
        <f t="shared" ref="P1283:P1346" si="228">G1283*N1283</f>
        <v>42188</v>
      </c>
      <c r="Q1283" s="5">
        <f t="shared" ref="Q1283:Q1346" si="229">L1283/5</f>
        <v>0.82</v>
      </c>
      <c r="R1283" s="5">
        <f t="shared" si="220"/>
        <v>4.9651851522227396E-4</v>
      </c>
      <c r="S1283" s="5">
        <f t="shared" ref="S1283:S1346" si="230" xml:space="preserve"> (Q1283+R1283)/2</f>
        <v>0.4102482592576111</v>
      </c>
    </row>
    <row r="1284" spans="1:19" x14ac:dyDescent="0.3">
      <c r="A1284" t="s">
        <v>2754</v>
      </c>
      <c r="B1284" t="s">
        <v>2755</v>
      </c>
      <c r="C1284" t="s">
        <v>2038</v>
      </c>
      <c r="D1284" t="str">
        <f t="shared" si="221"/>
        <v>Home&amp;Kitchen</v>
      </c>
      <c r="E1284" t="str">
        <f t="shared" si="222"/>
        <v>JuicerMixerGrinders</v>
      </c>
      <c r="F1284" s="3">
        <v>499</v>
      </c>
      <c r="G1284" s="3">
        <v>1299</v>
      </c>
      <c r="H1284" s="3" t="str">
        <f t="shared" si="223"/>
        <v>&gt;500.00</v>
      </c>
      <c r="I1284" s="1">
        <v>0.62</v>
      </c>
      <c r="J1284" s="1" t="str">
        <f t="shared" si="224"/>
        <v>Yes</v>
      </c>
      <c r="K1284" s="5">
        <v>3.9</v>
      </c>
      <c r="L1284" s="5">
        <f t="shared" si="225"/>
        <v>3.9</v>
      </c>
      <c r="M1284" s="6">
        <v>65</v>
      </c>
      <c r="N1284">
        <f t="shared" si="226"/>
        <v>65</v>
      </c>
      <c r="O1284" t="str">
        <f t="shared" si="227"/>
        <v>Yes</v>
      </c>
      <c r="P1284" s="7">
        <f t="shared" si="228"/>
        <v>84435</v>
      </c>
      <c r="Q1284" s="5">
        <f t="shared" si="229"/>
        <v>0.78</v>
      </c>
      <c r="R1284" s="5">
        <f t="shared" si="220"/>
        <v>1.5223445042192364E-4</v>
      </c>
      <c r="S1284" s="5">
        <f t="shared" si="230"/>
        <v>0.39007611722521096</v>
      </c>
    </row>
    <row r="1285" spans="1:19" x14ac:dyDescent="0.3">
      <c r="A1285" t="s">
        <v>2756</v>
      </c>
      <c r="B1285" t="s">
        <v>2757</v>
      </c>
      <c r="C1285" t="s">
        <v>2038</v>
      </c>
      <c r="D1285" t="str">
        <f t="shared" si="221"/>
        <v>Home&amp;Kitchen</v>
      </c>
      <c r="E1285" t="str">
        <f t="shared" si="222"/>
        <v>JuicerMixerGrinders</v>
      </c>
      <c r="F1285" s="3">
        <v>5865</v>
      </c>
      <c r="G1285" s="3">
        <v>7776</v>
      </c>
      <c r="H1285" s="3" t="str">
        <f t="shared" si="223"/>
        <v>&gt;500.00</v>
      </c>
      <c r="I1285" s="1">
        <v>0.25</v>
      </c>
      <c r="J1285" s="1" t="str">
        <f t="shared" si="224"/>
        <v>No</v>
      </c>
      <c r="K1285" s="5">
        <v>4.4000000000000004</v>
      </c>
      <c r="L1285" s="5">
        <f t="shared" si="225"/>
        <v>4.4000000000000004</v>
      </c>
      <c r="M1285" s="6">
        <v>2737</v>
      </c>
      <c r="N1285">
        <f t="shared" si="226"/>
        <v>2737</v>
      </c>
      <c r="O1285" t="str">
        <f t="shared" si="227"/>
        <v>No</v>
      </c>
      <c r="P1285" s="7">
        <f t="shared" si="228"/>
        <v>21282912</v>
      </c>
      <c r="Q1285" s="5">
        <f t="shared" si="229"/>
        <v>0.88000000000000012</v>
      </c>
      <c r="R1285" s="5">
        <f t="shared" si="220"/>
        <v>6.4102413969970001E-3</v>
      </c>
      <c r="S1285" s="5">
        <f t="shared" si="230"/>
        <v>0.44320512069849854</v>
      </c>
    </row>
    <row r="1286" spans="1:19" x14ac:dyDescent="0.3">
      <c r="A1286" t="s">
        <v>2758</v>
      </c>
      <c r="B1286" t="s">
        <v>2759</v>
      </c>
      <c r="C1286" t="s">
        <v>1944</v>
      </c>
      <c r="D1286" t="str">
        <f t="shared" si="221"/>
        <v>Home&amp;Kitchen</v>
      </c>
      <c r="E1286" t="str">
        <f t="shared" si="222"/>
        <v>ElectricKettles</v>
      </c>
      <c r="F1286" s="3">
        <v>1260</v>
      </c>
      <c r="G1286" s="3">
        <v>2299</v>
      </c>
      <c r="H1286" s="3" t="str">
        <f t="shared" si="223"/>
        <v>&gt;500.00</v>
      </c>
      <c r="I1286" s="1">
        <v>0.45</v>
      </c>
      <c r="J1286" s="1" t="str">
        <f t="shared" si="224"/>
        <v>No</v>
      </c>
      <c r="K1286" s="5">
        <v>4.3</v>
      </c>
      <c r="L1286" s="5">
        <f t="shared" si="225"/>
        <v>4.3</v>
      </c>
      <c r="M1286" s="6">
        <v>55</v>
      </c>
      <c r="N1286">
        <f t="shared" si="226"/>
        <v>55</v>
      </c>
      <c r="O1286" t="str">
        <f t="shared" si="227"/>
        <v>Yes</v>
      </c>
      <c r="P1286" s="7">
        <f t="shared" si="228"/>
        <v>126445</v>
      </c>
      <c r="Q1286" s="5">
        <f t="shared" si="229"/>
        <v>0.86</v>
      </c>
      <c r="R1286" s="5">
        <f t="shared" si="220"/>
        <v>1.2881376574162769E-4</v>
      </c>
      <c r="S1286" s="5">
        <f t="shared" si="230"/>
        <v>0.43006440688287079</v>
      </c>
    </row>
    <row r="1287" spans="1:19" x14ac:dyDescent="0.3">
      <c r="A1287" t="s">
        <v>2760</v>
      </c>
      <c r="B1287" t="s">
        <v>2761</v>
      </c>
      <c r="C1287" t="s">
        <v>2762</v>
      </c>
      <c r="D1287" t="str">
        <f t="shared" si="221"/>
        <v>Home&amp;Kitchen</v>
      </c>
      <c r="E1287" t="str">
        <f t="shared" si="222"/>
        <v>CoffeePresses</v>
      </c>
      <c r="F1287" s="3">
        <v>1099</v>
      </c>
      <c r="G1287" s="3">
        <v>1500</v>
      </c>
      <c r="H1287" s="3" t="str">
        <f t="shared" si="223"/>
        <v>&gt;500.00</v>
      </c>
      <c r="I1287" s="1">
        <v>0.27</v>
      </c>
      <c r="J1287" s="1" t="str">
        <f t="shared" si="224"/>
        <v>No</v>
      </c>
      <c r="K1287" s="5">
        <v>4.5</v>
      </c>
      <c r="L1287" s="5">
        <f t="shared" si="225"/>
        <v>4.5</v>
      </c>
      <c r="M1287" s="6">
        <v>1065</v>
      </c>
      <c r="N1287">
        <f t="shared" si="226"/>
        <v>1065</v>
      </c>
      <c r="O1287" t="str">
        <f t="shared" si="227"/>
        <v>No</v>
      </c>
      <c r="P1287" s="7">
        <f t="shared" si="228"/>
        <v>1597500</v>
      </c>
      <c r="Q1287" s="5">
        <f t="shared" si="229"/>
        <v>0.9</v>
      </c>
      <c r="R1287" s="5">
        <f t="shared" si="220"/>
        <v>2.4943029184515179E-3</v>
      </c>
      <c r="S1287" s="5">
        <f t="shared" si="230"/>
        <v>0.45124715145922578</v>
      </c>
    </row>
    <row r="1288" spans="1:19" x14ac:dyDescent="0.3">
      <c r="A1288" t="s">
        <v>2763</v>
      </c>
      <c r="B1288" t="s">
        <v>2764</v>
      </c>
      <c r="C1288" t="s">
        <v>2065</v>
      </c>
      <c r="D1288" t="str">
        <f t="shared" si="221"/>
        <v>Home&amp;Kitchen</v>
      </c>
      <c r="E1288" t="str">
        <f t="shared" si="222"/>
        <v>SandwichMakers</v>
      </c>
      <c r="F1288" s="3">
        <v>1928</v>
      </c>
      <c r="G1288" s="3">
        <v>2590</v>
      </c>
      <c r="H1288" s="3" t="str">
        <f t="shared" si="223"/>
        <v>&gt;500.00</v>
      </c>
      <c r="I1288" s="1">
        <v>0.26</v>
      </c>
      <c r="J1288" s="1" t="str">
        <f t="shared" si="224"/>
        <v>No</v>
      </c>
      <c r="K1288" s="5">
        <v>4</v>
      </c>
      <c r="L1288" s="5">
        <f t="shared" si="225"/>
        <v>4</v>
      </c>
      <c r="M1288" s="6">
        <v>2377</v>
      </c>
      <c r="N1288">
        <f t="shared" si="226"/>
        <v>2377</v>
      </c>
      <c r="O1288" t="str">
        <f t="shared" si="227"/>
        <v>No</v>
      </c>
      <c r="P1288" s="7">
        <f t="shared" si="228"/>
        <v>6156430</v>
      </c>
      <c r="Q1288" s="5">
        <f t="shared" si="229"/>
        <v>0.8</v>
      </c>
      <c r="R1288" s="5">
        <f t="shared" si="220"/>
        <v>5.567096748506346E-3</v>
      </c>
      <c r="S1288" s="5">
        <f t="shared" si="230"/>
        <v>0.40278354837425318</v>
      </c>
    </row>
    <row r="1289" spans="1:19" x14ac:dyDescent="0.3">
      <c r="A1289" t="s">
        <v>2765</v>
      </c>
      <c r="B1289" t="s">
        <v>2766</v>
      </c>
      <c r="C1289" t="s">
        <v>2001</v>
      </c>
      <c r="D1289" t="str">
        <f t="shared" si="221"/>
        <v>Home&amp;Kitchen</v>
      </c>
      <c r="E1289" t="str">
        <f t="shared" si="222"/>
        <v>StorageWaterHeaters</v>
      </c>
      <c r="F1289" s="3">
        <v>3249</v>
      </c>
      <c r="G1289" s="3">
        <v>6299</v>
      </c>
      <c r="H1289" s="3" t="str">
        <f t="shared" si="223"/>
        <v>&gt;500.00</v>
      </c>
      <c r="I1289" s="1">
        <v>0.48</v>
      </c>
      <c r="J1289" s="1" t="str">
        <f t="shared" si="224"/>
        <v>No</v>
      </c>
      <c r="K1289" s="5">
        <v>3.9</v>
      </c>
      <c r="L1289" s="5">
        <f t="shared" si="225"/>
        <v>3.9</v>
      </c>
      <c r="M1289" s="6">
        <v>2569</v>
      </c>
      <c r="N1289">
        <f t="shared" si="226"/>
        <v>2569</v>
      </c>
      <c r="O1289" t="str">
        <f t="shared" si="227"/>
        <v>No</v>
      </c>
      <c r="P1289" s="7">
        <f t="shared" si="228"/>
        <v>16182131</v>
      </c>
      <c r="Q1289" s="5">
        <f t="shared" si="229"/>
        <v>0.78</v>
      </c>
      <c r="R1289" s="5">
        <f t="shared" si="220"/>
        <v>6.016773894368028E-3</v>
      </c>
      <c r="S1289" s="5">
        <f t="shared" si="230"/>
        <v>0.39300838694718404</v>
      </c>
    </row>
    <row r="1290" spans="1:19" x14ac:dyDescent="0.3">
      <c r="A1290" t="s">
        <v>2767</v>
      </c>
      <c r="B1290" t="s">
        <v>2768</v>
      </c>
      <c r="C1290" t="s">
        <v>2065</v>
      </c>
      <c r="D1290" t="str">
        <f t="shared" si="221"/>
        <v>Home&amp;Kitchen</v>
      </c>
      <c r="E1290" t="str">
        <f t="shared" si="222"/>
        <v>SandwichMakers</v>
      </c>
      <c r="F1290" s="3">
        <v>1199</v>
      </c>
      <c r="G1290" s="3">
        <v>1795</v>
      </c>
      <c r="H1290" s="3" t="str">
        <f t="shared" si="223"/>
        <v>&gt;500.00</v>
      </c>
      <c r="I1290" s="1">
        <v>0.33</v>
      </c>
      <c r="J1290" s="1" t="str">
        <f t="shared" si="224"/>
        <v>No</v>
      </c>
      <c r="K1290" s="5">
        <v>4.2</v>
      </c>
      <c r="L1290" s="5">
        <f t="shared" si="225"/>
        <v>4.2</v>
      </c>
      <c r="M1290" s="6">
        <v>5967</v>
      </c>
      <c r="N1290">
        <f t="shared" si="226"/>
        <v>5967</v>
      </c>
      <c r="O1290" t="str">
        <f t="shared" si="227"/>
        <v>No</v>
      </c>
      <c r="P1290" s="7">
        <f t="shared" si="228"/>
        <v>10710765</v>
      </c>
      <c r="Q1290" s="5">
        <f t="shared" si="229"/>
        <v>0.84000000000000008</v>
      </c>
      <c r="R1290" s="5">
        <f t="shared" si="220"/>
        <v>1.397512254873259E-2</v>
      </c>
      <c r="S1290" s="5">
        <f t="shared" si="230"/>
        <v>0.42698756127436632</v>
      </c>
    </row>
    <row r="1291" spans="1:19" x14ac:dyDescent="0.3">
      <c r="A1291" t="s">
        <v>2769</v>
      </c>
      <c r="B1291" t="s">
        <v>2770</v>
      </c>
      <c r="C1291" t="s">
        <v>1944</v>
      </c>
      <c r="D1291" t="str">
        <f t="shared" si="221"/>
        <v>Home&amp;Kitchen</v>
      </c>
      <c r="E1291" t="str">
        <f t="shared" si="222"/>
        <v>ElectricKettles</v>
      </c>
      <c r="F1291" s="3">
        <v>1456</v>
      </c>
      <c r="G1291" s="3">
        <v>3190</v>
      </c>
      <c r="H1291" s="3" t="str">
        <f t="shared" si="223"/>
        <v>&gt;500.00</v>
      </c>
      <c r="I1291" s="1">
        <v>0.54</v>
      </c>
      <c r="J1291" s="1" t="str">
        <f t="shared" si="224"/>
        <v>Yes</v>
      </c>
      <c r="K1291" s="5">
        <v>4.0999999999999996</v>
      </c>
      <c r="L1291" s="5">
        <f t="shared" si="225"/>
        <v>4.0999999999999996</v>
      </c>
      <c r="M1291" s="6">
        <v>1776</v>
      </c>
      <c r="N1291">
        <f t="shared" si="226"/>
        <v>1776</v>
      </c>
      <c r="O1291" t="str">
        <f t="shared" si="227"/>
        <v>No</v>
      </c>
      <c r="P1291" s="7">
        <f t="shared" si="228"/>
        <v>5665440</v>
      </c>
      <c r="Q1291" s="5">
        <f t="shared" si="229"/>
        <v>0.82</v>
      </c>
      <c r="R1291" s="5">
        <f t="shared" si="220"/>
        <v>4.1595135992205596E-3</v>
      </c>
      <c r="S1291" s="5">
        <f t="shared" si="230"/>
        <v>0.41207975679961023</v>
      </c>
    </row>
    <row r="1292" spans="1:19" x14ac:dyDescent="0.3">
      <c r="A1292" t="s">
        <v>2771</v>
      </c>
      <c r="B1292" t="s">
        <v>2772</v>
      </c>
      <c r="C1292" t="s">
        <v>2038</v>
      </c>
      <c r="D1292" t="str">
        <f t="shared" si="221"/>
        <v>Home&amp;Kitchen</v>
      </c>
      <c r="E1292" t="str">
        <f t="shared" si="222"/>
        <v>JuicerMixerGrinders</v>
      </c>
      <c r="F1292" s="3">
        <v>3349</v>
      </c>
      <c r="G1292" s="3">
        <v>4799</v>
      </c>
      <c r="H1292" s="3" t="str">
        <f t="shared" si="223"/>
        <v>&gt;500.00</v>
      </c>
      <c r="I1292" s="1">
        <v>0.3</v>
      </c>
      <c r="J1292" s="1" t="str">
        <f t="shared" si="224"/>
        <v>No</v>
      </c>
      <c r="K1292" s="5">
        <v>3.7</v>
      </c>
      <c r="L1292" s="5">
        <f t="shared" si="225"/>
        <v>3.7</v>
      </c>
      <c r="M1292" s="6">
        <v>4200</v>
      </c>
      <c r="N1292">
        <f t="shared" si="226"/>
        <v>4200</v>
      </c>
      <c r="O1292" t="str">
        <f t="shared" si="227"/>
        <v>No</v>
      </c>
      <c r="P1292" s="7">
        <f t="shared" si="228"/>
        <v>20155800</v>
      </c>
      <c r="Q1292" s="5">
        <f t="shared" si="229"/>
        <v>0.74</v>
      </c>
      <c r="R1292" s="5">
        <f t="shared" si="220"/>
        <v>9.8366875657242957E-3</v>
      </c>
      <c r="S1292" s="5">
        <f t="shared" si="230"/>
        <v>0.37491834378286215</v>
      </c>
    </row>
    <row r="1293" spans="1:19" x14ac:dyDescent="0.3">
      <c r="A1293" t="s">
        <v>2773</v>
      </c>
      <c r="B1293" t="s">
        <v>2774</v>
      </c>
      <c r="C1293" t="s">
        <v>2135</v>
      </c>
      <c r="D1293" t="str">
        <f t="shared" si="221"/>
        <v>Home&amp;Kitchen</v>
      </c>
      <c r="E1293" t="str">
        <f t="shared" si="222"/>
        <v>PressureWashers,Steam&amp;WindowCleaners</v>
      </c>
      <c r="F1293" s="3">
        <v>4899</v>
      </c>
      <c r="G1293" s="3">
        <v>8999</v>
      </c>
      <c r="H1293" s="3" t="str">
        <f t="shared" si="223"/>
        <v>&gt;500.00</v>
      </c>
      <c r="I1293" s="1">
        <v>0.46</v>
      </c>
      <c r="J1293" s="1" t="str">
        <f t="shared" si="224"/>
        <v>No</v>
      </c>
      <c r="K1293" s="5">
        <v>4.0999999999999996</v>
      </c>
      <c r="L1293" s="5">
        <f t="shared" si="225"/>
        <v>4.0999999999999996</v>
      </c>
      <c r="M1293" s="6">
        <v>297</v>
      </c>
      <c r="N1293">
        <f t="shared" si="226"/>
        <v>297</v>
      </c>
      <c r="O1293" t="str">
        <f t="shared" si="227"/>
        <v>Yes</v>
      </c>
      <c r="P1293" s="7">
        <f t="shared" si="228"/>
        <v>2672703</v>
      </c>
      <c r="Q1293" s="5">
        <f t="shared" si="229"/>
        <v>0.82</v>
      </c>
      <c r="R1293" s="5">
        <f t="shared" si="220"/>
        <v>6.9559433500478954E-4</v>
      </c>
      <c r="S1293" s="5">
        <f t="shared" si="230"/>
        <v>0.41034779716750236</v>
      </c>
    </row>
    <row r="1294" spans="1:19" x14ac:dyDescent="0.3">
      <c r="A1294" t="s">
        <v>2775</v>
      </c>
      <c r="B1294" t="s">
        <v>2776</v>
      </c>
      <c r="C1294" t="s">
        <v>1998</v>
      </c>
      <c r="D1294" t="str">
        <f t="shared" si="221"/>
        <v>Home&amp;Kitchen</v>
      </c>
      <c r="E1294" t="str">
        <f t="shared" si="222"/>
        <v>Kettle&amp;ToasterSets</v>
      </c>
      <c r="F1294" s="3">
        <v>1199</v>
      </c>
      <c r="G1294" s="3">
        <v>1899</v>
      </c>
      <c r="H1294" s="3" t="str">
        <f t="shared" si="223"/>
        <v>&gt;500.00</v>
      </c>
      <c r="I1294" s="1">
        <v>0.37</v>
      </c>
      <c r="J1294" s="1" t="str">
        <f t="shared" si="224"/>
        <v>No</v>
      </c>
      <c r="K1294" s="5">
        <v>4.2</v>
      </c>
      <c r="L1294" s="5">
        <f t="shared" si="225"/>
        <v>4.2</v>
      </c>
      <c r="M1294" s="6">
        <v>3858</v>
      </c>
      <c r="N1294">
        <f t="shared" si="226"/>
        <v>3858</v>
      </c>
      <c r="O1294" t="str">
        <f t="shared" si="227"/>
        <v>No</v>
      </c>
      <c r="P1294" s="7">
        <f t="shared" si="228"/>
        <v>7326342</v>
      </c>
      <c r="Q1294" s="5">
        <f t="shared" si="229"/>
        <v>0.84000000000000008</v>
      </c>
      <c r="R1294" s="5">
        <f t="shared" si="220"/>
        <v>9.0357001496581754E-3</v>
      </c>
      <c r="S1294" s="5">
        <f t="shared" si="230"/>
        <v>0.42451785007482912</v>
      </c>
    </row>
    <row r="1295" spans="1:19" x14ac:dyDescent="0.3">
      <c r="A1295" t="s">
        <v>2777</v>
      </c>
      <c r="B1295" t="s">
        <v>2778</v>
      </c>
      <c r="C1295" t="s">
        <v>2501</v>
      </c>
      <c r="D1295" t="str">
        <f t="shared" si="221"/>
        <v>Home&amp;Kitchen</v>
      </c>
      <c r="E1295" t="str">
        <f t="shared" si="222"/>
        <v>Humidifiers</v>
      </c>
      <c r="F1295" s="3">
        <v>3290</v>
      </c>
      <c r="G1295" s="3">
        <v>5799</v>
      </c>
      <c r="H1295" s="3" t="str">
        <f t="shared" si="223"/>
        <v>&gt;500.00</v>
      </c>
      <c r="I1295" s="1">
        <v>0.43</v>
      </c>
      <c r="J1295" s="1" t="str">
        <f t="shared" si="224"/>
        <v>No</v>
      </c>
      <c r="K1295" s="5">
        <v>4.3</v>
      </c>
      <c r="L1295" s="5">
        <f t="shared" si="225"/>
        <v>4.3</v>
      </c>
      <c r="M1295" s="6">
        <v>168</v>
      </c>
      <c r="N1295">
        <f t="shared" si="226"/>
        <v>168</v>
      </c>
      <c r="O1295" t="str">
        <f t="shared" si="227"/>
        <v>Yes</v>
      </c>
      <c r="P1295" s="7">
        <f t="shared" si="228"/>
        <v>974232</v>
      </c>
      <c r="Q1295" s="5">
        <f t="shared" si="229"/>
        <v>0.86</v>
      </c>
      <c r="R1295" s="5">
        <f t="shared" si="220"/>
        <v>3.9346750262897186E-4</v>
      </c>
      <c r="S1295" s="5">
        <f t="shared" si="230"/>
        <v>0.43019673375131445</v>
      </c>
    </row>
    <row r="1296" spans="1:19" x14ac:dyDescent="0.3">
      <c r="A1296" t="s">
        <v>2779</v>
      </c>
      <c r="B1296" t="s">
        <v>2780</v>
      </c>
      <c r="C1296" t="s">
        <v>1953</v>
      </c>
      <c r="D1296" t="str">
        <f t="shared" si="221"/>
        <v>Home&amp;Kitchen</v>
      </c>
      <c r="E1296" t="str">
        <f t="shared" si="222"/>
        <v>LintShavers</v>
      </c>
      <c r="F1296" s="3">
        <v>179</v>
      </c>
      <c r="G1296" s="3">
        <v>799</v>
      </c>
      <c r="H1296" s="3" t="str">
        <f t="shared" si="223"/>
        <v>&gt;500.00</v>
      </c>
      <c r="I1296" s="1">
        <v>0.78</v>
      </c>
      <c r="J1296" s="1" t="str">
        <f t="shared" si="224"/>
        <v>Yes</v>
      </c>
      <c r="K1296" s="5">
        <v>3.6</v>
      </c>
      <c r="L1296" s="5">
        <f t="shared" si="225"/>
        <v>3.6</v>
      </c>
      <c r="M1296" s="6">
        <v>101</v>
      </c>
      <c r="N1296">
        <f t="shared" si="226"/>
        <v>101</v>
      </c>
      <c r="O1296" t="str">
        <f t="shared" si="227"/>
        <v>Yes</v>
      </c>
      <c r="P1296" s="7">
        <f t="shared" si="228"/>
        <v>80699</v>
      </c>
      <c r="Q1296" s="5">
        <f t="shared" si="229"/>
        <v>0.72</v>
      </c>
      <c r="R1296" s="5">
        <f t="shared" si="220"/>
        <v>2.3654891527098904E-4</v>
      </c>
      <c r="S1296" s="5">
        <f t="shared" si="230"/>
        <v>0.3601182744576355</v>
      </c>
    </row>
    <row r="1297" spans="1:19" x14ac:dyDescent="0.3">
      <c r="A1297" t="s">
        <v>2781</v>
      </c>
      <c r="B1297" t="s">
        <v>2782</v>
      </c>
      <c r="C1297" t="s">
        <v>2713</v>
      </c>
      <c r="D1297" t="str">
        <f t="shared" si="221"/>
        <v>Home&amp;Kitchen</v>
      </c>
      <c r="E1297" t="str">
        <f t="shared" si="222"/>
        <v>MeasuringSpoons</v>
      </c>
      <c r="F1297" s="3">
        <v>149</v>
      </c>
      <c r="G1297" s="3">
        <v>300</v>
      </c>
      <c r="H1297" s="3" t="str">
        <f t="shared" si="223"/>
        <v>200.00–500.00</v>
      </c>
      <c r="I1297" s="1">
        <v>0.5</v>
      </c>
      <c r="J1297" s="1" t="str">
        <f t="shared" si="224"/>
        <v>Yes</v>
      </c>
      <c r="K1297" s="5">
        <v>4.0999999999999996</v>
      </c>
      <c r="L1297" s="5">
        <f t="shared" si="225"/>
        <v>4.0999999999999996</v>
      </c>
      <c r="M1297" s="6">
        <v>4074</v>
      </c>
      <c r="N1297">
        <f t="shared" si="226"/>
        <v>4074</v>
      </c>
      <c r="O1297" t="str">
        <f t="shared" si="227"/>
        <v>No</v>
      </c>
      <c r="P1297" s="7">
        <f t="shared" si="228"/>
        <v>1222200</v>
      </c>
      <c r="Q1297" s="5">
        <f t="shared" si="229"/>
        <v>0.82</v>
      </c>
      <c r="R1297" s="5">
        <f t="shared" si="220"/>
        <v>9.5415869387525682E-3</v>
      </c>
      <c r="S1297" s="5">
        <f t="shared" si="230"/>
        <v>0.41477079346937629</v>
      </c>
    </row>
    <row r="1298" spans="1:19" x14ac:dyDescent="0.3">
      <c r="A1298" t="s">
        <v>2783</v>
      </c>
      <c r="B1298" t="s">
        <v>2784</v>
      </c>
      <c r="C1298" t="s">
        <v>1985</v>
      </c>
      <c r="D1298" t="str">
        <f t="shared" si="221"/>
        <v>Home&amp;Kitchen</v>
      </c>
      <c r="E1298" t="str">
        <f t="shared" si="222"/>
        <v>MixerGrinders</v>
      </c>
      <c r="F1298" s="3">
        <v>5490</v>
      </c>
      <c r="G1298" s="3">
        <v>7200</v>
      </c>
      <c r="H1298" s="3" t="str">
        <f t="shared" si="223"/>
        <v>&gt;500.00</v>
      </c>
      <c r="I1298" s="1">
        <v>0.24</v>
      </c>
      <c r="J1298" s="1" t="str">
        <f t="shared" si="224"/>
        <v>No</v>
      </c>
      <c r="K1298" s="5">
        <v>4.5</v>
      </c>
      <c r="L1298" s="5">
        <f t="shared" si="225"/>
        <v>4.5</v>
      </c>
      <c r="M1298" s="6">
        <v>1408</v>
      </c>
      <c r="N1298">
        <f t="shared" si="226"/>
        <v>1408</v>
      </c>
      <c r="O1298" t="str">
        <f t="shared" si="227"/>
        <v>No</v>
      </c>
      <c r="P1298" s="7">
        <f t="shared" si="228"/>
        <v>10137600</v>
      </c>
      <c r="Q1298" s="5">
        <f t="shared" si="229"/>
        <v>0.9</v>
      </c>
      <c r="R1298" s="5">
        <f t="shared" si="220"/>
        <v>3.2976324029856687E-3</v>
      </c>
      <c r="S1298" s="5">
        <f t="shared" si="230"/>
        <v>0.45164881620149283</v>
      </c>
    </row>
    <row r="1299" spans="1:19" x14ac:dyDescent="0.3">
      <c r="A1299" t="s">
        <v>2785</v>
      </c>
      <c r="B1299" t="s">
        <v>2786</v>
      </c>
      <c r="C1299" t="s">
        <v>1956</v>
      </c>
      <c r="D1299" t="str">
        <f t="shared" si="221"/>
        <v>Home&amp;Kitchen</v>
      </c>
      <c r="E1299" t="str">
        <f t="shared" si="222"/>
        <v>DigitalKitchenScales</v>
      </c>
      <c r="F1299" s="3">
        <v>379</v>
      </c>
      <c r="G1299" s="3">
        <v>389</v>
      </c>
      <c r="H1299" s="3" t="str">
        <f t="shared" si="223"/>
        <v>200.00–500.00</v>
      </c>
      <c r="I1299" s="1">
        <v>0.03</v>
      </c>
      <c r="J1299" s="1" t="str">
        <f t="shared" si="224"/>
        <v>No</v>
      </c>
      <c r="K1299" s="5">
        <v>4.2</v>
      </c>
      <c r="L1299" s="5">
        <f t="shared" si="225"/>
        <v>4.2</v>
      </c>
      <c r="M1299" s="6">
        <v>3739</v>
      </c>
      <c r="N1299">
        <f t="shared" si="226"/>
        <v>3739</v>
      </c>
      <c r="O1299" t="str">
        <f t="shared" si="227"/>
        <v>No</v>
      </c>
      <c r="P1299" s="7">
        <f t="shared" si="228"/>
        <v>1454471</v>
      </c>
      <c r="Q1299" s="5">
        <f t="shared" si="229"/>
        <v>0.84000000000000008</v>
      </c>
      <c r="R1299" s="5">
        <f t="shared" si="220"/>
        <v>8.7569940019626528E-3</v>
      </c>
      <c r="S1299" s="5">
        <f t="shared" si="230"/>
        <v>0.42437849700098135</v>
      </c>
    </row>
    <row r="1300" spans="1:19" x14ac:dyDescent="0.3">
      <c r="A1300" t="s">
        <v>2787</v>
      </c>
      <c r="B1300" t="s">
        <v>2788</v>
      </c>
      <c r="C1300" t="s">
        <v>2288</v>
      </c>
      <c r="D1300" t="str">
        <f t="shared" si="221"/>
        <v>Home&amp;Kitchen</v>
      </c>
      <c r="E1300" t="str">
        <f t="shared" si="222"/>
        <v>WaterFilters&amp;Purifiers</v>
      </c>
      <c r="F1300" s="3">
        <v>8699</v>
      </c>
      <c r="G1300" s="3">
        <v>13049</v>
      </c>
      <c r="H1300" s="3" t="str">
        <f t="shared" si="223"/>
        <v>&gt;500.00</v>
      </c>
      <c r="I1300" s="1">
        <v>0.33</v>
      </c>
      <c r="J1300" s="1" t="str">
        <f t="shared" si="224"/>
        <v>No</v>
      </c>
      <c r="K1300" s="5">
        <v>4.3</v>
      </c>
      <c r="L1300" s="5">
        <f t="shared" si="225"/>
        <v>4.3</v>
      </c>
      <c r="M1300" s="6">
        <v>5891</v>
      </c>
      <c r="N1300">
        <f t="shared" si="226"/>
        <v>5891</v>
      </c>
      <c r="O1300" t="str">
        <f t="shared" si="227"/>
        <v>No</v>
      </c>
      <c r="P1300" s="7">
        <f t="shared" si="228"/>
        <v>76871659</v>
      </c>
      <c r="Q1300" s="5">
        <f t="shared" si="229"/>
        <v>0.86</v>
      </c>
      <c r="R1300" s="5">
        <f t="shared" si="220"/>
        <v>1.379712534516234E-2</v>
      </c>
      <c r="S1300" s="5">
        <f t="shared" si="230"/>
        <v>0.43689856267258115</v>
      </c>
    </row>
    <row r="1301" spans="1:19" x14ac:dyDescent="0.3">
      <c r="A1301" t="s">
        <v>2789</v>
      </c>
      <c r="B1301" t="s">
        <v>2790</v>
      </c>
      <c r="C1301" t="s">
        <v>1985</v>
      </c>
      <c r="D1301" t="str">
        <f t="shared" si="221"/>
        <v>Home&amp;Kitchen</v>
      </c>
      <c r="E1301" t="str">
        <f t="shared" si="222"/>
        <v>MixerGrinders</v>
      </c>
      <c r="F1301" s="3">
        <v>3041.67</v>
      </c>
      <c r="G1301" s="3">
        <v>5999</v>
      </c>
      <c r="H1301" s="3" t="str">
        <f t="shared" si="223"/>
        <v>&gt;500.00</v>
      </c>
      <c r="I1301" s="1">
        <v>0.49</v>
      </c>
      <c r="J1301" s="1" t="str">
        <f t="shared" si="224"/>
        <v>No</v>
      </c>
      <c r="K1301" s="5">
        <v>4</v>
      </c>
      <c r="L1301" s="5">
        <f t="shared" si="225"/>
        <v>4</v>
      </c>
      <c r="M1301" s="6">
        <v>777</v>
      </c>
      <c r="N1301">
        <f t="shared" si="226"/>
        <v>777</v>
      </c>
      <c r="O1301" t="str">
        <f t="shared" si="227"/>
        <v>Yes</v>
      </c>
      <c r="P1301" s="7">
        <f t="shared" si="228"/>
        <v>4661223</v>
      </c>
      <c r="Q1301" s="5">
        <f t="shared" si="229"/>
        <v>0.8</v>
      </c>
      <c r="R1301" s="5">
        <f t="shared" si="220"/>
        <v>1.8197871996589949E-3</v>
      </c>
      <c r="S1301" s="5">
        <f t="shared" si="230"/>
        <v>0.40090989359982954</v>
      </c>
    </row>
    <row r="1302" spans="1:19" x14ac:dyDescent="0.3">
      <c r="A1302" t="s">
        <v>2791</v>
      </c>
      <c r="B1302" t="s">
        <v>2792</v>
      </c>
      <c r="C1302" t="s">
        <v>1979</v>
      </c>
      <c r="D1302" t="str">
        <f t="shared" si="221"/>
        <v>Home&amp;Kitchen</v>
      </c>
      <c r="E1302" t="str">
        <f t="shared" si="222"/>
        <v>HandBlenders</v>
      </c>
      <c r="F1302" s="3">
        <v>1745</v>
      </c>
      <c r="G1302" s="3">
        <v>2400</v>
      </c>
      <c r="H1302" s="3" t="str">
        <f t="shared" si="223"/>
        <v>&gt;500.00</v>
      </c>
      <c r="I1302" s="1">
        <v>0.27</v>
      </c>
      <c r="J1302" s="1" t="str">
        <f t="shared" si="224"/>
        <v>No</v>
      </c>
      <c r="K1302" s="5">
        <v>4.2</v>
      </c>
      <c r="L1302" s="5">
        <f t="shared" si="225"/>
        <v>4.2</v>
      </c>
      <c r="M1302" s="6">
        <v>14160</v>
      </c>
      <c r="N1302">
        <f t="shared" si="226"/>
        <v>14160</v>
      </c>
      <c r="O1302" t="str">
        <f t="shared" si="227"/>
        <v>No</v>
      </c>
      <c r="P1302" s="7">
        <f t="shared" si="228"/>
        <v>33984000</v>
      </c>
      <c r="Q1302" s="5">
        <f t="shared" si="229"/>
        <v>0.84000000000000008</v>
      </c>
      <c r="R1302" s="5">
        <f t="shared" si="220"/>
        <v>3.3163689507299053E-2</v>
      </c>
      <c r="S1302" s="5">
        <f t="shared" si="230"/>
        <v>0.43658184475364958</v>
      </c>
    </row>
    <row r="1303" spans="1:19" x14ac:dyDescent="0.3">
      <c r="A1303" t="s">
        <v>2793</v>
      </c>
      <c r="B1303" t="s">
        <v>2794</v>
      </c>
      <c r="C1303" t="s">
        <v>1970</v>
      </c>
      <c r="D1303" t="str">
        <f t="shared" si="221"/>
        <v>Home&amp;Kitchen</v>
      </c>
      <c r="E1303" t="str">
        <f t="shared" si="222"/>
        <v>InductionCooktop</v>
      </c>
      <c r="F1303" s="3">
        <v>3180</v>
      </c>
      <c r="G1303" s="3">
        <v>5295</v>
      </c>
      <c r="H1303" s="3" t="str">
        <f t="shared" si="223"/>
        <v>&gt;500.00</v>
      </c>
      <c r="I1303" s="1">
        <v>0.4</v>
      </c>
      <c r="J1303" s="1" t="str">
        <f t="shared" si="224"/>
        <v>No</v>
      </c>
      <c r="K1303" s="5">
        <v>4.2</v>
      </c>
      <c r="L1303" s="5">
        <f t="shared" si="225"/>
        <v>4.2</v>
      </c>
      <c r="M1303" s="6">
        <v>6919</v>
      </c>
      <c r="N1303">
        <f t="shared" si="226"/>
        <v>6919</v>
      </c>
      <c r="O1303" t="str">
        <f t="shared" si="227"/>
        <v>No</v>
      </c>
      <c r="P1303" s="7">
        <f t="shared" si="228"/>
        <v>36636105</v>
      </c>
      <c r="Q1303" s="5">
        <f t="shared" si="229"/>
        <v>0.84000000000000008</v>
      </c>
      <c r="R1303" s="5">
        <f t="shared" si="220"/>
        <v>1.6204771730296764E-2</v>
      </c>
      <c r="S1303" s="5">
        <f t="shared" si="230"/>
        <v>0.42810238586514843</v>
      </c>
    </row>
    <row r="1304" spans="1:19" x14ac:dyDescent="0.3">
      <c r="A1304" t="s">
        <v>2795</v>
      </c>
      <c r="B1304" t="s">
        <v>2796</v>
      </c>
      <c r="C1304" t="s">
        <v>2288</v>
      </c>
      <c r="D1304" t="str">
        <f t="shared" si="221"/>
        <v>Home&amp;Kitchen</v>
      </c>
      <c r="E1304" t="str">
        <f t="shared" si="222"/>
        <v>WaterFilters&amp;Purifiers</v>
      </c>
      <c r="F1304" s="3">
        <v>4999</v>
      </c>
      <c r="G1304" s="3">
        <v>24999</v>
      </c>
      <c r="H1304" s="3" t="str">
        <f t="shared" si="223"/>
        <v>&gt;500.00</v>
      </c>
      <c r="I1304" s="1">
        <v>0.8</v>
      </c>
      <c r="J1304" s="1" t="str">
        <f t="shared" si="224"/>
        <v>Yes</v>
      </c>
      <c r="K1304" s="5">
        <v>4.5</v>
      </c>
      <c r="L1304" s="5">
        <f t="shared" si="225"/>
        <v>4.5</v>
      </c>
      <c r="M1304" s="6">
        <v>287</v>
      </c>
      <c r="N1304">
        <f t="shared" si="226"/>
        <v>287</v>
      </c>
      <c r="O1304" t="str">
        <f t="shared" si="227"/>
        <v>Yes</v>
      </c>
      <c r="P1304" s="7">
        <f t="shared" si="228"/>
        <v>7174713</v>
      </c>
      <c r="Q1304" s="5">
        <f t="shared" si="229"/>
        <v>0.9</v>
      </c>
      <c r="R1304" s="5">
        <f t="shared" si="220"/>
        <v>6.7217365032449356E-4</v>
      </c>
      <c r="S1304" s="5">
        <f t="shared" si="230"/>
        <v>0.45033608682516224</v>
      </c>
    </row>
    <row r="1305" spans="1:19" x14ac:dyDescent="0.3">
      <c r="A1305" t="s">
        <v>2797</v>
      </c>
      <c r="B1305" t="s">
        <v>2798</v>
      </c>
      <c r="C1305" t="s">
        <v>2026</v>
      </c>
      <c r="D1305" t="str">
        <f t="shared" si="221"/>
        <v>Home&amp;Kitchen</v>
      </c>
      <c r="E1305" t="str">
        <f t="shared" si="222"/>
        <v>LaundryBaskets</v>
      </c>
      <c r="F1305" s="3">
        <v>390</v>
      </c>
      <c r="G1305" s="3">
        <v>799</v>
      </c>
      <c r="H1305" s="3" t="str">
        <f t="shared" si="223"/>
        <v>&gt;500.00</v>
      </c>
      <c r="I1305" s="1">
        <v>0.51</v>
      </c>
      <c r="J1305" s="1" t="str">
        <f t="shared" si="224"/>
        <v>Yes</v>
      </c>
      <c r="K1305" s="5">
        <v>3.8</v>
      </c>
      <c r="L1305" s="5">
        <f t="shared" si="225"/>
        <v>3.8</v>
      </c>
      <c r="M1305" s="6">
        <v>287</v>
      </c>
      <c r="N1305">
        <f t="shared" si="226"/>
        <v>287</v>
      </c>
      <c r="O1305" t="str">
        <f t="shared" si="227"/>
        <v>Yes</v>
      </c>
      <c r="P1305" s="7">
        <f t="shared" si="228"/>
        <v>229313</v>
      </c>
      <c r="Q1305" s="5">
        <f t="shared" si="229"/>
        <v>0.76</v>
      </c>
      <c r="R1305" s="5">
        <f t="shared" si="220"/>
        <v>6.7217365032449356E-4</v>
      </c>
      <c r="S1305" s="5">
        <f t="shared" si="230"/>
        <v>0.38033608682516223</v>
      </c>
    </row>
    <row r="1306" spans="1:19" x14ac:dyDescent="0.3">
      <c r="A1306" t="s">
        <v>2799</v>
      </c>
      <c r="B1306" t="s">
        <v>2800</v>
      </c>
      <c r="C1306" t="s">
        <v>2801</v>
      </c>
      <c r="D1306" t="str">
        <f t="shared" si="221"/>
        <v>Home&amp;Kitchen</v>
      </c>
      <c r="E1306" t="str">
        <f t="shared" si="222"/>
        <v>RotiMakers</v>
      </c>
      <c r="F1306" s="3">
        <v>1999</v>
      </c>
      <c r="G1306" s="3">
        <v>2999</v>
      </c>
      <c r="H1306" s="3" t="str">
        <f t="shared" si="223"/>
        <v>&gt;500.00</v>
      </c>
      <c r="I1306" s="1">
        <v>0.33</v>
      </c>
      <c r="J1306" s="1" t="str">
        <f t="shared" si="224"/>
        <v>No</v>
      </c>
      <c r="K1306" s="5">
        <v>4.4000000000000004</v>
      </c>
      <c r="L1306" s="5">
        <f t="shared" si="225"/>
        <v>4.4000000000000004</v>
      </c>
      <c r="M1306" s="6">
        <v>388</v>
      </c>
      <c r="N1306">
        <f t="shared" si="226"/>
        <v>388</v>
      </c>
      <c r="O1306" t="str">
        <f t="shared" si="227"/>
        <v>Yes</v>
      </c>
      <c r="P1306" s="7">
        <f t="shared" si="228"/>
        <v>1163612</v>
      </c>
      <c r="Q1306" s="5">
        <f t="shared" si="229"/>
        <v>0.88000000000000012</v>
      </c>
      <c r="R1306" s="5">
        <f t="shared" si="220"/>
        <v>9.087225655954826E-4</v>
      </c>
      <c r="S1306" s="5">
        <f t="shared" si="230"/>
        <v>0.4404543612827978</v>
      </c>
    </row>
    <row r="1307" spans="1:19" x14ac:dyDescent="0.3">
      <c r="A1307" t="s">
        <v>2802</v>
      </c>
      <c r="B1307" t="s">
        <v>2803</v>
      </c>
      <c r="C1307" t="s">
        <v>2058</v>
      </c>
      <c r="D1307" t="str">
        <f t="shared" si="221"/>
        <v>Home&amp;Kitchen</v>
      </c>
      <c r="E1307" t="str">
        <f t="shared" si="222"/>
        <v>EggBoilers</v>
      </c>
      <c r="F1307" s="3">
        <v>1624</v>
      </c>
      <c r="G1307" s="3">
        <v>2495</v>
      </c>
      <c r="H1307" s="3" t="str">
        <f t="shared" si="223"/>
        <v>&gt;500.00</v>
      </c>
      <c r="I1307" s="1">
        <v>0.35</v>
      </c>
      <c r="J1307" s="1" t="str">
        <f t="shared" si="224"/>
        <v>No</v>
      </c>
      <c r="K1307" s="5">
        <v>4.0999999999999996</v>
      </c>
      <c r="L1307" s="5">
        <f t="shared" si="225"/>
        <v>4.0999999999999996</v>
      </c>
      <c r="M1307" s="6">
        <v>827</v>
      </c>
      <c r="N1307">
        <f t="shared" si="226"/>
        <v>827</v>
      </c>
      <c r="O1307" t="str">
        <f t="shared" si="227"/>
        <v>Yes</v>
      </c>
      <c r="P1307" s="7">
        <f t="shared" si="228"/>
        <v>2063365</v>
      </c>
      <c r="Q1307" s="5">
        <f t="shared" si="229"/>
        <v>0.82</v>
      </c>
      <c r="R1307" s="5">
        <f t="shared" si="220"/>
        <v>1.9368906230604744E-3</v>
      </c>
      <c r="S1307" s="5">
        <f t="shared" si="230"/>
        <v>0.41096844531153021</v>
      </c>
    </row>
    <row r="1308" spans="1:19" x14ac:dyDescent="0.3">
      <c r="A1308" t="s">
        <v>2804</v>
      </c>
      <c r="B1308" t="s">
        <v>2805</v>
      </c>
      <c r="C1308" t="s">
        <v>2713</v>
      </c>
      <c r="D1308" t="str">
        <f t="shared" si="221"/>
        <v>Home&amp;Kitchen</v>
      </c>
      <c r="E1308" t="str">
        <f t="shared" si="222"/>
        <v>MeasuringSpoons</v>
      </c>
      <c r="F1308" s="3">
        <v>184</v>
      </c>
      <c r="G1308" s="3">
        <v>450</v>
      </c>
      <c r="H1308" s="3" t="str">
        <f t="shared" si="223"/>
        <v>200.00–500.00</v>
      </c>
      <c r="I1308" s="1">
        <v>0.59</v>
      </c>
      <c r="J1308" s="1" t="str">
        <f t="shared" si="224"/>
        <v>Yes</v>
      </c>
      <c r="K1308" s="5">
        <v>4.2</v>
      </c>
      <c r="L1308" s="5">
        <f t="shared" si="225"/>
        <v>4.2</v>
      </c>
      <c r="M1308" s="6">
        <v>4971</v>
      </c>
      <c r="N1308">
        <f t="shared" si="226"/>
        <v>4971</v>
      </c>
      <c r="O1308" t="str">
        <f t="shared" si="227"/>
        <v>No</v>
      </c>
      <c r="P1308" s="7">
        <f t="shared" si="228"/>
        <v>2236950</v>
      </c>
      <c r="Q1308" s="5">
        <f t="shared" si="229"/>
        <v>0.84000000000000008</v>
      </c>
      <c r="R1308" s="5">
        <f t="shared" si="220"/>
        <v>1.1642422354575114E-2</v>
      </c>
      <c r="S1308" s="5">
        <f t="shared" si="230"/>
        <v>0.42582121117728761</v>
      </c>
    </row>
    <row r="1309" spans="1:19" x14ac:dyDescent="0.3">
      <c r="A1309" t="s">
        <v>2806</v>
      </c>
      <c r="B1309" t="s">
        <v>2807</v>
      </c>
      <c r="C1309" t="s">
        <v>1953</v>
      </c>
      <c r="D1309" t="str">
        <f t="shared" si="221"/>
        <v>Home&amp;Kitchen</v>
      </c>
      <c r="E1309" t="str">
        <f t="shared" si="222"/>
        <v>LintShavers</v>
      </c>
      <c r="F1309" s="3">
        <v>445</v>
      </c>
      <c r="G1309" s="3">
        <v>999</v>
      </c>
      <c r="H1309" s="3" t="str">
        <f t="shared" si="223"/>
        <v>&gt;500.00</v>
      </c>
      <c r="I1309" s="1">
        <v>0.55000000000000004</v>
      </c>
      <c r="J1309" s="1" t="str">
        <f t="shared" si="224"/>
        <v>Yes</v>
      </c>
      <c r="K1309" s="5">
        <v>4.3</v>
      </c>
      <c r="L1309" s="5">
        <f t="shared" si="225"/>
        <v>4.3</v>
      </c>
      <c r="M1309" s="6">
        <v>229</v>
      </c>
      <c r="N1309">
        <f t="shared" si="226"/>
        <v>229</v>
      </c>
      <c r="O1309" t="str">
        <f t="shared" si="227"/>
        <v>Yes</v>
      </c>
      <c r="P1309" s="7">
        <f t="shared" si="228"/>
        <v>228771</v>
      </c>
      <c r="Q1309" s="5">
        <f t="shared" si="229"/>
        <v>0.86</v>
      </c>
      <c r="R1309" s="5">
        <f t="shared" si="220"/>
        <v>5.3633367917877708E-4</v>
      </c>
      <c r="S1309" s="5">
        <f t="shared" si="230"/>
        <v>0.43026816683958941</v>
      </c>
    </row>
    <row r="1310" spans="1:19" x14ac:dyDescent="0.3">
      <c r="A1310" t="s">
        <v>2808</v>
      </c>
      <c r="B1310" t="s">
        <v>2809</v>
      </c>
      <c r="C1310" t="s">
        <v>2810</v>
      </c>
      <c r="D1310" t="str">
        <f t="shared" si="221"/>
        <v>Home&amp;Kitchen</v>
      </c>
      <c r="E1310" t="str">
        <f t="shared" si="222"/>
        <v>FanParts&amp;Accessories</v>
      </c>
      <c r="F1310" s="3">
        <v>699</v>
      </c>
      <c r="G1310" s="3">
        <v>1690</v>
      </c>
      <c r="H1310" s="3" t="str">
        <f t="shared" si="223"/>
        <v>&gt;500.00</v>
      </c>
      <c r="I1310" s="1">
        <v>0.59</v>
      </c>
      <c r="J1310" s="1" t="str">
        <f t="shared" si="224"/>
        <v>Yes</v>
      </c>
      <c r="K1310" s="5">
        <v>4.0999999999999996</v>
      </c>
      <c r="L1310" s="5">
        <f t="shared" si="225"/>
        <v>4.0999999999999996</v>
      </c>
      <c r="M1310" s="6">
        <v>3524</v>
      </c>
      <c r="N1310">
        <f t="shared" si="226"/>
        <v>3524</v>
      </c>
      <c r="O1310" t="str">
        <f t="shared" si="227"/>
        <v>No</v>
      </c>
      <c r="P1310" s="7">
        <f t="shared" si="228"/>
        <v>5955560</v>
      </c>
      <c r="Q1310" s="5">
        <f t="shared" si="229"/>
        <v>0.82</v>
      </c>
      <c r="R1310" s="5">
        <f t="shared" si="220"/>
        <v>8.2534492813362906E-3</v>
      </c>
      <c r="S1310" s="5">
        <f t="shared" si="230"/>
        <v>0.41412672464066813</v>
      </c>
    </row>
    <row r="1311" spans="1:19" x14ac:dyDescent="0.3">
      <c r="A1311" t="s">
        <v>2811</v>
      </c>
      <c r="B1311" t="s">
        <v>2812</v>
      </c>
      <c r="C1311" t="s">
        <v>1970</v>
      </c>
      <c r="D1311" t="str">
        <f t="shared" si="221"/>
        <v>Home&amp;Kitchen</v>
      </c>
      <c r="E1311" t="str">
        <f t="shared" si="222"/>
        <v>InductionCooktop</v>
      </c>
      <c r="F1311" s="3">
        <v>1601</v>
      </c>
      <c r="G1311" s="3">
        <v>3890</v>
      </c>
      <c r="H1311" s="3" t="str">
        <f t="shared" si="223"/>
        <v>&gt;500.00</v>
      </c>
      <c r="I1311" s="1">
        <v>0.59</v>
      </c>
      <c r="J1311" s="1" t="str">
        <f t="shared" si="224"/>
        <v>Yes</v>
      </c>
      <c r="K1311" s="5">
        <v>4.2</v>
      </c>
      <c r="L1311" s="5">
        <f t="shared" si="225"/>
        <v>4.2</v>
      </c>
      <c r="M1311" s="6">
        <v>156</v>
      </c>
      <c r="N1311">
        <f t="shared" si="226"/>
        <v>156</v>
      </c>
      <c r="O1311" t="str">
        <f t="shared" si="227"/>
        <v>Yes</v>
      </c>
      <c r="P1311" s="7">
        <f t="shared" si="228"/>
        <v>606840</v>
      </c>
      <c r="Q1311" s="5">
        <f t="shared" si="229"/>
        <v>0.84000000000000008</v>
      </c>
      <c r="R1311" s="5">
        <f t="shared" si="220"/>
        <v>3.6536268101261673E-4</v>
      </c>
      <c r="S1311" s="5">
        <f t="shared" si="230"/>
        <v>0.42018268134050635</v>
      </c>
    </row>
    <row r="1312" spans="1:19" x14ac:dyDescent="0.3">
      <c r="A1312" t="s">
        <v>2813</v>
      </c>
      <c r="B1312" t="s">
        <v>2814</v>
      </c>
      <c r="C1312" t="s">
        <v>2190</v>
      </c>
      <c r="D1312" t="str">
        <f t="shared" si="221"/>
        <v>Home&amp;Kitchen</v>
      </c>
      <c r="E1312" t="str">
        <f t="shared" si="222"/>
        <v>WaterPurifierAccessories</v>
      </c>
      <c r="F1312" s="3">
        <v>231</v>
      </c>
      <c r="G1312" s="3">
        <v>260</v>
      </c>
      <c r="H1312" s="3" t="str">
        <f t="shared" si="223"/>
        <v>200.00–500.00</v>
      </c>
      <c r="I1312" s="1">
        <v>0.11</v>
      </c>
      <c r="J1312" s="1" t="str">
        <f t="shared" si="224"/>
        <v>No</v>
      </c>
      <c r="K1312" s="5">
        <v>4.0999999999999996</v>
      </c>
      <c r="L1312" s="5">
        <f t="shared" si="225"/>
        <v>4.0999999999999996</v>
      </c>
      <c r="M1312" s="6">
        <v>490</v>
      </c>
      <c r="N1312">
        <f t="shared" si="226"/>
        <v>490</v>
      </c>
      <c r="O1312" t="str">
        <f t="shared" si="227"/>
        <v>Yes</v>
      </c>
      <c r="P1312" s="7">
        <f t="shared" si="228"/>
        <v>127400</v>
      </c>
      <c r="Q1312" s="5">
        <f t="shared" si="229"/>
        <v>0.82</v>
      </c>
      <c r="R1312" s="5">
        <f t="shared" si="220"/>
        <v>1.1476135493345013E-3</v>
      </c>
      <c r="S1312" s="5">
        <f t="shared" si="230"/>
        <v>0.4105738067746672</v>
      </c>
    </row>
    <row r="1313" spans="1:19" x14ac:dyDescent="0.3">
      <c r="A1313" t="s">
        <v>2815</v>
      </c>
      <c r="B1313" t="s">
        <v>2816</v>
      </c>
      <c r="C1313" t="s">
        <v>1953</v>
      </c>
      <c r="D1313" t="str">
        <f t="shared" si="221"/>
        <v>Home&amp;Kitchen</v>
      </c>
      <c r="E1313" t="str">
        <f t="shared" si="222"/>
        <v>LintShavers</v>
      </c>
      <c r="F1313" s="3">
        <v>369</v>
      </c>
      <c r="G1313" s="3">
        <v>599</v>
      </c>
      <c r="H1313" s="3" t="str">
        <f t="shared" si="223"/>
        <v>&gt;500.00</v>
      </c>
      <c r="I1313" s="1">
        <v>0.38</v>
      </c>
      <c r="J1313" s="1" t="str">
        <f t="shared" si="224"/>
        <v>No</v>
      </c>
      <c r="K1313" s="5">
        <v>3.9</v>
      </c>
      <c r="L1313" s="5">
        <f t="shared" si="225"/>
        <v>3.9</v>
      </c>
      <c r="M1313" s="6">
        <v>82</v>
      </c>
      <c r="N1313">
        <f t="shared" si="226"/>
        <v>82</v>
      </c>
      <c r="O1313" t="str">
        <f t="shared" si="227"/>
        <v>Yes</v>
      </c>
      <c r="P1313" s="7">
        <f t="shared" si="228"/>
        <v>49118</v>
      </c>
      <c r="Q1313" s="5">
        <f t="shared" si="229"/>
        <v>0.78</v>
      </c>
      <c r="R1313" s="5">
        <f t="shared" si="220"/>
        <v>1.9204961437842673E-4</v>
      </c>
      <c r="S1313" s="5">
        <f t="shared" si="230"/>
        <v>0.39009602480718925</v>
      </c>
    </row>
    <row r="1314" spans="1:19" x14ac:dyDescent="0.3">
      <c r="A1314" t="s">
        <v>2817</v>
      </c>
      <c r="B1314" t="s">
        <v>2818</v>
      </c>
      <c r="C1314" t="s">
        <v>1944</v>
      </c>
      <c r="D1314" t="str">
        <f t="shared" si="221"/>
        <v>Home&amp;Kitchen</v>
      </c>
      <c r="E1314" t="str">
        <f t="shared" si="222"/>
        <v>ElectricKettles</v>
      </c>
      <c r="F1314" s="3">
        <v>809</v>
      </c>
      <c r="G1314" s="3">
        <v>1950</v>
      </c>
      <c r="H1314" s="3" t="str">
        <f t="shared" si="223"/>
        <v>&gt;500.00</v>
      </c>
      <c r="I1314" s="1">
        <v>0.59</v>
      </c>
      <c r="J1314" s="1" t="str">
        <f t="shared" si="224"/>
        <v>Yes</v>
      </c>
      <c r="K1314" s="5">
        <v>3.9</v>
      </c>
      <c r="L1314" s="5">
        <f t="shared" si="225"/>
        <v>3.9</v>
      </c>
      <c r="M1314" s="6">
        <v>710</v>
      </c>
      <c r="N1314">
        <f t="shared" si="226"/>
        <v>710</v>
      </c>
      <c r="O1314" t="str">
        <f t="shared" si="227"/>
        <v>Yes</v>
      </c>
      <c r="P1314" s="7">
        <f t="shared" si="228"/>
        <v>1384500</v>
      </c>
      <c r="Q1314" s="5">
        <f t="shared" si="229"/>
        <v>0.78</v>
      </c>
      <c r="R1314" s="5">
        <f t="shared" si="220"/>
        <v>1.662868612301012E-3</v>
      </c>
      <c r="S1314" s="5">
        <f t="shared" si="230"/>
        <v>0.39083143430615053</v>
      </c>
    </row>
    <row r="1315" spans="1:19" x14ac:dyDescent="0.3">
      <c r="A1315" t="s">
        <v>2819</v>
      </c>
      <c r="B1315" t="s">
        <v>2820</v>
      </c>
      <c r="C1315" t="s">
        <v>1985</v>
      </c>
      <c r="D1315" t="str">
        <f t="shared" si="221"/>
        <v>Home&amp;Kitchen</v>
      </c>
      <c r="E1315" t="str">
        <f t="shared" si="222"/>
        <v>MixerGrinders</v>
      </c>
      <c r="F1315" s="3">
        <v>1199</v>
      </c>
      <c r="G1315" s="3">
        <v>2990</v>
      </c>
      <c r="H1315" s="3" t="str">
        <f t="shared" si="223"/>
        <v>&gt;500.00</v>
      </c>
      <c r="I1315" s="1">
        <v>0.6</v>
      </c>
      <c r="J1315" s="1" t="str">
        <f t="shared" si="224"/>
        <v>Yes</v>
      </c>
      <c r="K1315" s="5">
        <v>3.8</v>
      </c>
      <c r="L1315" s="5">
        <f t="shared" si="225"/>
        <v>3.8</v>
      </c>
      <c r="M1315" s="6">
        <v>133</v>
      </c>
      <c r="N1315">
        <f t="shared" si="226"/>
        <v>133</v>
      </c>
      <c r="O1315" t="str">
        <f t="shared" si="227"/>
        <v>Yes</v>
      </c>
      <c r="P1315" s="7">
        <f t="shared" si="228"/>
        <v>397670</v>
      </c>
      <c r="Q1315" s="5">
        <f t="shared" si="229"/>
        <v>0.76</v>
      </c>
      <c r="R1315" s="5">
        <f t="shared" si="220"/>
        <v>3.1149510624793603E-4</v>
      </c>
      <c r="S1315" s="5">
        <f t="shared" si="230"/>
        <v>0.38015574755312398</v>
      </c>
    </row>
    <row r="1316" spans="1:19" x14ac:dyDescent="0.3">
      <c r="A1316" t="s">
        <v>2821</v>
      </c>
      <c r="B1316" t="s">
        <v>2822</v>
      </c>
      <c r="C1316" t="s">
        <v>1985</v>
      </c>
      <c r="D1316" t="str">
        <f t="shared" si="221"/>
        <v>Home&amp;Kitchen</v>
      </c>
      <c r="E1316" t="str">
        <f t="shared" si="222"/>
        <v>MixerGrinders</v>
      </c>
      <c r="F1316" s="3">
        <v>6120</v>
      </c>
      <c r="G1316" s="3">
        <v>8073</v>
      </c>
      <c r="H1316" s="3" t="str">
        <f t="shared" si="223"/>
        <v>&gt;500.00</v>
      </c>
      <c r="I1316" s="1">
        <v>0.24</v>
      </c>
      <c r="J1316" s="1" t="str">
        <f t="shared" si="224"/>
        <v>No</v>
      </c>
      <c r="K1316" s="5">
        <v>4.5999999999999996</v>
      </c>
      <c r="L1316" s="5">
        <f t="shared" si="225"/>
        <v>4.5999999999999996</v>
      </c>
      <c r="M1316" s="6">
        <v>2751</v>
      </c>
      <c r="N1316">
        <f t="shared" si="226"/>
        <v>2751</v>
      </c>
      <c r="O1316" t="str">
        <f t="shared" si="227"/>
        <v>No</v>
      </c>
      <c r="P1316" s="7">
        <f t="shared" si="228"/>
        <v>22208823</v>
      </c>
      <c r="Q1316" s="5">
        <f t="shared" si="229"/>
        <v>0.91999999999999993</v>
      </c>
      <c r="R1316" s="5">
        <f t="shared" si="220"/>
        <v>6.4430303555494143E-3</v>
      </c>
      <c r="S1316" s="5">
        <f t="shared" si="230"/>
        <v>0.46322151517777466</v>
      </c>
    </row>
    <row r="1317" spans="1:19" x14ac:dyDescent="0.3">
      <c r="A1317" t="s">
        <v>2823</v>
      </c>
      <c r="B1317" t="s">
        <v>2824</v>
      </c>
      <c r="C1317" t="s">
        <v>2029</v>
      </c>
      <c r="D1317" t="str">
        <f t="shared" si="221"/>
        <v>Home&amp;Kitchen</v>
      </c>
      <c r="E1317" t="str">
        <f t="shared" si="222"/>
        <v>SteamIrons</v>
      </c>
      <c r="F1317" s="3">
        <v>1799</v>
      </c>
      <c r="G1317" s="3">
        <v>2599</v>
      </c>
      <c r="H1317" s="3" t="str">
        <f t="shared" si="223"/>
        <v>&gt;500.00</v>
      </c>
      <c r="I1317" s="1">
        <v>0.31</v>
      </c>
      <c r="J1317" s="1" t="str">
        <f t="shared" si="224"/>
        <v>No</v>
      </c>
      <c r="K1317" s="5">
        <v>3.6</v>
      </c>
      <c r="L1317" s="5">
        <f t="shared" si="225"/>
        <v>3.6</v>
      </c>
      <c r="M1317" s="6">
        <v>771</v>
      </c>
      <c r="N1317">
        <f t="shared" si="226"/>
        <v>771</v>
      </c>
      <c r="O1317" t="str">
        <f t="shared" si="227"/>
        <v>Yes</v>
      </c>
      <c r="P1317" s="7">
        <f t="shared" si="228"/>
        <v>2003829</v>
      </c>
      <c r="Q1317" s="5">
        <f t="shared" si="229"/>
        <v>0.72</v>
      </c>
      <c r="R1317" s="5">
        <f t="shared" si="220"/>
        <v>1.8057347888508172E-3</v>
      </c>
      <c r="S1317" s="5">
        <f t="shared" si="230"/>
        <v>0.3609028673944254</v>
      </c>
    </row>
    <row r="1318" spans="1:19" x14ac:dyDescent="0.3">
      <c r="A1318" t="s">
        <v>2825</v>
      </c>
      <c r="B1318" t="s">
        <v>2826</v>
      </c>
      <c r="C1318" t="s">
        <v>2568</v>
      </c>
      <c r="D1318" t="str">
        <f t="shared" si="221"/>
        <v>Home&amp;Kitchen</v>
      </c>
      <c r="E1318" t="str">
        <f t="shared" si="222"/>
        <v>RoboticVacuums</v>
      </c>
      <c r="F1318" s="3">
        <v>18999</v>
      </c>
      <c r="G1318" s="3">
        <v>29999</v>
      </c>
      <c r="H1318" s="3" t="str">
        <f t="shared" si="223"/>
        <v>&gt;500.00</v>
      </c>
      <c r="I1318" s="1">
        <v>0.37</v>
      </c>
      <c r="J1318" s="1" t="str">
        <f t="shared" si="224"/>
        <v>No</v>
      </c>
      <c r="K1318" s="5">
        <v>4.0999999999999996</v>
      </c>
      <c r="L1318" s="5">
        <f t="shared" si="225"/>
        <v>4.0999999999999996</v>
      </c>
      <c r="M1318" s="6">
        <v>2536</v>
      </c>
      <c r="N1318">
        <f t="shared" si="226"/>
        <v>2536</v>
      </c>
      <c r="O1318" t="str">
        <f t="shared" si="227"/>
        <v>No</v>
      </c>
      <c r="P1318" s="7">
        <f t="shared" si="228"/>
        <v>76077464</v>
      </c>
      <c r="Q1318" s="5">
        <f t="shared" si="229"/>
        <v>0.82</v>
      </c>
      <c r="R1318" s="5">
        <f t="shared" si="220"/>
        <v>5.9394856349230512E-3</v>
      </c>
      <c r="S1318" s="5">
        <f t="shared" si="230"/>
        <v>0.41296974281746152</v>
      </c>
    </row>
    <row r="1319" spans="1:19" x14ac:dyDescent="0.3">
      <c r="A1319" t="s">
        <v>2827</v>
      </c>
      <c r="B1319" t="s">
        <v>2828</v>
      </c>
      <c r="C1319" t="s">
        <v>2180</v>
      </c>
      <c r="D1319" t="str">
        <f t="shared" si="221"/>
        <v>Home&amp;Kitchen</v>
      </c>
      <c r="E1319" t="str">
        <f t="shared" si="222"/>
        <v>ExhaustFans</v>
      </c>
      <c r="F1319" s="3">
        <v>1999</v>
      </c>
      <c r="G1319" s="3">
        <v>2360</v>
      </c>
      <c r="H1319" s="3" t="str">
        <f t="shared" si="223"/>
        <v>&gt;500.00</v>
      </c>
      <c r="I1319" s="1">
        <v>0.15</v>
      </c>
      <c r="J1319" s="1" t="str">
        <f t="shared" si="224"/>
        <v>No</v>
      </c>
      <c r="K1319" s="5">
        <v>4.2</v>
      </c>
      <c r="L1319" s="5">
        <f t="shared" si="225"/>
        <v>4.2</v>
      </c>
      <c r="M1319" s="6">
        <v>7801</v>
      </c>
      <c r="N1319">
        <f t="shared" si="226"/>
        <v>7801</v>
      </c>
      <c r="O1319" t="str">
        <f t="shared" si="227"/>
        <v>No</v>
      </c>
      <c r="P1319" s="7">
        <f t="shared" si="228"/>
        <v>18410360</v>
      </c>
      <c r="Q1319" s="5">
        <f t="shared" si="229"/>
        <v>0.84000000000000008</v>
      </c>
      <c r="R1319" s="5">
        <f t="shared" si="220"/>
        <v>1.8270476119098867E-2</v>
      </c>
      <c r="S1319" s="5">
        <f t="shared" si="230"/>
        <v>0.42913523805954945</v>
      </c>
    </row>
    <row r="1320" spans="1:19" x14ac:dyDescent="0.3">
      <c r="A1320" t="s">
        <v>2829</v>
      </c>
      <c r="B1320" t="s">
        <v>2830</v>
      </c>
      <c r="C1320" t="s">
        <v>2831</v>
      </c>
      <c r="D1320" t="str">
        <f t="shared" si="221"/>
        <v>Home&amp;Kitchen</v>
      </c>
      <c r="E1320" t="str">
        <f t="shared" si="222"/>
        <v>StandMixers</v>
      </c>
      <c r="F1320" s="3">
        <v>5999</v>
      </c>
      <c r="G1320" s="3">
        <v>11495</v>
      </c>
      <c r="H1320" s="3" t="str">
        <f t="shared" si="223"/>
        <v>&gt;500.00</v>
      </c>
      <c r="I1320" s="1">
        <v>0.48</v>
      </c>
      <c r="J1320" s="1" t="str">
        <f t="shared" si="224"/>
        <v>No</v>
      </c>
      <c r="K1320" s="5">
        <v>4.3</v>
      </c>
      <c r="L1320" s="5">
        <f t="shared" si="225"/>
        <v>4.3</v>
      </c>
      <c r="M1320" s="6">
        <v>534</v>
      </c>
      <c r="N1320">
        <f t="shared" si="226"/>
        <v>534</v>
      </c>
      <c r="O1320" t="str">
        <f t="shared" si="227"/>
        <v>Yes</v>
      </c>
      <c r="P1320" s="7">
        <f t="shared" si="228"/>
        <v>6138330</v>
      </c>
      <c r="Q1320" s="5">
        <f t="shared" si="229"/>
        <v>0.86</v>
      </c>
      <c r="R1320" s="5">
        <f t="shared" si="220"/>
        <v>1.2506645619278034E-3</v>
      </c>
      <c r="S1320" s="5">
        <f t="shared" si="230"/>
        <v>0.43062533228096389</v>
      </c>
    </row>
    <row r="1321" spans="1:19" x14ac:dyDescent="0.3">
      <c r="A1321" t="s">
        <v>2832</v>
      </c>
      <c r="B1321" t="s">
        <v>2833</v>
      </c>
      <c r="C1321" t="s">
        <v>2115</v>
      </c>
      <c r="D1321" t="str">
        <f t="shared" si="221"/>
        <v>Home&amp;Kitchen</v>
      </c>
      <c r="E1321" t="str">
        <f t="shared" si="222"/>
        <v>CeilingFans</v>
      </c>
      <c r="F1321" s="3">
        <v>2599</v>
      </c>
      <c r="G1321" s="3">
        <v>4780</v>
      </c>
      <c r="H1321" s="3" t="str">
        <f t="shared" si="223"/>
        <v>&gt;500.00</v>
      </c>
      <c r="I1321" s="1">
        <v>0.46</v>
      </c>
      <c r="J1321" s="1" t="str">
        <f t="shared" si="224"/>
        <v>No</v>
      </c>
      <c r="K1321" s="5">
        <v>3.9</v>
      </c>
      <c r="L1321" s="5">
        <f t="shared" si="225"/>
        <v>3.9</v>
      </c>
      <c r="M1321" s="6">
        <v>898</v>
      </c>
      <c r="N1321">
        <f t="shared" si="226"/>
        <v>898</v>
      </c>
      <c r="O1321" t="str">
        <f t="shared" si="227"/>
        <v>Yes</v>
      </c>
      <c r="P1321" s="7">
        <f t="shared" si="228"/>
        <v>4292440</v>
      </c>
      <c r="Q1321" s="5">
        <f t="shared" si="229"/>
        <v>0.78</v>
      </c>
      <c r="R1321" s="5">
        <f t="shared" si="220"/>
        <v>2.1031774842905759E-3</v>
      </c>
      <c r="S1321" s="5">
        <f t="shared" si="230"/>
        <v>0.3910515887421453</v>
      </c>
    </row>
    <row r="1322" spans="1:19" x14ac:dyDescent="0.3">
      <c r="A1322" t="s">
        <v>2834</v>
      </c>
      <c r="B1322" t="s">
        <v>2835</v>
      </c>
      <c r="C1322" t="s">
        <v>2685</v>
      </c>
      <c r="D1322" t="str">
        <f t="shared" si="221"/>
        <v>Home&amp;Kitchen</v>
      </c>
      <c r="E1322" t="str">
        <f t="shared" si="222"/>
        <v>WaffleMakers&amp;Irons</v>
      </c>
      <c r="F1322" s="3">
        <v>1199</v>
      </c>
      <c r="G1322" s="3">
        <v>2400</v>
      </c>
      <c r="H1322" s="3" t="str">
        <f t="shared" si="223"/>
        <v>&gt;500.00</v>
      </c>
      <c r="I1322" s="1">
        <v>0.5</v>
      </c>
      <c r="J1322" s="1" t="str">
        <f t="shared" si="224"/>
        <v>Yes</v>
      </c>
      <c r="K1322" s="5">
        <v>3.9</v>
      </c>
      <c r="L1322" s="5">
        <f t="shared" si="225"/>
        <v>3.9</v>
      </c>
      <c r="M1322" s="6">
        <v>1202</v>
      </c>
      <c r="N1322">
        <f t="shared" si="226"/>
        <v>1202</v>
      </c>
      <c r="O1322" t="str">
        <f t="shared" si="227"/>
        <v>No</v>
      </c>
      <c r="P1322" s="7">
        <f t="shared" si="228"/>
        <v>2884800</v>
      </c>
      <c r="Q1322" s="5">
        <f t="shared" si="229"/>
        <v>0.78</v>
      </c>
      <c r="R1322" s="5">
        <f t="shared" si="220"/>
        <v>2.8151662985715724E-3</v>
      </c>
      <c r="S1322" s="5">
        <f t="shared" si="230"/>
        <v>0.39140758314928581</v>
      </c>
    </row>
    <row r="1323" spans="1:19" x14ac:dyDescent="0.3">
      <c r="A1323" t="s">
        <v>2836</v>
      </c>
      <c r="B1323" t="s">
        <v>2837</v>
      </c>
      <c r="C1323" t="s">
        <v>2026</v>
      </c>
      <c r="D1323" t="str">
        <f t="shared" si="221"/>
        <v>Home&amp;Kitchen</v>
      </c>
      <c r="E1323" t="str">
        <f t="shared" si="222"/>
        <v>LaundryBaskets</v>
      </c>
      <c r="F1323" s="3">
        <v>219</v>
      </c>
      <c r="G1323" s="3">
        <v>249</v>
      </c>
      <c r="H1323" s="3" t="str">
        <f t="shared" si="223"/>
        <v>200.00–500.00</v>
      </c>
      <c r="I1323" s="1">
        <v>0.12</v>
      </c>
      <c r="J1323" s="1" t="str">
        <f t="shared" si="224"/>
        <v>No</v>
      </c>
      <c r="K1323" s="5">
        <v>4</v>
      </c>
      <c r="L1323" s="5">
        <f t="shared" si="225"/>
        <v>4</v>
      </c>
      <c r="M1323" s="6">
        <v>1108</v>
      </c>
      <c r="N1323">
        <f t="shared" si="226"/>
        <v>1108</v>
      </c>
      <c r="O1323" t="str">
        <f t="shared" si="227"/>
        <v>No</v>
      </c>
      <c r="P1323" s="7">
        <f t="shared" si="228"/>
        <v>275892</v>
      </c>
      <c r="Q1323" s="5">
        <f t="shared" si="229"/>
        <v>0.8</v>
      </c>
      <c r="R1323" s="5">
        <f t="shared" si="220"/>
        <v>2.5950118625767907E-3</v>
      </c>
      <c r="S1323" s="5">
        <f t="shared" si="230"/>
        <v>0.40129750593128843</v>
      </c>
    </row>
    <row r="1324" spans="1:19" x14ac:dyDescent="0.3">
      <c r="A1324" t="s">
        <v>2838</v>
      </c>
      <c r="B1324" t="s">
        <v>2839</v>
      </c>
      <c r="C1324" t="s">
        <v>1950</v>
      </c>
      <c r="D1324" t="str">
        <f t="shared" si="221"/>
        <v>Home&amp;Kitchen</v>
      </c>
      <c r="E1324" t="str">
        <f t="shared" si="222"/>
        <v>FanHeaters</v>
      </c>
      <c r="F1324" s="3">
        <v>799</v>
      </c>
      <c r="G1324" s="3">
        <v>1199</v>
      </c>
      <c r="H1324" s="3" t="str">
        <f t="shared" si="223"/>
        <v>&gt;500.00</v>
      </c>
      <c r="I1324" s="1">
        <v>0.33</v>
      </c>
      <c r="J1324" s="1" t="str">
        <f t="shared" si="224"/>
        <v>No</v>
      </c>
      <c r="K1324" s="5">
        <v>4.4000000000000004</v>
      </c>
      <c r="L1324" s="5">
        <f t="shared" si="225"/>
        <v>4.4000000000000004</v>
      </c>
      <c r="M1324" s="6">
        <v>17</v>
      </c>
      <c r="N1324">
        <f t="shared" si="226"/>
        <v>17</v>
      </c>
      <c r="O1324" t="str">
        <f t="shared" si="227"/>
        <v>Yes</v>
      </c>
      <c r="P1324" s="7">
        <f t="shared" si="228"/>
        <v>20383</v>
      </c>
      <c r="Q1324" s="5">
        <f t="shared" si="229"/>
        <v>0.88000000000000012</v>
      </c>
      <c r="R1324" s="5">
        <f t="shared" si="220"/>
        <v>3.9815163956503103E-5</v>
      </c>
      <c r="S1324" s="5">
        <f t="shared" si="230"/>
        <v>0.44001990758197829</v>
      </c>
    </row>
    <row r="1325" spans="1:19" x14ac:dyDescent="0.3">
      <c r="A1325" t="s">
        <v>2840</v>
      </c>
      <c r="B1325" t="s">
        <v>2841</v>
      </c>
      <c r="C1325" t="s">
        <v>2256</v>
      </c>
      <c r="D1325" t="str">
        <f t="shared" si="221"/>
        <v>Home&amp;Kitchen</v>
      </c>
      <c r="E1325" t="str">
        <f t="shared" si="222"/>
        <v>Wet-DryVacuums</v>
      </c>
      <c r="F1325" s="3">
        <v>6199</v>
      </c>
      <c r="G1325" s="3">
        <v>10999</v>
      </c>
      <c r="H1325" s="3" t="str">
        <f t="shared" si="223"/>
        <v>&gt;500.00</v>
      </c>
      <c r="I1325" s="1">
        <v>0.44</v>
      </c>
      <c r="J1325" s="1" t="str">
        <f t="shared" si="224"/>
        <v>No</v>
      </c>
      <c r="K1325" s="5">
        <v>4.2</v>
      </c>
      <c r="L1325" s="5">
        <f t="shared" si="225"/>
        <v>4.2</v>
      </c>
      <c r="M1325" s="6">
        <v>10429</v>
      </c>
      <c r="N1325">
        <f t="shared" si="226"/>
        <v>10429</v>
      </c>
      <c r="O1325" t="str">
        <f t="shared" si="227"/>
        <v>No</v>
      </c>
      <c r="P1325" s="7">
        <f t="shared" si="228"/>
        <v>114708571</v>
      </c>
      <c r="Q1325" s="5">
        <f t="shared" si="229"/>
        <v>0.84000000000000008</v>
      </c>
      <c r="R1325" s="5">
        <f t="shared" si="220"/>
        <v>2.4425432053080641E-2</v>
      </c>
      <c r="S1325" s="5">
        <f t="shared" si="230"/>
        <v>0.43221271602654038</v>
      </c>
    </row>
    <row r="1326" spans="1:19" x14ac:dyDescent="0.3">
      <c r="A1326" t="s">
        <v>2842</v>
      </c>
      <c r="B1326" t="s">
        <v>2843</v>
      </c>
      <c r="C1326" t="s">
        <v>2023</v>
      </c>
      <c r="D1326" t="str">
        <f t="shared" si="221"/>
        <v>Home&amp;Kitchen</v>
      </c>
      <c r="E1326" t="str">
        <f t="shared" si="222"/>
        <v>AirFryers</v>
      </c>
      <c r="F1326" s="3">
        <v>6790</v>
      </c>
      <c r="G1326" s="3">
        <v>10995</v>
      </c>
      <c r="H1326" s="3" t="str">
        <f t="shared" si="223"/>
        <v>&gt;500.00</v>
      </c>
      <c r="I1326" s="1">
        <v>0.38</v>
      </c>
      <c r="J1326" s="1" t="str">
        <f t="shared" si="224"/>
        <v>No</v>
      </c>
      <c r="K1326" s="5">
        <v>4.5</v>
      </c>
      <c r="L1326" s="5">
        <f t="shared" si="225"/>
        <v>4.5</v>
      </c>
      <c r="M1326" s="6">
        <v>3192</v>
      </c>
      <c r="N1326">
        <f t="shared" si="226"/>
        <v>3192</v>
      </c>
      <c r="O1326" t="str">
        <f t="shared" si="227"/>
        <v>No</v>
      </c>
      <c r="P1326" s="7">
        <f t="shared" si="228"/>
        <v>35096040</v>
      </c>
      <c r="Q1326" s="5">
        <f t="shared" si="229"/>
        <v>0.9</v>
      </c>
      <c r="R1326" s="5">
        <f t="shared" si="220"/>
        <v>7.475882549950465E-3</v>
      </c>
      <c r="S1326" s="5">
        <f t="shared" si="230"/>
        <v>0.45373794127497524</v>
      </c>
    </row>
    <row r="1327" spans="1:19" x14ac:dyDescent="0.3">
      <c r="A1327" t="s">
        <v>2844</v>
      </c>
      <c r="B1327" t="s">
        <v>2845</v>
      </c>
      <c r="C1327" t="s">
        <v>2846</v>
      </c>
      <c r="D1327" t="str">
        <f t="shared" si="221"/>
        <v>Home&amp;Kitchen</v>
      </c>
      <c r="E1327" t="str">
        <f t="shared" si="222"/>
        <v>PedestalFans</v>
      </c>
      <c r="F1327" s="3">
        <v>1982.84</v>
      </c>
      <c r="G1327" s="3">
        <v>3300</v>
      </c>
      <c r="H1327" s="3" t="str">
        <f t="shared" si="223"/>
        <v>&gt;500.00</v>
      </c>
      <c r="I1327" s="1">
        <v>0.4</v>
      </c>
      <c r="J1327" s="1" t="str">
        <f t="shared" si="224"/>
        <v>No</v>
      </c>
      <c r="K1327" s="5">
        <v>4.0999999999999996</v>
      </c>
      <c r="L1327" s="5">
        <f t="shared" si="225"/>
        <v>4.0999999999999996</v>
      </c>
      <c r="M1327" s="6">
        <v>5873</v>
      </c>
      <c r="N1327">
        <f t="shared" si="226"/>
        <v>5873</v>
      </c>
      <c r="O1327" t="str">
        <f t="shared" si="227"/>
        <v>No</v>
      </c>
      <c r="P1327" s="7">
        <f t="shared" si="228"/>
        <v>19380900</v>
      </c>
      <c r="Q1327" s="5">
        <f t="shared" si="229"/>
        <v>0.82</v>
      </c>
      <c r="R1327" s="5">
        <f t="shared" si="220"/>
        <v>1.3754968112737808E-2</v>
      </c>
      <c r="S1327" s="5">
        <f t="shared" si="230"/>
        <v>0.41687748405636887</v>
      </c>
    </row>
    <row r="1328" spans="1:19" x14ac:dyDescent="0.3">
      <c r="A1328" t="s">
        <v>2847</v>
      </c>
      <c r="B1328" t="s">
        <v>2848</v>
      </c>
      <c r="C1328" t="s">
        <v>2190</v>
      </c>
      <c r="D1328" t="str">
        <f t="shared" si="221"/>
        <v>Home&amp;Kitchen</v>
      </c>
      <c r="E1328" t="str">
        <f t="shared" si="222"/>
        <v>WaterPurifierAccessories</v>
      </c>
      <c r="F1328" s="3">
        <v>199</v>
      </c>
      <c r="G1328" s="3">
        <v>400</v>
      </c>
      <c r="H1328" s="3" t="str">
        <f t="shared" si="223"/>
        <v>200.00–500.00</v>
      </c>
      <c r="I1328" s="1">
        <v>0.5</v>
      </c>
      <c r="J1328" s="1" t="str">
        <f t="shared" si="224"/>
        <v>Yes</v>
      </c>
      <c r="K1328" s="5">
        <v>4.0999999999999996</v>
      </c>
      <c r="L1328" s="5">
        <f t="shared" si="225"/>
        <v>4.0999999999999996</v>
      </c>
      <c r="M1328" s="6">
        <v>1379</v>
      </c>
      <c r="N1328">
        <f t="shared" si="226"/>
        <v>1379</v>
      </c>
      <c r="O1328" t="str">
        <f t="shared" si="227"/>
        <v>No</v>
      </c>
      <c r="P1328" s="7">
        <f t="shared" si="228"/>
        <v>551600</v>
      </c>
      <c r="Q1328" s="5">
        <f t="shared" si="229"/>
        <v>0.82</v>
      </c>
      <c r="R1328" s="5">
        <f t="shared" si="220"/>
        <v>3.2297124174128105E-3</v>
      </c>
      <c r="S1328" s="5">
        <f t="shared" si="230"/>
        <v>0.41161485620870636</v>
      </c>
    </row>
    <row r="1329" spans="1:19" x14ac:dyDescent="0.3">
      <c r="A1329" t="s">
        <v>2849</v>
      </c>
      <c r="B1329" t="s">
        <v>2850</v>
      </c>
      <c r="C1329" t="s">
        <v>1944</v>
      </c>
      <c r="D1329" t="str">
        <f t="shared" si="221"/>
        <v>Home&amp;Kitchen</v>
      </c>
      <c r="E1329" t="str">
        <f t="shared" si="222"/>
        <v>ElectricKettles</v>
      </c>
      <c r="F1329" s="3">
        <v>1180</v>
      </c>
      <c r="G1329" s="3">
        <v>1440</v>
      </c>
      <c r="H1329" s="3" t="str">
        <f t="shared" si="223"/>
        <v>&gt;500.00</v>
      </c>
      <c r="I1329" s="1">
        <v>0.18</v>
      </c>
      <c r="J1329" s="1" t="str">
        <f t="shared" si="224"/>
        <v>No</v>
      </c>
      <c r="K1329" s="5">
        <v>4.2</v>
      </c>
      <c r="L1329" s="5">
        <f t="shared" si="225"/>
        <v>4.2</v>
      </c>
      <c r="M1329" s="6">
        <v>1527</v>
      </c>
      <c r="N1329">
        <f t="shared" si="226"/>
        <v>1527</v>
      </c>
      <c r="O1329" t="str">
        <f t="shared" si="227"/>
        <v>No</v>
      </c>
      <c r="P1329" s="7">
        <f t="shared" si="228"/>
        <v>2198880</v>
      </c>
      <c r="Q1329" s="5">
        <f t="shared" si="229"/>
        <v>0.84000000000000008</v>
      </c>
      <c r="R1329" s="5">
        <f t="shared" si="220"/>
        <v>3.5763385506811904E-3</v>
      </c>
      <c r="S1329" s="5">
        <f t="shared" si="230"/>
        <v>0.42178816927534063</v>
      </c>
    </row>
    <row r="1330" spans="1:19" x14ac:dyDescent="0.3">
      <c r="A1330" t="s">
        <v>2851</v>
      </c>
      <c r="B1330" t="s">
        <v>2852</v>
      </c>
      <c r="C1330" t="s">
        <v>2115</v>
      </c>
      <c r="D1330" t="str">
        <f t="shared" si="221"/>
        <v>Home&amp;Kitchen</v>
      </c>
      <c r="E1330" t="str">
        <f t="shared" si="222"/>
        <v>CeilingFans</v>
      </c>
      <c r="F1330" s="3">
        <v>2199</v>
      </c>
      <c r="G1330" s="3">
        <v>3045</v>
      </c>
      <c r="H1330" s="3" t="str">
        <f t="shared" si="223"/>
        <v>&gt;500.00</v>
      </c>
      <c r="I1330" s="1">
        <v>0.28000000000000003</v>
      </c>
      <c r="J1330" s="1" t="str">
        <f t="shared" si="224"/>
        <v>No</v>
      </c>
      <c r="K1330" s="5">
        <v>4.2</v>
      </c>
      <c r="L1330" s="5">
        <f t="shared" si="225"/>
        <v>4.2</v>
      </c>
      <c r="M1330" s="6">
        <v>2686</v>
      </c>
      <c r="N1330">
        <f t="shared" si="226"/>
        <v>2686</v>
      </c>
      <c r="O1330" t="str">
        <f t="shared" si="227"/>
        <v>No</v>
      </c>
      <c r="P1330" s="7">
        <f t="shared" si="228"/>
        <v>8178870</v>
      </c>
      <c r="Q1330" s="5">
        <f t="shared" si="229"/>
        <v>0.84000000000000008</v>
      </c>
      <c r="R1330" s="5">
        <f t="shared" si="220"/>
        <v>6.2907959051274904E-3</v>
      </c>
      <c r="S1330" s="5">
        <f t="shared" si="230"/>
        <v>0.42314539795256378</v>
      </c>
    </row>
    <row r="1331" spans="1:19" x14ac:dyDescent="0.3">
      <c r="A1331" t="s">
        <v>2853</v>
      </c>
      <c r="B1331" t="s">
        <v>2854</v>
      </c>
      <c r="C1331" t="s">
        <v>2185</v>
      </c>
      <c r="D1331" t="str">
        <f t="shared" si="221"/>
        <v>Home&amp;Kitchen</v>
      </c>
      <c r="E1331" t="str">
        <f t="shared" si="222"/>
        <v>DripCoffeeMachines</v>
      </c>
      <c r="F1331" s="3">
        <v>2999</v>
      </c>
      <c r="G1331" s="3">
        <v>3595</v>
      </c>
      <c r="H1331" s="3" t="str">
        <f t="shared" si="223"/>
        <v>&gt;500.00</v>
      </c>
      <c r="I1331" s="1">
        <v>0.17</v>
      </c>
      <c r="J1331" s="1" t="str">
        <f t="shared" si="224"/>
        <v>No</v>
      </c>
      <c r="K1331" s="5">
        <v>4</v>
      </c>
      <c r="L1331" s="5">
        <f t="shared" si="225"/>
        <v>4</v>
      </c>
      <c r="M1331" s="6">
        <v>178</v>
      </c>
      <c r="N1331">
        <f t="shared" si="226"/>
        <v>178</v>
      </c>
      <c r="O1331" t="str">
        <f t="shared" si="227"/>
        <v>Yes</v>
      </c>
      <c r="P1331" s="7">
        <f t="shared" si="228"/>
        <v>639910</v>
      </c>
      <c r="Q1331" s="5">
        <f t="shared" si="229"/>
        <v>0.8</v>
      </c>
      <c r="R1331" s="5">
        <f t="shared" si="220"/>
        <v>4.1688818730926778E-4</v>
      </c>
      <c r="S1331" s="5">
        <f t="shared" si="230"/>
        <v>0.40020844409365464</v>
      </c>
    </row>
    <row r="1332" spans="1:19" x14ac:dyDescent="0.3">
      <c r="A1332" t="s">
        <v>2855</v>
      </c>
      <c r="B1332" t="s">
        <v>2856</v>
      </c>
      <c r="C1332" t="s">
        <v>2857</v>
      </c>
      <c r="D1332" t="str">
        <f t="shared" si="221"/>
        <v>Home&amp;Kitchen</v>
      </c>
      <c r="E1332" t="str">
        <f t="shared" si="222"/>
        <v>HandheldBags</v>
      </c>
      <c r="F1332" s="3">
        <v>253</v>
      </c>
      <c r="G1332" s="3">
        <v>500</v>
      </c>
      <c r="H1332" s="3" t="str">
        <f t="shared" si="223"/>
        <v>200.00–500.00</v>
      </c>
      <c r="I1332" s="1">
        <v>0.49</v>
      </c>
      <c r="J1332" s="1" t="str">
        <f t="shared" si="224"/>
        <v>No</v>
      </c>
      <c r="K1332" s="5">
        <v>4.3</v>
      </c>
      <c r="L1332" s="5">
        <f t="shared" si="225"/>
        <v>4.3</v>
      </c>
      <c r="M1332" s="6">
        <v>2664</v>
      </c>
      <c r="N1332">
        <f t="shared" si="226"/>
        <v>2664</v>
      </c>
      <c r="O1332" t="str">
        <f t="shared" si="227"/>
        <v>No</v>
      </c>
      <c r="P1332" s="7">
        <f t="shared" si="228"/>
        <v>1332000</v>
      </c>
      <c r="Q1332" s="5">
        <f t="shared" si="229"/>
        <v>0.86</v>
      </c>
      <c r="R1332" s="5">
        <f t="shared" si="220"/>
        <v>6.2392703988308398E-3</v>
      </c>
      <c r="S1332" s="5">
        <f t="shared" si="230"/>
        <v>0.43311963519941543</v>
      </c>
    </row>
    <row r="1333" spans="1:19" x14ac:dyDescent="0.3">
      <c r="A1333" t="s">
        <v>2858</v>
      </c>
      <c r="B1333" t="s">
        <v>2859</v>
      </c>
      <c r="C1333" t="s">
        <v>2501</v>
      </c>
      <c r="D1333" t="str">
        <f t="shared" si="221"/>
        <v>Home&amp;Kitchen</v>
      </c>
      <c r="E1333" t="str">
        <f t="shared" si="222"/>
        <v>Humidifiers</v>
      </c>
      <c r="F1333" s="3">
        <v>499</v>
      </c>
      <c r="G1333" s="3">
        <v>799</v>
      </c>
      <c r="H1333" s="3" t="str">
        <f t="shared" si="223"/>
        <v>&gt;500.00</v>
      </c>
      <c r="I1333" s="1">
        <v>0.38</v>
      </c>
      <c r="J1333" s="1" t="str">
        <f t="shared" si="224"/>
        <v>No</v>
      </c>
      <c r="K1333" s="5">
        <v>3.6</v>
      </c>
      <c r="L1333" s="5">
        <f t="shared" si="225"/>
        <v>3.6</v>
      </c>
      <c r="M1333" s="6">
        <v>212</v>
      </c>
      <c r="N1333">
        <f t="shared" si="226"/>
        <v>212</v>
      </c>
      <c r="O1333" t="str">
        <f t="shared" si="227"/>
        <v>Yes</v>
      </c>
      <c r="P1333" s="7">
        <f t="shared" si="228"/>
        <v>169388</v>
      </c>
      <c r="Q1333" s="5">
        <f t="shared" si="229"/>
        <v>0.72</v>
      </c>
      <c r="R1333" s="5">
        <f t="shared" si="220"/>
        <v>4.9651851522227396E-4</v>
      </c>
      <c r="S1333" s="5">
        <f t="shared" si="230"/>
        <v>0.36024825925761111</v>
      </c>
    </row>
    <row r="1334" spans="1:19" x14ac:dyDescent="0.3">
      <c r="A1334" t="s">
        <v>2860</v>
      </c>
      <c r="B1334" t="s">
        <v>2861</v>
      </c>
      <c r="C1334" t="s">
        <v>1947</v>
      </c>
      <c r="D1334" t="str">
        <f t="shared" si="221"/>
        <v>Home&amp;Kitchen</v>
      </c>
      <c r="E1334" t="str">
        <f t="shared" si="222"/>
        <v>ElectricHeaters</v>
      </c>
      <c r="F1334" s="3">
        <v>1149</v>
      </c>
      <c r="G1334" s="3">
        <v>1899</v>
      </c>
      <c r="H1334" s="3" t="str">
        <f t="shared" si="223"/>
        <v>&gt;500.00</v>
      </c>
      <c r="I1334" s="1">
        <v>0.39</v>
      </c>
      <c r="J1334" s="1" t="str">
        <f t="shared" si="224"/>
        <v>No</v>
      </c>
      <c r="K1334" s="5">
        <v>3.5</v>
      </c>
      <c r="L1334" s="5">
        <f t="shared" si="225"/>
        <v>3.5</v>
      </c>
      <c r="M1334" s="6">
        <v>24</v>
      </c>
      <c r="N1334">
        <f t="shared" si="226"/>
        <v>24</v>
      </c>
      <c r="O1334" t="str">
        <f t="shared" si="227"/>
        <v>Yes</v>
      </c>
      <c r="P1334" s="7">
        <f t="shared" si="228"/>
        <v>45576</v>
      </c>
      <c r="Q1334" s="5">
        <f t="shared" si="229"/>
        <v>0.7</v>
      </c>
      <c r="R1334" s="5">
        <f t="shared" si="220"/>
        <v>5.6209643232710263E-5</v>
      </c>
      <c r="S1334" s="5">
        <f t="shared" si="230"/>
        <v>0.35002810482161634</v>
      </c>
    </row>
    <row r="1335" spans="1:19" x14ac:dyDescent="0.3">
      <c r="A1335" t="s">
        <v>2862</v>
      </c>
      <c r="B1335" t="s">
        <v>2863</v>
      </c>
      <c r="C1335" t="s">
        <v>1982</v>
      </c>
      <c r="D1335" t="str">
        <f t="shared" si="221"/>
        <v>Home&amp;Kitchen</v>
      </c>
      <c r="E1335" t="str">
        <f t="shared" si="222"/>
        <v>DryIrons</v>
      </c>
      <c r="F1335" s="3">
        <v>457</v>
      </c>
      <c r="G1335" s="3">
        <v>799</v>
      </c>
      <c r="H1335" s="3" t="str">
        <f t="shared" si="223"/>
        <v>&gt;500.00</v>
      </c>
      <c r="I1335" s="1">
        <v>0.43</v>
      </c>
      <c r="J1335" s="1" t="str">
        <f t="shared" si="224"/>
        <v>No</v>
      </c>
      <c r="K1335" s="5">
        <v>4.3</v>
      </c>
      <c r="L1335" s="5">
        <f t="shared" si="225"/>
        <v>4.3</v>
      </c>
      <c r="M1335" s="6">
        <v>1868</v>
      </c>
      <c r="N1335">
        <f t="shared" si="226"/>
        <v>1868</v>
      </c>
      <c r="O1335" t="str">
        <f t="shared" si="227"/>
        <v>No</v>
      </c>
      <c r="P1335" s="7">
        <f t="shared" si="228"/>
        <v>1492532</v>
      </c>
      <c r="Q1335" s="5">
        <f t="shared" si="229"/>
        <v>0.86</v>
      </c>
      <c r="R1335" s="5">
        <f t="shared" si="220"/>
        <v>4.3749838982792824E-3</v>
      </c>
      <c r="S1335" s="5">
        <f t="shared" si="230"/>
        <v>0.43218749194913963</v>
      </c>
    </row>
    <row r="1336" spans="1:19" x14ac:dyDescent="0.3">
      <c r="A1336" t="s">
        <v>2864</v>
      </c>
      <c r="B1336" t="s">
        <v>2865</v>
      </c>
      <c r="C1336" t="s">
        <v>2492</v>
      </c>
      <c r="D1336" t="str">
        <f t="shared" si="221"/>
        <v>Home&amp;Kitchen</v>
      </c>
      <c r="E1336" t="str">
        <f t="shared" si="222"/>
        <v>MilkFrothers</v>
      </c>
      <c r="F1336" s="3">
        <v>229</v>
      </c>
      <c r="G1336" s="3">
        <v>399</v>
      </c>
      <c r="H1336" s="3" t="str">
        <f t="shared" si="223"/>
        <v>200.00–500.00</v>
      </c>
      <c r="I1336" s="1">
        <v>0.43</v>
      </c>
      <c r="J1336" s="1" t="str">
        <f t="shared" si="224"/>
        <v>No</v>
      </c>
      <c r="K1336" s="5">
        <v>3.6</v>
      </c>
      <c r="L1336" s="5">
        <f t="shared" si="225"/>
        <v>3.6</v>
      </c>
      <c r="M1336" s="6">
        <v>451</v>
      </c>
      <c r="N1336">
        <f t="shared" si="226"/>
        <v>451</v>
      </c>
      <c r="O1336" t="str">
        <f t="shared" si="227"/>
        <v>Yes</v>
      </c>
      <c r="P1336" s="7">
        <f t="shared" si="228"/>
        <v>179949</v>
      </c>
      <c r="Q1336" s="5">
        <f t="shared" si="229"/>
        <v>0.72</v>
      </c>
      <c r="R1336" s="5">
        <f t="shared" si="220"/>
        <v>1.056272879081347E-3</v>
      </c>
      <c r="S1336" s="5">
        <f t="shared" si="230"/>
        <v>0.36052813643954068</v>
      </c>
    </row>
    <row r="1337" spans="1:19" x14ac:dyDescent="0.3">
      <c r="A1337" t="s">
        <v>2866</v>
      </c>
      <c r="B1337" t="s">
        <v>2867</v>
      </c>
      <c r="C1337" t="s">
        <v>2190</v>
      </c>
      <c r="D1337" t="str">
        <f t="shared" si="221"/>
        <v>Home&amp;Kitchen</v>
      </c>
      <c r="E1337" t="str">
        <f t="shared" si="222"/>
        <v>WaterPurifierAccessories</v>
      </c>
      <c r="F1337" s="3">
        <v>199</v>
      </c>
      <c r="G1337" s="3">
        <v>699</v>
      </c>
      <c r="H1337" s="3" t="str">
        <f t="shared" si="223"/>
        <v>&gt;500.00</v>
      </c>
      <c r="I1337" s="1">
        <v>0.72</v>
      </c>
      <c r="J1337" s="1" t="str">
        <f t="shared" si="224"/>
        <v>Yes</v>
      </c>
      <c r="K1337" s="5">
        <v>2.9</v>
      </c>
      <c r="L1337" s="5">
        <f t="shared" si="225"/>
        <v>2.9</v>
      </c>
      <c r="M1337" s="6">
        <v>159</v>
      </c>
      <c r="N1337">
        <f t="shared" si="226"/>
        <v>159</v>
      </c>
      <c r="O1337" t="str">
        <f t="shared" si="227"/>
        <v>Yes</v>
      </c>
      <c r="P1337" s="7">
        <f t="shared" si="228"/>
        <v>111141</v>
      </c>
      <c r="Q1337" s="5">
        <f t="shared" si="229"/>
        <v>0.57999999999999996</v>
      </c>
      <c r="R1337" s="5">
        <f t="shared" si="220"/>
        <v>3.7238888641670553E-4</v>
      </c>
      <c r="S1337" s="5">
        <f t="shared" si="230"/>
        <v>0.29018619444320831</v>
      </c>
    </row>
    <row r="1338" spans="1:19" x14ac:dyDescent="0.3">
      <c r="A1338" t="s">
        <v>2868</v>
      </c>
      <c r="B1338" t="s">
        <v>2869</v>
      </c>
      <c r="C1338" t="s">
        <v>2685</v>
      </c>
      <c r="D1338" t="str">
        <f t="shared" si="221"/>
        <v>Home&amp;Kitchen</v>
      </c>
      <c r="E1338" t="str">
        <f t="shared" si="222"/>
        <v>WaffleMakers&amp;Irons</v>
      </c>
      <c r="F1338" s="3">
        <v>899</v>
      </c>
      <c r="G1338" s="3">
        <v>1999</v>
      </c>
      <c r="H1338" s="3" t="str">
        <f t="shared" si="223"/>
        <v>&gt;500.00</v>
      </c>
      <c r="I1338" s="1">
        <v>0.55000000000000004</v>
      </c>
      <c r="J1338" s="1" t="str">
        <f t="shared" si="224"/>
        <v>Yes</v>
      </c>
      <c r="K1338" s="5">
        <v>4.2</v>
      </c>
      <c r="L1338" s="5">
        <f t="shared" si="225"/>
        <v>4.2</v>
      </c>
      <c r="M1338" s="6">
        <v>39</v>
      </c>
      <c r="N1338">
        <f t="shared" si="226"/>
        <v>39</v>
      </c>
      <c r="O1338" t="str">
        <f t="shared" si="227"/>
        <v>Yes</v>
      </c>
      <c r="P1338" s="7">
        <f t="shared" si="228"/>
        <v>77961</v>
      </c>
      <c r="Q1338" s="5">
        <f t="shared" si="229"/>
        <v>0.84000000000000008</v>
      </c>
      <c r="R1338" s="5">
        <f t="shared" si="220"/>
        <v>9.1340670253154183E-5</v>
      </c>
      <c r="S1338" s="5">
        <f t="shared" si="230"/>
        <v>0.42004567033512663</v>
      </c>
    </row>
    <row r="1339" spans="1:19" x14ac:dyDescent="0.3">
      <c r="A1339" t="s">
        <v>2870</v>
      </c>
      <c r="B1339" t="s">
        <v>2871</v>
      </c>
      <c r="C1339" t="s">
        <v>2344</v>
      </c>
      <c r="D1339" t="str">
        <f t="shared" si="221"/>
        <v>Home&amp;Kitchen</v>
      </c>
      <c r="E1339" t="str">
        <f t="shared" si="222"/>
        <v>HandMixers</v>
      </c>
      <c r="F1339" s="3">
        <v>1499</v>
      </c>
      <c r="G1339" s="3">
        <v>2199</v>
      </c>
      <c r="H1339" s="3" t="str">
        <f t="shared" si="223"/>
        <v>&gt;500.00</v>
      </c>
      <c r="I1339" s="1">
        <v>0.32</v>
      </c>
      <c r="J1339" s="1" t="str">
        <f t="shared" si="224"/>
        <v>No</v>
      </c>
      <c r="K1339" s="5">
        <v>4.4000000000000004</v>
      </c>
      <c r="L1339" s="5">
        <f t="shared" si="225"/>
        <v>4.4000000000000004</v>
      </c>
      <c r="M1339" s="6">
        <v>6531</v>
      </c>
      <c r="N1339">
        <f t="shared" si="226"/>
        <v>6531</v>
      </c>
      <c r="O1339" t="str">
        <f t="shared" si="227"/>
        <v>No</v>
      </c>
      <c r="P1339" s="7">
        <f t="shared" si="228"/>
        <v>14361669</v>
      </c>
      <c r="Q1339" s="5">
        <f t="shared" si="229"/>
        <v>0.88000000000000012</v>
      </c>
      <c r="R1339" s="5">
        <f t="shared" si="220"/>
        <v>1.5296049164701281E-2</v>
      </c>
      <c r="S1339" s="5">
        <f t="shared" si="230"/>
        <v>0.4476480245823507</v>
      </c>
    </row>
    <row r="1340" spans="1:19" x14ac:dyDescent="0.3">
      <c r="A1340" t="s">
        <v>2872</v>
      </c>
      <c r="B1340" t="s">
        <v>2873</v>
      </c>
      <c r="C1340" t="s">
        <v>1979</v>
      </c>
      <c r="D1340" t="str">
        <f t="shared" si="221"/>
        <v>Home&amp;Kitchen</v>
      </c>
      <c r="E1340" t="str">
        <f t="shared" si="222"/>
        <v>HandBlenders</v>
      </c>
      <c r="F1340" s="3">
        <v>426</v>
      </c>
      <c r="G1340" s="3">
        <v>999</v>
      </c>
      <c r="H1340" s="3" t="str">
        <f t="shared" si="223"/>
        <v>&gt;500.00</v>
      </c>
      <c r="I1340" s="1">
        <v>0.56999999999999995</v>
      </c>
      <c r="J1340" s="1" t="str">
        <f t="shared" si="224"/>
        <v>Yes</v>
      </c>
      <c r="K1340" s="5">
        <v>4.0999999999999996</v>
      </c>
      <c r="L1340" s="5">
        <f t="shared" si="225"/>
        <v>4.0999999999999996</v>
      </c>
      <c r="M1340" s="6">
        <v>222</v>
      </c>
      <c r="N1340">
        <f t="shared" si="226"/>
        <v>222</v>
      </c>
      <c r="O1340" t="str">
        <f t="shared" si="227"/>
        <v>Yes</v>
      </c>
      <c r="P1340" s="7">
        <f t="shared" si="228"/>
        <v>221778</v>
      </c>
      <c r="Q1340" s="5">
        <f t="shared" si="229"/>
        <v>0.82</v>
      </c>
      <c r="R1340" s="5">
        <f t="shared" si="220"/>
        <v>5.1993919990256994E-4</v>
      </c>
      <c r="S1340" s="5">
        <f t="shared" si="230"/>
        <v>0.41025996959995126</v>
      </c>
    </row>
    <row r="1341" spans="1:19" x14ac:dyDescent="0.3">
      <c r="A1341" t="s">
        <v>2874</v>
      </c>
      <c r="B1341" t="s">
        <v>2875</v>
      </c>
      <c r="C1341" t="s">
        <v>1950</v>
      </c>
      <c r="D1341" t="str">
        <f t="shared" si="221"/>
        <v>Home&amp;Kitchen</v>
      </c>
      <c r="E1341" t="str">
        <f t="shared" si="222"/>
        <v>FanHeaters</v>
      </c>
      <c r="F1341" s="3">
        <v>2320</v>
      </c>
      <c r="G1341" s="3">
        <v>3290</v>
      </c>
      <c r="H1341" s="3" t="str">
        <f t="shared" si="223"/>
        <v>&gt;500.00</v>
      </c>
      <c r="I1341" s="1">
        <v>0.28999999999999998</v>
      </c>
      <c r="J1341" s="1" t="str">
        <f t="shared" si="224"/>
        <v>No</v>
      </c>
      <c r="K1341" s="5">
        <v>3.8</v>
      </c>
      <c r="L1341" s="5">
        <f t="shared" si="225"/>
        <v>3.8</v>
      </c>
      <c r="M1341" s="6">
        <v>195</v>
      </c>
      <c r="N1341">
        <f t="shared" si="226"/>
        <v>195</v>
      </c>
      <c r="O1341" t="str">
        <f t="shared" si="227"/>
        <v>Yes</v>
      </c>
      <c r="P1341" s="7">
        <f t="shared" si="228"/>
        <v>641550</v>
      </c>
      <c r="Q1341" s="5">
        <f t="shared" si="229"/>
        <v>0.76</v>
      </c>
      <c r="R1341" s="5">
        <f t="shared" si="220"/>
        <v>4.567033512657709E-4</v>
      </c>
      <c r="S1341" s="5">
        <f t="shared" si="230"/>
        <v>0.3802283516756329</v>
      </c>
    </row>
    <row r="1342" spans="1:19" x14ac:dyDescent="0.3">
      <c r="A1342" t="s">
        <v>2876</v>
      </c>
      <c r="B1342" t="s">
        <v>2877</v>
      </c>
      <c r="C1342" t="s">
        <v>2324</v>
      </c>
      <c r="D1342" t="str">
        <f t="shared" si="221"/>
        <v>Home&amp;Kitchen</v>
      </c>
      <c r="E1342" t="str">
        <f t="shared" si="222"/>
        <v>Sewing&amp;EmbroideryMachines</v>
      </c>
      <c r="F1342" s="3">
        <v>1563</v>
      </c>
      <c r="G1342" s="3">
        <v>3098</v>
      </c>
      <c r="H1342" s="3" t="str">
        <f t="shared" si="223"/>
        <v>&gt;500.00</v>
      </c>
      <c r="I1342" s="1">
        <v>0.5</v>
      </c>
      <c r="J1342" s="1" t="str">
        <f t="shared" si="224"/>
        <v>Yes</v>
      </c>
      <c r="K1342" s="5">
        <v>3.5</v>
      </c>
      <c r="L1342" s="5">
        <f t="shared" si="225"/>
        <v>3.5</v>
      </c>
      <c r="M1342" s="6">
        <v>2283</v>
      </c>
      <c r="N1342">
        <f t="shared" si="226"/>
        <v>2283</v>
      </c>
      <c r="O1342" t="str">
        <f t="shared" si="227"/>
        <v>No</v>
      </c>
      <c r="P1342" s="7">
        <f t="shared" si="228"/>
        <v>7072734</v>
      </c>
      <c r="Q1342" s="5">
        <f t="shared" si="229"/>
        <v>0.7</v>
      </c>
      <c r="R1342" s="5">
        <f t="shared" si="220"/>
        <v>5.3469423125115639E-3</v>
      </c>
      <c r="S1342" s="5">
        <f t="shared" si="230"/>
        <v>0.35267347115625575</v>
      </c>
    </row>
    <row r="1343" spans="1:19" x14ac:dyDescent="0.3">
      <c r="A1343" t="s">
        <v>2878</v>
      </c>
      <c r="B1343" t="s">
        <v>2879</v>
      </c>
      <c r="C1343" t="s">
        <v>1947</v>
      </c>
      <c r="D1343" t="str">
        <f t="shared" si="221"/>
        <v>Home&amp;Kitchen</v>
      </c>
      <c r="E1343" t="str">
        <f t="shared" si="222"/>
        <v>ElectricHeaters</v>
      </c>
      <c r="F1343" s="3">
        <v>3487.77</v>
      </c>
      <c r="G1343" s="3">
        <v>4990</v>
      </c>
      <c r="H1343" s="3" t="str">
        <f t="shared" si="223"/>
        <v>&gt;500.00</v>
      </c>
      <c r="I1343" s="1">
        <v>0.3</v>
      </c>
      <c r="J1343" s="1" t="str">
        <f t="shared" si="224"/>
        <v>No</v>
      </c>
      <c r="K1343" s="5">
        <v>4.0999999999999996</v>
      </c>
      <c r="L1343" s="5">
        <f t="shared" si="225"/>
        <v>4.0999999999999996</v>
      </c>
      <c r="M1343" s="6">
        <v>1127</v>
      </c>
      <c r="N1343">
        <f t="shared" si="226"/>
        <v>1127</v>
      </c>
      <c r="O1343" t="str">
        <f t="shared" si="227"/>
        <v>No</v>
      </c>
      <c r="P1343" s="7">
        <f t="shared" si="228"/>
        <v>5623730</v>
      </c>
      <c r="Q1343" s="5">
        <f t="shared" si="229"/>
        <v>0.82</v>
      </c>
      <c r="R1343" s="5">
        <f t="shared" si="220"/>
        <v>2.6395111634693528E-3</v>
      </c>
      <c r="S1343" s="5">
        <f t="shared" si="230"/>
        <v>0.41131975558173467</v>
      </c>
    </row>
    <row r="1344" spans="1:19" x14ac:dyDescent="0.3">
      <c r="A1344" t="s">
        <v>2880</v>
      </c>
      <c r="B1344" t="s">
        <v>2881</v>
      </c>
      <c r="C1344" t="s">
        <v>2092</v>
      </c>
      <c r="D1344" t="str">
        <f t="shared" si="221"/>
        <v>Home&amp;Kitchen</v>
      </c>
      <c r="E1344" t="str">
        <f t="shared" si="222"/>
        <v>MiniFoodProcessors&amp;Choppers</v>
      </c>
      <c r="F1344" s="3">
        <v>498</v>
      </c>
      <c r="G1344" s="3">
        <v>1200</v>
      </c>
      <c r="H1344" s="3" t="str">
        <f t="shared" si="223"/>
        <v>&gt;500.00</v>
      </c>
      <c r="I1344" s="1">
        <v>0.59</v>
      </c>
      <c r="J1344" s="1" t="str">
        <f t="shared" si="224"/>
        <v>Yes</v>
      </c>
      <c r="K1344" s="5">
        <v>3.2</v>
      </c>
      <c r="L1344" s="5">
        <f t="shared" si="225"/>
        <v>3.2</v>
      </c>
      <c r="M1344" s="6">
        <v>113</v>
      </c>
      <c r="N1344">
        <f t="shared" si="226"/>
        <v>113</v>
      </c>
      <c r="O1344" t="str">
        <f t="shared" si="227"/>
        <v>Yes</v>
      </c>
      <c r="P1344" s="7">
        <f t="shared" si="228"/>
        <v>135600</v>
      </c>
      <c r="Q1344" s="5">
        <f t="shared" si="229"/>
        <v>0.64</v>
      </c>
      <c r="R1344" s="5">
        <f t="shared" si="220"/>
        <v>2.6465373688734417E-4</v>
      </c>
      <c r="S1344" s="5">
        <f t="shared" si="230"/>
        <v>0.32013232686844367</v>
      </c>
    </row>
    <row r="1345" spans="1:19" x14ac:dyDescent="0.3">
      <c r="A1345" t="s">
        <v>2882</v>
      </c>
      <c r="B1345" t="s">
        <v>2883</v>
      </c>
      <c r="C1345" t="s">
        <v>1944</v>
      </c>
      <c r="D1345" t="str">
        <f t="shared" si="221"/>
        <v>Home&amp;Kitchen</v>
      </c>
      <c r="E1345" t="str">
        <f t="shared" si="222"/>
        <v>ElectricKettles</v>
      </c>
      <c r="F1345" s="3">
        <v>2695</v>
      </c>
      <c r="G1345" s="3">
        <v>2695</v>
      </c>
      <c r="H1345" s="3" t="str">
        <f t="shared" si="223"/>
        <v>&gt;500.00</v>
      </c>
      <c r="I1345" s="1">
        <v>0</v>
      </c>
      <c r="J1345" s="1" t="str">
        <f t="shared" si="224"/>
        <v>No</v>
      </c>
      <c r="K1345" s="5">
        <v>4.4000000000000004</v>
      </c>
      <c r="L1345" s="5">
        <f t="shared" si="225"/>
        <v>4.4000000000000004</v>
      </c>
      <c r="M1345" s="6">
        <v>2518</v>
      </c>
      <c r="N1345">
        <f t="shared" si="226"/>
        <v>2518</v>
      </c>
      <c r="O1345" t="str">
        <f t="shared" si="227"/>
        <v>No</v>
      </c>
      <c r="P1345" s="7">
        <f t="shared" si="228"/>
        <v>6786010</v>
      </c>
      <c r="Q1345" s="5">
        <f t="shared" si="229"/>
        <v>0.88000000000000012</v>
      </c>
      <c r="R1345" s="5">
        <f t="shared" si="220"/>
        <v>5.8973284024985183E-3</v>
      </c>
      <c r="S1345" s="5">
        <f t="shared" si="230"/>
        <v>0.44294866420124934</v>
      </c>
    </row>
    <row r="1346" spans="1:19" x14ac:dyDescent="0.3">
      <c r="A1346" t="s">
        <v>2884</v>
      </c>
      <c r="B1346" t="s">
        <v>2885</v>
      </c>
      <c r="C1346" t="s">
        <v>1947</v>
      </c>
      <c r="D1346" t="str">
        <f t="shared" si="221"/>
        <v>Home&amp;Kitchen</v>
      </c>
      <c r="E1346" t="str">
        <f t="shared" si="222"/>
        <v>ElectricHeaters</v>
      </c>
      <c r="F1346" s="3">
        <v>949</v>
      </c>
      <c r="G1346" s="3">
        <v>2299</v>
      </c>
      <c r="H1346" s="3" t="str">
        <f t="shared" si="223"/>
        <v>&gt;500.00</v>
      </c>
      <c r="I1346" s="1">
        <v>0.59</v>
      </c>
      <c r="J1346" s="1" t="str">
        <f t="shared" si="224"/>
        <v>Yes</v>
      </c>
      <c r="K1346" s="5">
        <v>3.6</v>
      </c>
      <c r="L1346" s="5">
        <f t="shared" si="225"/>
        <v>3.6</v>
      </c>
      <c r="M1346" s="6">
        <v>550</v>
      </c>
      <c r="N1346">
        <f t="shared" si="226"/>
        <v>550</v>
      </c>
      <c r="O1346" t="str">
        <f t="shared" si="227"/>
        <v>Yes</v>
      </c>
      <c r="P1346" s="7">
        <f t="shared" si="228"/>
        <v>1264450</v>
      </c>
      <c r="Q1346" s="5">
        <f t="shared" si="229"/>
        <v>0.72</v>
      </c>
      <c r="R1346" s="5">
        <f t="shared" ref="R1346:R1352" si="231">N1346 /$W$8</f>
        <v>1.288137657416277E-3</v>
      </c>
      <c r="S1346" s="5">
        <f t="shared" si="230"/>
        <v>0.36064406882870814</v>
      </c>
    </row>
    <row r="1347" spans="1:19" x14ac:dyDescent="0.3">
      <c r="A1347" t="s">
        <v>2886</v>
      </c>
      <c r="B1347" t="s">
        <v>2887</v>
      </c>
      <c r="C1347" t="s">
        <v>1953</v>
      </c>
      <c r="D1347" t="str">
        <f t="shared" ref="D1347:D1352" si="232">LEFT(C1347, FIND("|",C1347&amp; "|") - 1)</f>
        <v>Home&amp;Kitchen</v>
      </c>
      <c r="E1347" t="str">
        <f t="shared" ref="E1347:E1352" si="233">TRIM(RIGHT(SUBSTITUTE(C1347, "|", REPT(" ", 100)), 100))</f>
        <v>LintShavers</v>
      </c>
      <c r="F1347" s="3">
        <v>199</v>
      </c>
      <c r="G1347" s="3">
        <v>999</v>
      </c>
      <c r="H1347" s="3" t="str">
        <f t="shared" ref="H1347:H1352" si="234">IF(G1347&lt;200,"&lt;200.00",IF(G1347&lt;=500,"200.00–500.00","&gt;500.00"))</f>
        <v>&gt;500.00</v>
      </c>
      <c r="I1347" s="1">
        <v>0.8</v>
      </c>
      <c r="J1347" s="1" t="str">
        <f t="shared" ref="J1347:J1352" si="235">IF(I1347&gt;=50%,"Yes","No")</f>
        <v>Yes</v>
      </c>
      <c r="K1347" s="5">
        <v>3.1</v>
      </c>
      <c r="L1347" s="5">
        <f t="shared" ref="L1347:L1352" si="236">IF(ISNUMBER(K1347),K1347,0)</f>
        <v>3.1</v>
      </c>
      <c r="M1347" s="6">
        <v>2</v>
      </c>
      <c r="N1347">
        <f t="shared" ref="N1347:N1352" si="237">IF(ISNUMBER(M1347),M1347,0)</f>
        <v>2</v>
      </c>
      <c r="O1347" t="str">
        <f t="shared" ref="O1347:O1352" si="238">IF(N1347&lt;1000,"Yes","No")</f>
        <v>Yes</v>
      </c>
      <c r="P1347" s="7">
        <f t="shared" ref="P1347:P1352" si="239">G1347*N1347</f>
        <v>1998</v>
      </c>
      <c r="Q1347" s="5">
        <f t="shared" ref="Q1347:Q1352" si="240">L1347/5</f>
        <v>0.62</v>
      </c>
      <c r="R1347" s="5">
        <f t="shared" si="231"/>
        <v>4.6841369360591889E-6</v>
      </c>
      <c r="S1347" s="5">
        <f t="shared" ref="S1347:S1352" si="241" xml:space="preserve"> (Q1347+R1347)/2</f>
        <v>0.31000234206846805</v>
      </c>
    </row>
    <row r="1348" spans="1:19" x14ac:dyDescent="0.3">
      <c r="A1348" t="s">
        <v>2888</v>
      </c>
      <c r="B1348" t="s">
        <v>2889</v>
      </c>
      <c r="C1348" t="s">
        <v>2190</v>
      </c>
      <c r="D1348" t="str">
        <f t="shared" si="232"/>
        <v>Home&amp;Kitchen</v>
      </c>
      <c r="E1348" t="str">
        <f t="shared" si="233"/>
        <v>WaterPurifierAccessories</v>
      </c>
      <c r="F1348" s="3">
        <v>379</v>
      </c>
      <c r="G1348" s="3">
        <v>919</v>
      </c>
      <c r="H1348" s="3" t="str">
        <f t="shared" si="234"/>
        <v>&gt;500.00</v>
      </c>
      <c r="I1348" s="1">
        <v>0.59</v>
      </c>
      <c r="J1348" s="1" t="str">
        <f t="shared" si="235"/>
        <v>Yes</v>
      </c>
      <c r="K1348" s="5">
        <v>4</v>
      </c>
      <c r="L1348" s="5">
        <f t="shared" si="236"/>
        <v>4</v>
      </c>
      <c r="M1348" s="6">
        <v>1090</v>
      </c>
      <c r="N1348">
        <f t="shared" si="237"/>
        <v>1090</v>
      </c>
      <c r="O1348" t="str">
        <f t="shared" si="238"/>
        <v>No</v>
      </c>
      <c r="P1348" s="7">
        <f t="shared" si="239"/>
        <v>1001710</v>
      </c>
      <c r="Q1348" s="5">
        <f t="shared" si="240"/>
        <v>0.8</v>
      </c>
      <c r="R1348" s="5">
        <f t="shared" si="231"/>
        <v>2.5528546301522579E-3</v>
      </c>
      <c r="S1348" s="5">
        <f t="shared" si="241"/>
        <v>0.40127642731507618</v>
      </c>
    </row>
    <row r="1349" spans="1:19" x14ac:dyDescent="0.3">
      <c r="A1349" t="s">
        <v>2890</v>
      </c>
      <c r="B1349" t="s">
        <v>2891</v>
      </c>
      <c r="C1349" t="s">
        <v>2204</v>
      </c>
      <c r="D1349" t="str">
        <f t="shared" si="232"/>
        <v>Home&amp;Kitchen</v>
      </c>
      <c r="E1349" t="str">
        <f t="shared" si="233"/>
        <v>Rice&amp;PastaCookers</v>
      </c>
      <c r="F1349" s="3">
        <v>2280</v>
      </c>
      <c r="G1349" s="3">
        <v>3045</v>
      </c>
      <c r="H1349" s="3" t="str">
        <f t="shared" si="234"/>
        <v>&gt;500.00</v>
      </c>
      <c r="I1349" s="1">
        <v>0.25</v>
      </c>
      <c r="J1349" s="1" t="str">
        <f t="shared" si="235"/>
        <v>No</v>
      </c>
      <c r="K1349" s="5">
        <v>4.0999999999999996</v>
      </c>
      <c r="L1349" s="5">
        <f t="shared" si="236"/>
        <v>4.0999999999999996</v>
      </c>
      <c r="M1349" s="6">
        <v>4118</v>
      </c>
      <c r="N1349">
        <f t="shared" si="237"/>
        <v>4118</v>
      </c>
      <c r="O1349" t="str">
        <f t="shared" si="238"/>
        <v>No</v>
      </c>
      <c r="P1349" s="7">
        <f t="shared" si="239"/>
        <v>12539310</v>
      </c>
      <c r="Q1349" s="5">
        <f t="shared" si="240"/>
        <v>0.82</v>
      </c>
      <c r="R1349" s="5">
        <f t="shared" si="231"/>
        <v>9.6446379513458694E-3</v>
      </c>
      <c r="S1349" s="5">
        <f t="shared" si="241"/>
        <v>0.4148223189756729</v>
      </c>
    </row>
    <row r="1350" spans="1:19" x14ac:dyDescent="0.3">
      <c r="A1350" t="s">
        <v>2892</v>
      </c>
      <c r="B1350" t="s">
        <v>2893</v>
      </c>
      <c r="C1350" t="s">
        <v>2156</v>
      </c>
      <c r="D1350" t="str">
        <f t="shared" si="232"/>
        <v>Home&amp;Kitchen</v>
      </c>
      <c r="E1350" t="str">
        <f t="shared" si="233"/>
        <v>HeatConvectors</v>
      </c>
      <c r="F1350" s="3">
        <v>2219</v>
      </c>
      <c r="G1350" s="3">
        <v>3080</v>
      </c>
      <c r="H1350" s="3" t="str">
        <f t="shared" si="234"/>
        <v>&gt;500.00</v>
      </c>
      <c r="I1350" s="1">
        <v>0.28000000000000003</v>
      </c>
      <c r="J1350" s="1" t="str">
        <f t="shared" si="235"/>
        <v>No</v>
      </c>
      <c r="K1350" s="5">
        <v>3.6</v>
      </c>
      <c r="L1350" s="5">
        <f t="shared" si="236"/>
        <v>3.6</v>
      </c>
      <c r="M1350" s="6">
        <v>468</v>
      </c>
      <c r="N1350">
        <f t="shared" si="237"/>
        <v>468</v>
      </c>
      <c r="O1350" t="str">
        <f t="shared" si="238"/>
        <v>Yes</v>
      </c>
      <c r="P1350" s="7">
        <f t="shared" si="239"/>
        <v>1441440</v>
      </c>
      <c r="Q1350" s="5">
        <f t="shared" si="240"/>
        <v>0.72</v>
      </c>
      <c r="R1350" s="5">
        <f t="shared" si="231"/>
        <v>1.0960880430378502E-3</v>
      </c>
      <c r="S1350" s="5">
        <f t="shared" si="241"/>
        <v>0.36054804402151891</v>
      </c>
    </row>
    <row r="1351" spans="1:19" x14ac:dyDescent="0.3">
      <c r="A1351" t="s">
        <v>2894</v>
      </c>
      <c r="B1351" t="s">
        <v>2895</v>
      </c>
      <c r="C1351" t="s">
        <v>2180</v>
      </c>
      <c r="D1351" t="str">
        <f t="shared" si="232"/>
        <v>Home&amp;Kitchen</v>
      </c>
      <c r="E1351" t="str">
        <f t="shared" si="233"/>
        <v>ExhaustFans</v>
      </c>
      <c r="F1351" s="3">
        <v>1399</v>
      </c>
      <c r="G1351" s="3">
        <v>1890</v>
      </c>
      <c r="H1351" s="3" t="str">
        <f t="shared" si="234"/>
        <v>&gt;500.00</v>
      </c>
      <c r="I1351" s="1">
        <v>0.26</v>
      </c>
      <c r="J1351" s="1" t="str">
        <f t="shared" si="235"/>
        <v>No</v>
      </c>
      <c r="K1351" s="5">
        <v>4</v>
      </c>
      <c r="L1351" s="5">
        <f t="shared" si="236"/>
        <v>4</v>
      </c>
      <c r="M1351" s="6">
        <v>8031</v>
      </c>
      <c r="N1351">
        <f t="shared" si="237"/>
        <v>8031</v>
      </c>
      <c r="O1351" t="str">
        <f t="shared" si="238"/>
        <v>No</v>
      </c>
      <c r="P1351" s="7">
        <f t="shared" si="239"/>
        <v>15178590</v>
      </c>
      <c r="Q1351" s="5">
        <f t="shared" si="240"/>
        <v>0.8</v>
      </c>
      <c r="R1351" s="5">
        <f t="shared" si="231"/>
        <v>1.8809151866745671E-2</v>
      </c>
      <c r="S1351" s="5">
        <f t="shared" si="241"/>
        <v>0.40940457593337287</v>
      </c>
    </row>
    <row r="1352" spans="1:19" x14ac:dyDescent="0.3">
      <c r="A1352" t="s">
        <v>2896</v>
      </c>
      <c r="B1352" t="s">
        <v>2897</v>
      </c>
      <c r="C1352" t="s">
        <v>2065</v>
      </c>
      <c r="D1352" t="str">
        <f t="shared" si="232"/>
        <v>Home&amp;Kitchen</v>
      </c>
      <c r="E1352" t="str">
        <f t="shared" si="233"/>
        <v>SandwichMakers</v>
      </c>
      <c r="F1352" s="3">
        <v>2863</v>
      </c>
      <c r="G1352" s="3">
        <v>3690</v>
      </c>
      <c r="H1352" s="3" t="str">
        <f t="shared" si="234"/>
        <v>&gt;500.00</v>
      </c>
      <c r="I1352" s="1">
        <v>0.22</v>
      </c>
      <c r="J1352" s="1" t="str">
        <f t="shared" si="235"/>
        <v>No</v>
      </c>
      <c r="K1352" s="5">
        <v>4.3</v>
      </c>
      <c r="L1352" s="5">
        <f t="shared" si="236"/>
        <v>4.3</v>
      </c>
      <c r="M1352" s="6">
        <v>6987</v>
      </c>
      <c r="N1352">
        <f t="shared" si="237"/>
        <v>6987</v>
      </c>
      <c r="O1352" t="str">
        <f t="shared" si="238"/>
        <v>No</v>
      </c>
      <c r="P1352" s="7">
        <f t="shared" si="239"/>
        <v>25782030</v>
      </c>
      <c r="Q1352" s="5">
        <f t="shared" si="240"/>
        <v>0.86</v>
      </c>
      <c r="R1352" s="5">
        <f t="shared" si="231"/>
        <v>1.6364032386122777E-2</v>
      </c>
      <c r="S1352" s="5">
        <f t="shared" si="241"/>
        <v>0.43818201619306141</v>
      </c>
    </row>
    <row r="1353" spans="1:19" x14ac:dyDescent="0.3">
      <c r="M1353" s="7"/>
    </row>
    <row r="1354" spans="1:19" x14ac:dyDescent="0.3">
      <c r="M1354" s="7"/>
    </row>
    <row r="1355" spans="1:19" x14ac:dyDescent="0.3">
      <c r="M1355" s="7"/>
    </row>
    <row r="1356" spans="1:19" x14ac:dyDescent="0.3">
      <c r="M1356" s="7"/>
    </row>
    <row r="1357" spans="1:19" x14ac:dyDescent="0.3">
      <c r="M1357" s="7"/>
    </row>
    <row r="1358" spans="1:19" x14ac:dyDescent="0.3">
      <c r="M1358" s="7"/>
    </row>
    <row r="1359" spans="1:19" x14ac:dyDescent="0.3">
      <c r="M1359" s="7"/>
    </row>
    <row r="1360" spans="1:19" x14ac:dyDescent="0.3">
      <c r="M1360" s="7"/>
    </row>
    <row r="1361" spans="13:13" x14ac:dyDescent="0.3">
      <c r="M1361" s="7"/>
    </row>
    <row r="1362" spans="13:13" x14ac:dyDescent="0.3">
      <c r="M1362" s="7"/>
    </row>
    <row r="1363" spans="13:13" x14ac:dyDescent="0.3">
      <c r="M1363" s="7"/>
    </row>
    <row r="1364" spans="13:13" x14ac:dyDescent="0.3">
      <c r="M1364" s="7"/>
    </row>
    <row r="1365" spans="13:13" x14ac:dyDescent="0.3">
      <c r="M1365" s="7"/>
    </row>
    <row r="1366" spans="13:13" x14ac:dyDescent="0.3">
      <c r="M1366" s="7"/>
    </row>
    <row r="1367" spans="13:13" x14ac:dyDescent="0.3">
      <c r="M1367" s="7"/>
    </row>
    <row r="1368" spans="13:13" x14ac:dyDescent="0.3">
      <c r="M1368" s="7"/>
    </row>
    <row r="1369" spans="13:13" x14ac:dyDescent="0.3">
      <c r="M1369" s="7"/>
    </row>
    <row r="1370" spans="13:13" x14ac:dyDescent="0.3">
      <c r="M1370" s="7"/>
    </row>
    <row r="1371" spans="13:13" x14ac:dyDescent="0.3">
      <c r="M1371" s="7"/>
    </row>
    <row r="1372" spans="13:13" x14ac:dyDescent="0.3">
      <c r="M1372" s="7"/>
    </row>
    <row r="1373" spans="13:13" x14ac:dyDescent="0.3">
      <c r="M1373" s="7"/>
    </row>
    <row r="1374" spans="13:13" x14ac:dyDescent="0.3">
      <c r="M1374" s="7"/>
    </row>
    <row r="1375" spans="13:13" x14ac:dyDescent="0.3">
      <c r="M1375" s="7"/>
    </row>
    <row r="1376" spans="13:13" x14ac:dyDescent="0.3">
      <c r="M1376" s="7"/>
    </row>
    <row r="1377" spans="13:13" x14ac:dyDescent="0.3">
      <c r="M1377" s="7"/>
    </row>
    <row r="1378" spans="13:13" x14ac:dyDescent="0.3">
      <c r="M1378" s="7"/>
    </row>
    <row r="1379" spans="13:13" x14ac:dyDescent="0.3">
      <c r="M1379" s="7"/>
    </row>
    <row r="1380" spans="13:13" x14ac:dyDescent="0.3">
      <c r="M1380" s="7"/>
    </row>
    <row r="1381" spans="13:13" x14ac:dyDescent="0.3">
      <c r="M1381" s="7"/>
    </row>
    <row r="1382" spans="13:13" x14ac:dyDescent="0.3">
      <c r="M1382" s="7"/>
    </row>
    <row r="1383" spans="13:13" x14ac:dyDescent="0.3">
      <c r="M1383" s="7"/>
    </row>
    <row r="1384" spans="13:13" x14ac:dyDescent="0.3">
      <c r="M1384" s="7"/>
    </row>
    <row r="1385" spans="13:13" x14ac:dyDescent="0.3">
      <c r="M1385" s="7"/>
    </row>
    <row r="1386" spans="13:13" x14ac:dyDescent="0.3">
      <c r="M1386" s="7"/>
    </row>
    <row r="1387" spans="13:13" x14ac:dyDescent="0.3">
      <c r="M1387" s="7"/>
    </row>
    <row r="1388" spans="13:13" x14ac:dyDescent="0.3">
      <c r="M1388" s="7"/>
    </row>
    <row r="1389" spans="13:13" x14ac:dyDescent="0.3">
      <c r="M1389" s="7"/>
    </row>
    <row r="1390" spans="13:13" x14ac:dyDescent="0.3">
      <c r="M1390" s="7"/>
    </row>
    <row r="1391" spans="13:13" x14ac:dyDescent="0.3">
      <c r="M1391" s="7"/>
    </row>
    <row r="1392" spans="13:13" x14ac:dyDescent="0.3">
      <c r="M1392" s="7"/>
    </row>
    <row r="1393" spans="13:13" x14ac:dyDescent="0.3">
      <c r="M1393" s="7"/>
    </row>
    <row r="1394" spans="13:13" x14ac:dyDescent="0.3">
      <c r="M1394" s="7"/>
    </row>
    <row r="1395" spans="13:13" x14ac:dyDescent="0.3">
      <c r="M1395" s="7"/>
    </row>
    <row r="1396" spans="13:13" x14ac:dyDescent="0.3">
      <c r="M1396" s="7"/>
    </row>
    <row r="1397" spans="13:13" x14ac:dyDescent="0.3">
      <c r="M1397" s="7"/>
    </row>
    <row r="1398" spans="13:13" x14ac:dyDescent="0.3">
      <c r="M1398" s="7"/>
    </row>
    <row r="1399" spans="13:13" x14ac:dyDescent="0.3">
      <c r="M1399" s="7"/>
    </row>
    <row r="1400" spans="13:13" x14ac:dyDescent="0.3">
      <c r="M1400" s="7"/>
    </row>
    <row r="1401" spans="13:13" x14ac:dyDescent="0.3">
      <c r="M1401" s="7"/>
    </row>
    <row r="1402" spans="13:13" x14ac:dyDescent="0.3">
      <c r="M1402" s="7"/>
    </row>
    <row r="1403" spans="13:13" x14ac:dyDescent="0.3">
      <c r="M1403" s="7"/>
    </row>
    <row r="1404" spans="13:13" x14ac:dyDescent="0.3">
      <c r="M1404" s="7"/>
    </row>
    <row r="1405" spans="13:13" x14ac:dyDescent="0.3">
      <c r="M1405" s="7"/>
    </row>
    <row r="1406" spans="13:13" x14ac:dyDescent="0.3">
      <c r="M1406" s="7"/>
    </row>
    <row r="1407" spans="13:13" x14ac:dyDescent="0.3">
      <c r="M1407" s="7"/>
    </row>
    <row r="1408" spans="13:13" x14ac:dyDescent="0.3">
      <c r="M1408" s="7"/>
    </row>
    <row r="1409" spans="13:13" x14ac:dyDescent="0.3">
      <c r="M1409" s="7"/>
    </row>
    <row r="1410" spans="13:13" x14ac:dyDescent="0.3">
      <c r="M1410" s="7"/>
    </row>
    <row r="1411" spans="13:13" x14ac:dyDescent="0.3">
      <c r="M1411" s="7"/>
    </row>
    <row r="1412" spans="13:13" x14ac:dyDescent="0.3">
      <c r="M1412" s="7"/>
    </row>
    <row r="1413" spans="13:13" x14ac:dyDescent="0.3">
      <c r="M1413" s="7"/>
    </row>
    <row r="1414" spans="13:13" x14ac:dyDescent="0.3">
      <c r="M1414" s="7"/>
    </row>
    <row r="1415" spans="13:13" x14ac:dyDescent="0.3">
      <c r="M1415" s="7"/>
    </row>
    <row r="1416" spans="13:13" x14ac:dyDescent="0.3">
      <c r="M1416" s="7"/>
    </row>
    <row r="1417" spans="13:13" x14ac:dyDescent="0.3">
      <c r="M1417" s="7"/>
    </row>
    <row r="1418" spans="13:13" x14ac:dyDescent="0.3">
      <c r="M1418" s="7"/>
    </row>
    <row r="1419" spans="13:13" x14ac:dyDescent="0.3">
      <c r="M1419" s="7"/>
    </row>
    <row r="1420" spans="13:13" x14ac:dyDescent="0.3">
      <c r="M1420" s="7"/>
    </row>
    <row r="1421" spans="13:13" x14ac:dyDescent="0.3">
      <c r="M1421" s="7"/>
    </row>
    <row r="1422" spans="13:13" x14ac:dyDescent="0.3">
      <c r="M1422" s="7"/>
    </row>
    <row r="1423" spans="13:13" x14ac:dyDescent="0.3">
      <c r="M1423" s="7"/>
    </row>
    <row r="1424" spans="13:13" x14ac:dyDescent="0.3">
      <c r="M1424" s="7"/>
    </row>
    <row r="1425" spans="13:13" x14ac:dyDescent="0.3">
      <c r="M1425" s="7"/>
    </row>
    <row r="1426" spans="13:13" x14ac:dyDescent="0.3">
      <c r="M1426" s="7"/>
    </row>
    <row r="1427" spans="13:13" x14ac:dyDescent="0.3">
      <c r="M1427" s="7"/>
    </row>
    <row r="1428" spans="13:13" x14ac:dyDescent="0.3">
      <c r="M1428" s="7"/>
    </row>
    <row r="1429" spans="13:13" x14ac:dyDescent="0.3">
      <c r="M1429" s="7"/>
    </row>
    <row r="1430" spans="13:13" x14ac:dyDescent="0.3">
      <c r="M1430" s="7"/>
    </row>
    <row r="1431" spans="13:13" x14ac:dyDescent="0.3">
      <c r="M1431" s="7"/>
    </row>
    <row r="1432" spans="13:13" x14ac:dyDescent="0.3">
      <c r="M1432" s="7"/>
    </row>
    <row r="1433" spans="13:13" x14ac:dyDescent="0.3">
      <c r="M1433" s="7"/>
    </row>
    <row r="1434" spans="13:13" x14ac:dyDescent="0.3">
      <c r="M1434" s="7"/>
    </row>
    <row r="1435" spans="13:13" x14ac:dyDescent="0.3">
      <c r="M1435" s="7"/>
    </row>
    <row r="1436" spans="13:13" x14ac:dyDescent="0.3">
      <c r="M1436" s="7"/>
    </row>
    <row r="1437" spans="13:13" x14ac:dyDescent="0.3">
      <c r="M1437" s="7"/>
    </row>
    <row r="1438" spans="13:13" x14ac:dyDescent="0.3">
      <c r="M1438" s="7"/>
    </row>
    <row r="1439" spans="13:13" x14ac:dyDescent="0.3">
      <c r="M1439" s="7"/>
    </row>
    <row r="1440" spans="13:13" x14ac:dyDescent="0.3">
      <c r="M1440" s="7"/>
    </row>
    <row r="1441" spans="13:13" x14ac:dyDescent="0.3">
      <c r="M1441" s="7"/>
    </row>
    <row r="1442" spans="13:13" x14ac:dyDescent="0.3">
      <c r="M1442" s="7"/>
    </row>
    <row r="1443" spans="13:13" x14ac:dyDescent="0.3">
      <c r="M1443" s="7"/>
    </row>
    <row r="1444" spans="13:13" x14ac:dyDescent="0.3">
      <c r="M1444" s="7"/>
    </row>
    <row r="1445" spans="13:13" x14ac:dyDescent="0.3">
      <c r="M1445" s="7"/>
    </row>
    <row r="1446" spans="13:13" x14ac:dyDescent="0.3">
      <c r="M1446" s="7"/>
    </row>
    <row r="1447" spans="13:13" x14ac:dyDescent="0.3">
      <c r="M1447" s="7"/>
    </row>
    <row r="1448" spans="13:13" x14ac:dyDescent="0.3">
      <c r="M1448" s="7"/>
    </row>
    <row r="1449" spans="13:13" x14ac:dyDescent="0.3">
      <c r="M1449" s="7"/>
    </row>
    <row r="1450" spans="13:13" x14ac:dyDescent="0.3">
      <c r="M1450" s="7"/>
    </row>
    <row r="1451" spans="13:13" x14ac:dyDescent="0.3">
      <c r="M1451" s="7"/>
    </row>
    <row r="1452" spans="13:13" x14ac:dyDescent="0.3">
      <c r="M1452" s="7"/>
    </row>
    <row r="1453" spans="13:13" x14ac:dyDescent="0.3">
      <c r="M1453" s="7"/>
    </row>
    <row r="1454" spans="13:13" x14ac:dyDescent="0.3">
      <c r="M1454" s="7"/>
    </row>
    <row r="1455" spans="13:13" x14ac:dyDescent="0.3">
      <c r="M1455" s="7"/>
    </row>
    <row r="1456" spans="13:13" x14ac:dyDescent="0.3">
      <c r="M1456" s="7"/>
    </row>
    <row r="1457" spans="13:13" x14ac:dyDescent="0.3">
      <c r="M1457" s="7"/>
    </row>
    <row r="1458" spans="13:13" x14ac:dyDescent="0.3">
      <c r="M1458" s="7"/>
    </row>
    <row r="1459" spans="13:13" x14ac:dyDescent="0.3">
      <c r="M1459" s="7"/>
    </row>
    <row r="1460" spans="13:13" x14ac:dyDescent="0.3">
      <c r="M1460" s="7"/>
    </row>
    <row r="1461" spans="13:13" x14ac:dyDescent="0.3">
      <c r="M1461" s="7"/>
    </row>
    <row r="1462" spans="13:13" x14ac:dyDescent="0.3">
      <c r="M1462" s="7"/>
    </row>
    <row r="1463" spans="13:13" x14ac:dyDescent="0.3">
      <c r="M1463" s="7"/>
    </row>
    <row r="1464" spans="13:13" x14ac:dyDescent="0.3">
      <c r="M1464" s="7"/>
    </row>
    <row r="1465" spans="13:13" x14ac:dyDescent="0.3">
      <c r="M1465" s="7"/>
    </row>
    <row r="1466" spans="13:13" x14ac:dyDescent="0.3">
      <c r="M1466" s="7"/>
    </row>
  </sheetData>
  <pageMargins left="0.75" right="0.75" top="1" bottom="1" header="0.5" footer="0.5"/>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D30" sqref="D30"/>
    </sheetView>
  </sheetViews>
  <sheetFormatPr defaultRowHeight="15.6" x14ac:dyDescent="0.3"/>
  <cols>
    <col min="1" max="1" width="20.59765625" customWidth="1"/>
    <col min="2" max="2" width="23.69921875" bestFit="1" customWidth="1"/>
  </cols>
  <sheetData>
    <row r="1" spans="1:2" x14ac:dyDescent="0.3">
      <c r="A1" t="s">
        <v>2948</v>
      </c>
    </row>
    <row r="2" spans="1:2" x14ac:dyDescent="0.3">
      <c r="A2" s="8" t="s">
        <v>2901</v>
      </c>
      <c r="B2" s="11" t="s">
        <v>2939</v>
      </c>
    </row>
    <row r="3" spans="1:2" x14ac:dyDescent="0.3">
      <c r="A3" s="9" t="s">
        <v>2922</v>
      </c>
      <c r="B3" s="16">
        <v>91323918321</v>
      </c>
    </row>
    <row r="4" spans="1:2" x14ac:dyDescent="0.3">
      <c r="A4" s="9" t="s">
        <v>2921</v>
      </c>
      <c r="B4" s="16">
        <v>11628224482.380001</v>
      </c>
    </row>
    <row r="5" spans="1:2" x14ac:dyDescent="0.3">
      <c r="A5" s="9" t="s">
        <v>2924</v>
      </c>
      <c r="B5" s="16">
        <v>10459722337</v>
      </c>
    </row>
    <row r="6" spans="1:2" x14ac:dyDescent="0.3">
      <c r="A6" s="9" t="s">
        <v>2926</v>
      </c>
      <c r="B6" s="16">
        <v>151117062</v>
      </c>
    </row>
    <row r="7" spans="1:2" x14ac:dyDescent="0.3">
      <c r="A7" s="9" t="s">
        <v>2927</v>
      </c>
      <c r="B7" s="16">
        <v>60778817</v>
      </c>
    </row>
    <row r="8" spans="1:2" x14ac:dyDescent="0.3">
      <c r="A8" s="9" t="s">
        <v>2923</v>
      </c>
      <c r="B8" s="16">
        <v>6959700</v>
      </c>
    </row>
    <row r="9" spans="1:2" x14ac:dyDescent="0.3">
      <c r="A9" s="9" t="s">
        <v>2925</v>
      </c>
      <c r="B9" s="16">
        <v>6163434</v>
      </c>
    </row>
    <row r="10" spans="1:2" x14ac:dyDescent="0.3">
      <c r="A10" s="9" t="s">
        <v>2920</v>
      </c>
      <c r="B10" s="16">
        <v>4472000</v>
      </c>
    </row>
    <row r="11" spans="1:2" x14ac:dyDescent="0.3">
      <c r="A11" s="9" t="s">
        <v>2928</v>
      </c>
      <c r="B11" s="16">
        <v>2380050</v>
      </c>
    </row>
    <row r="12" spans="1:2" x14ac:dyDescent="0.3">
      <c r="A12" s="9" t="s">
        <v>2929</v>
      </c>
      <c r="B12" s="16">
        <v>113643736203.38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26" sqref="A26"/>
    </sheetView>
  </sheetViews>
  <sheetFormatPr defaultRowHeight="15.6" x14ac:dyDescent="0.3"/>
  <cols>
    <col min="1" max="1" width="20.59765625" customWidth="1"/>
    <col min="2" max="2" width="18.3984375" bestFit="1" customWidth="1"/>
  </cols>
  <sheetData>
    <row r="1" spans="1:2" x14ac:dyDescent="0.3">
      <c r="A1" t="s">
        <v>2949</v>
      </c>
    </row>
    <row r="2" spans="1:2" x14ac:dyDescent="0.3">
      <c r="A2" s="8" t="s">
        <v>2900</v>
      </c>
      <c r="B2" s="2" t="s">
        <v>2932</v>
      </c>
    </row>
    <row r="3" spans="1:2" x14ac:dyDescent="0.3">
      <c r="A3" s="9" t="s">
        <v>2950</v>
      </c>
      <c r="B3" s="2">
        <v>34</v>
      </c>
    </row>
    <row r="4" spans="1:2" x14ac:dyDescent="0.3">
      <c r="A4" s="9" t="s">
        <v>2951</v>
      </c>
      <c r="B4" s="2">
        <v>1166</v>
      </c>
    </row>
    <row r="5" spans="1:2" x14ac:dyDescent="0.3">
      <c r="A5" s="9" t="s">
        <v>2952</v>
      </c>
      <c r="B5" s="2">
        <v>151</v>
      </c>
    </row>
    <row r="6" spans="1:2" x14ac:dyDescent="0.3">
      <c r="A6" s="9" t="s">
        <v>2929</v>
      </c>
      <c r="B6" s="2">
        <v>1351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
  <sheetViews>
    <sheetView showGridLines="0" tabSelected="1" topLeftCell="A93" workbookViewId="0">
      <selection activeCell="L111" sqref="L111"/>
    </sheetView>
  </sheetViews>
  <sheetFormatPr defaultRowHeight="15.6" x14ac:dyDescent="0.3"/>
  <cols>
    <col min="1" max="1" width="7.5" customWidth="1"/>
    <col min="2" max="2" width="8.69921875" hidden="1" customWidth="1"/>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93"/>
  <sheetViews>
    <sheetView topLeftCell="A99" workbookViewId="0">
      <selection activeCell="E128" sqref="E128"/>
    </sheetView>
  </sheetViews>
  <sheetFormatPr defaultRowHeight="15.6" x14ac:dyDescent="0.3"/>
  <cols>
    <col min="1" max="1" width="77.09765625" customWidth="1"/>
    <col min="2" max="2" width="29" customWidth="1"/>
    <col min="3" max="3" width="29.3984375" customWidth="1"/>
    <col min="4" max="4" width="20.59765625" customWidth="1"/>
    <col min="5" max="5" width="21.59765625" customWidth="1"/>
    <col min="6" max="6" width="24.5" customWidth="1"/>
    <col min="7" max="7" width="18.3984375" customWidth="1"/>
    <col min="8" max="8" width="13.09765625" customWidth="1"/>
    <col min="9" max="9" width="25.3984375" customWidth="1"/>
  </cols>
  <sheetData>
    <row r="2" spans="1:2" x14ac:dyDescent="0.3">
      <c r="A2" t="s">
        <v>2919</v>
      </c>
    </row>
    <row r="3" spans="1:2" x14ac:dyDescent="0.3">
      <c r="A3" s="8" t="s">
        <v>2901</v>
      </c>
      <c r="B3" t="s">
        <v>2930</v>
      </c>
    </row>
    <row r="4" spans="1:2" x14ac:dyDescent="0.3">
      <c r="A4" s="9" t="s">
        <v>2925</v>
      </c>
      <c r="B4" s="1">
        <v>0.57499999999999996</v>
      </c>
    </row>
    <row r="5" spans="1:2" x14ac:dyDescent="0.3">
      <c r="A5" s="9" t="s">
        <v>2921</v>
      </c>
      <c r="B5" s="1">
        <v>0.53224000000000005</v>
      </c>
    </row>
    <row r="6" spans="1:2" x14ac:dyDescent="0.3">
      <c r="A6" s="9" t="s">
        <v>2923</v>
      </c>
      <c r="B6" s="1">
        <v>0.53</v>
      </c>
    </row>
    <row r="7" spans="1:2" x14ac:dyDescent="0.3">
      <c r="A7" s="9" t="s">
        <v>2922</v>
      </c>
      <c r="B7" s="1">
        <v>0.49906122448979562</v>
      </c>
    </row>
    <row r="8" spans="1:2" x14ac:dyDescent="0.3">
      <c r="A8" s="9" t="s">
        <v>2926</v>
      </c>
      <c r="B8" s="1">
        <v>0.45999999999999996</v>
      </c>
    </row>
    <row r="9" spans="1:2" x14ac:dyDescent="0.3">
      <c r="A9" s="9" t="s">
        <v>2920</v>
      </c>
      <c r="B9" s="1">
        <v>0.42</v>
      </c>
    </row>
    <row r="10" spans="1:2" x14ac:dyDescent="0.3">
      <c r="A10" s="9" t="s">
        <v>2924</v>
      </c>
      <c r="B10" s="1">
        <v>0.40120535714285727</v>
      </c>
    </row>
    <row r="11" spans="1:2" x14ac:dyDescent="0.3">
      <c r="A11" s="9" t="s">
        <v>2927</v>
      </c>
      <c r="B11" s="1">
        <v>0.12354838709677421</v>
      </c>
    </row>
    <row r="12" spans="1:2" x14ac:dyDescent="0.3">
      <c r="A12" s="9" t="s">
        <v>2928</v>
      </c>
      <c r="B12" s="1">
        <v>0</v>
      </c>
    </row>
    <row r="13" spans="1:2" x14ac:dyDescent="0.3">
      <c r="A13" s="9" t="s">
        <v>2929</v>
      </c>
      <c r="B13" s="1">
        <v>0.46685418208734242</v>
      </c>
    </row>
    <row r="19" spans="1:2" x14ac:dyDescent="0.3">
      <c r="A19" t="s">
        <v>2954</v>
      </c>
    </row>
    <row r="20" spans="1:2" x14ac:dyDescent="0.3">
      <c r="A20" s="8" t="s">
        <v>2955</v>
      </c>
      <c r="B20" s="2" t="s">
        <v>2932</v>
      </c>
    </row>
    <row r="21" spans="1:2" x14ac:dyDescent="0.3">
      <c r="A21" s="9" t="s">
        <v>2938</v>
      </c>
      <c r="B21" s="2">
        <v>310</v>
      </c>
    </row>
    <row r="22" spans="1:2" x14ac:dyDescent="0.3">
      <c r="A22" s="10" t="s">
        <v>2921</v>
      </c>
      <c r="B22" s="2">
        <v>66</v>
      </c>
    </row>
    <row r="23" spans="1:2" x14ac:dyDescent="0.3">
      <c r="A23" s="10" t="s">
        <v>2922</v>
      </c>
      <c r="B23" s="2">
        <v>96</v>
      </c>
    </row>
    <row r="24" spans="1:2" x14ac:dyDescent="0.3">
      <c r="A24" s="10" t="s">
        <v>2924</v>
      </c>
      <c r="B24" s="2">
        <v>146</v>
      </c>
    </row>
    <row r="25" spans="1:2" x14ac:dyDescent="0.3">
      <c r="A25" s="10" t="s">
        <v>2927</v>
      </c>
      <c r="B25" s="2">
        <v>2</v>
      </c>
    </row>
    <row r="26" spans="1:2" x14ac:dyDescent="0.3">
      <c r="A26" s="9" t="s">
        <v>2937</v>
      </c>
      <c r="B26" s="2">
        <v>1041</v>
      </c>
    </row>
    <row r="27" spans="1:2" x14ac:dyDescent="0.3">
      <c r="A27" s="10" t="s">
        <v>2920</v>
      </c>
      <c r="B27" s="2">
        <v>1</v>
      </c>
    </row>
    <row r="28" spans="1:2" x14ac:dyDescent="0.3">
      <c r="A28" s="10" t="s">
        <v>2921</v>
      </c>
      <c r="B28" s="2">
        <v>309</v>
      </c>
    </row>
    <row r="29" spans="1:2" x14ac:dyDescent="0.3">
      <c r="A29" s="10" t="s">
        <v>2922</v>
      </c>
      <c r="B29" s="2">
        <v>394</v>
      </c>
    </row>
    <row r="30" spans="1:2" x14ac:dyDescent="0.3">
      <c r="A30" s="10" t="s">
        <v>2923</v>
      </c>
      <c r="B30" s="2">
        <v>1</v>
      </c>
    </row>
    <row r="31" spans="1:2" x14ac:dyDescent="0.3">
      <c r="A31" s="10" t="s">
        <v>2924</v>
      </c>
      <c r="B31" s="2">
        <v>302</v>
      </c>
    </row>
    <row r="32" spans="1:2" x14ac:dyDescent="0.3">
      <c r="A32" s="10" t="s">
        <v>2925</v>
      </c>
      <c r="B32" s="2">
        <v>2</v>
      </c>
    </row>
    <row r="33" spans="1:3" x14ac:dyDescent="0.3">
      <c r="A33" s="10" t="s">
        <v>2926</v>
      </c>
      <c r="B33" s="2">
        <v>2</v>
      </c>
    </row>
    <row r="34" spans="1:3" x14ac:dyDescent="0.3">
      <c r="A34" s="10" t="s">
        <v>2927</v>
      </c>
      <c r="B34" s="2">
        <v>29</v>
      </c>
    </row>
    <row r="35" spans="1:3" x14ac:dyDescent="0.3">
      <c r="A35" s="10" t="s">
        <v>2928</v>
      </c>
      <c r="B35" s="2">
        <v>1</v>
      </c>
    </row>
    <row r="36" spans="1:3" x14ac:dyDescent="0.3">
      <c r="A36" s="9" t="s">
        <v>2929</v>
      </c>
      <c r="B36" s="2">
        <v>1351</v>
      </c>
    </row>
    <row r="44" spans="1:3" x14ac:dyDescent="0.3">
      <c r="A44" t="s">
        <v>2953</v>
      </c>
    </row>
    <row r="45" spans="1:3" x14ac:dyDescent="0.3">
      <c r="A45" s="8" t="s">
        <v>2901</v>
      </c>
      <c r="B45" t="s">
        <v>2936</v>
      </c>
      <c r="C45" s="4" t="s">
        <v>2930</v>
      </c>
    </row>
    <row r="46" spans="1:3" x14ac:dyDescent="0.3">
      <c r="A46" s="9" t="s">
        <v>2920</v>
      </c>
      <c r="B46" s="13">
        <v>3.8</v>
      </c>
      <c r="C46" s="4">
        <v>0.42</v>
      </c>
    </row>
    <row r="47" spans="1:3" x14ac:dyDescent="0.3">
      <c r="A47" s="9" t="s">
        <v>2921</v>
      </c>
      <c r="B47" s="13">
        <v>4.1538666666666604</v>
      </c>
      <c r="C47" s="4">
        <v>0.53224000000000005</v>
      </c>
    </row>
    <row r="48" spans="1:3" x14ac:dyDescent="0.3">
      <c r="A48" s="9" t="s">
        <v>2922</v>
      </c>
      <c r="B48" s="13">
        <v>4.077755102040812</v>
      </c>
      <c r="C48" s="4">
        <v>0.49906122448979562</v>
      </c>
    </row>
    <row r="49" spans="1:3" x14ac:dyDescent="0.3">
      <c r="A49" s="9" t="s">
        <v>2923</v>
      </c>
      <c r="B49" s="13">
        <v>4</v>
      </c>
      <c r="C49" s="4">
        <v>0.53</v>
      </c>
    </row>
    <row r="50" spans="1:3" x14ac:dyDescent="0.3">
      <c r="A50" s="9" t="s">
        <v>2924</v>
      </c>
      <c r="B50" s="13">
        <v>4.0316964285714274</v>
      </c>
      <c r="C50" s="4">
        <v>0.40120535714285727</v>
      </c>
    </row>
    <row r="51" spans="1:3" x14ac:dyDescent="0.3">
      <c r="A51" s="9" t="s">
        <v>2925</v>
      </c>
      <c r="B51" s="13">
        <v>4.25</v>
      </c>
      <c r="C51" s="4">
        <v>0.57499999999999996</v>
      </c>
    </row>
    <row r="52" spans="1:3" x14ac:dyDescent="0.3">
      <c r="A52" s="9" t="s">
        <v>2926</v>
      </c>
      <c r="B52" s="13">
        <v>3.9</v>
      </c>
      <c r="C52" s="4">
        <v>0.45999999999999996</v>
      </c>
    </row>
    <row r="53" spans="1:3" x14ac:dyDescent="0.3">
      <c r="A53" s="9" t="s">
        <v>2927</v>
      </c>
      <c r="B53" s="13">
        <v>4.3096774193548377</v>
      </c>
      <c r="C53" s="4">
        <v>0.12354838709677421</v>
      </c>
    </row>
    <row r="54" spans="1:3" x14ac:dyDescent="0.3">
      <c r="A54" s="9" t="s">
        <v>2928</v>
      </c>
      <c r="B54" s="13">
        <v>4.3</v>
      </c>
      <c r="C54" s="4">
        <v>0</v>
      </c>
    </row>
    <row r="55" spans="1:3" x14ac:dyDescent="0.3">
      <c r="A55" s="9" t="s">
        <v>2929</v>
      </c>
      <c r="B55" s="13">
        <v>4.0888230940044439</v>
      </c>
      <c r="C55" s="4">
        <v>0.46685418208734242</v>
      </c>
    </row>
    <row r="61" spans="1:3" x14ac:dyDescent="0.3">
      <c r="A61" t="s">
        <v>2957</v>
      </c>
    </row>
    <row r="62" spans="1:3" x14ac:dyDescent="0.3">
      <c r="A62" s="8" t="s">
        <v>2901</v>
      </c>
      <c r="B62" s="1" t="s">
        <v>2930</v>
      </c>
    </row>
    <row r="63" spans="1:3" x14ac:dyDescent="0.3">
      <c r="A63" s="9" t="s">
        <v>2925</v>
      </c>
      <c r="B63" s="1">
        <v>0.57499999999999996</v>
      </c>
    </row>
    <row r="64" spans="1:3" x14ac:dyDescent="0.3">
      <c r="A64" s="9" t="s">
        <v>2921</v>
      </c>
      <c r="B64" s="1">
        <v>0.53224000000000005</v>
      </c>
    </row>
    <row r="65" spans="1:2" x14ac:dyDescent="0.3">
      <c r="A65" s="9" t="s">
        <v>2923</v>
      </c>
      <c r="B65" s="1">
        <v>0.53</v>
      </c>
    </row>
    <row r="66" spans="1:2" x14ac:dyDescent="0.3">
      <c r="A66" s="9" t="s">
        <v>2922</v>
      </c>
      <c r="B66" s="1">
        <v>0.49906122448979562</v>
      </c>
    </row>
    <row r="67" spans="1:2" x14ac:dyDescent="0.3">
      <c r="A67" s="9" t="s">
        <v>2926</v>
      </c>
      <c r="B67" s="1">
        <v>0.45999999999999996</v>
      </c>
    </row>
    <row r="68" spans="1:2" x14ac:dyDescent="0.3">
      <c r="A68" s="9" t="s">
        <v>2920</v>
      </c>
      <c r="B68" s="1">
        <v>0.42</v>
      </c>
    </row>
    <row r="69" spans="1:2" x14ac:dyDescent="0.3">
      <c r="A69" s="9" t="s">
        <v>2924</v>
      </c>
      <c r="B69" s="1">
        <v>0.40120535714285727</v>
      </c>
    </row>
    <row r="70" spans="1:2" x14ac:dyDescent="0.3">
      <c r="A70" s="9" t="s">
        <v>2927</v>
      </c>
      <c r="B70" s="1">
        <v>0.12354838709677421</v>
      </c>
    </row>
    <row r="71" spans="1:2" x14ac:dyDescent="0.3">
      <c r="A71" s="9" t="s">
        <v>2928</v>
      </c>
      <c r="B71" s="1">
        <v>0</v>
      </c>
    </row>
    <row r="72" spans="1:2" x14ac:dyDescent="0.3">
      <c r="A72" s="9" t="s">
        <v>2929</v>
      </c>
      <c r="B72" s="1">
        <v>0.46685418208734242</v>
      </c>
    </row>
    <row r="81" spans="1:2" x14ac:dyDescent="0.3">
      <c r="A81" t="s">
        <v>2958</v>
      </c>
    </row>
    <row r="82" spans="1:2" x14ac:dyDescent="0.3">
      <c r="A82" s="8" t="s">
        <v>2935</v>
      </c>
      <c r="B82" s="5" t="s">
        <v>2940</v>
      </c>
    </row>
    <row r="83" spans="1:2" x14ac:dyDescent="0.3">
      <c r="A83" s="9" t="s">
        <v>97</v>
      </c>
      <c r="B83" s="5">
        <v>0.94000000000000006</v>
      </c>
    </row>
    <row r="84" spans="1:2" x14ac:dyDescent="0.3">
      <c r="A84" s="10" t="s">
        <v>98</v>
      </c>
      <c r="B84" s="5">
        <v>0.94000000000000006</v>
      </c>
    </row>
    <row r="85" spans="1:2" x14ac:dyDescent="0.3">
      <c r="A85" s="9" t="s">
        <v>135</v>
      </c>
      <c r="B85" s="5">
        <v>0.94000000000000006</v>
      </c>
    </row>
    <row r="86" spans="1:2" x14ac:dyDescent="0.3">
      <c r="A86" s="10" t="s">
        <v>136</v>
      </c>
      <c r="B86" s="5">
        <v>0.94000000000000006</v>
      </c>
    </row>
    <row r="87" spans="1:2" x14ac:dyDescent="0.3">
      <c r="A87" s="9" t="s">
        <v>727</v>
      </c>
      <c r="B87" s="5">
        <v>0.83592037435622391</v>
      </c>
    </row>
    <row r="88" spans="1:2" x14ac:dyDescent="0.3">
      <c r="A88" s="10" t="s">
        <v>728</v>
      </c>
      <c r="B88" s="5">
        <v>0.83592037435622391</v>
      </c>
    </row>
    <row r="89" spans="1:2" x14ac:dyDescent="0.3">
      <c r="A89" s="9" t="s">
        <v>813</v>
      </c>
      <c r="B89" s="5">
        <v>0.83592037435622391</v>
      </c>
    </row>
    <row r="90" spans="1:2" x14ac:dyDescent="0.3">
      <c r="A90" s="10" t="s">
        <v>814</v>
      </c>
      <c r="B90" s="5">
        <v>0.83592037435622391</v>
      </c>
    </row>
    <row r="91" spans="1:2" x14ac:dyDescent="0.3">
      <c r="A91" s="9" t="s">
        <v>25</v>
      </c>
      <c r="B91" s="5">
        <v>0.94000000000000006</v>
      </c>
    </row>
    <row r="92" spans="1:2" x14ac:dyDescent="0.3">
      <c r="A92" s="10" t="s">
        <v>26</v>
      </c>
      <c r="B92" s="5">
        <v>0.94000000000000006</v>
      </c>
    </row>
    <row r="93" spans="1:2" x14ac:dyDescent="0.3">
      <c r="A93" s="9" t="s">
        <v>2929</v>
      </c>
      <c r="B93" s="5">
        <v>4.4918407487124483</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C5" sqref="C5"/>
    </sheetView>
  </sheetViews>
  <sheetFormatPr defaultRowHeight="15.6" x14ac:dyDescent="0.3"/>
  <cols>
    <col min="1" max="1" width="20.59765625" customWidth="1"/>
    <col min="2" max="2" width="18.3984375" bestFit="1" customWidth="1"/>
  </cols>
  <sheetData>
    <row r="1" spans="1:2" x14ac:dyDescent="0.3">
      <c r="A1" t="s">
        <v>2931</v>
      </c>
    </row>
    <row r="2" spans="1:2" x14ac:dyDescent="0.3">
      <c r="A2" s="8" t="s">
        <v>2901</v>
      </c>
      <c r="B2" t="s">
        <v>2932</v>
      </c>
    </row>
    <row r="3" spans="1:2" x14ac:dyDescent="0.3">
      <c r="A3" s="9" t="s">
        <v>2922</v>
      </c>
      <c r="B3">
        <v>490</v>
      </c>
    </row>
    <row r="4" spans="1:2" x14ac:dyDescent="0.3">
      <c r="A4" s="9" t="s">
        <v>2924</v>
      </c>
      <c r="B4">
        <v>448</v>
      </c>
    </row>
    <row r="5" spans="1:2" x14ac:dyDescent="0.3">
      <c r="A5" s="9" t="s">
        <v>2921</v>
      </c>
      <c r="B5">
        <v>375</v>
      </c>
    </row>
    <row r="6" spans="1:2" x14ac:dyDescent="0.3">
      <c r="A6" s="9" t="s">
        <v>2927</v>
      </c>
      <c r="B6">
        <v>31</v>
      </c>
    </row>
    <row r="7" spans="1:2" x14ac:dyDescent="0.3">
      <c r="A7" s="9" t="s">
        <v>2926</v>
      </c>
      <c r="B7">
        <v>2</v>
      </c>
    </row>
    <row r="8" spans="1:2" x14ac:dyDescent="0.3">
      <c r="A8" s="9" t="s">
        <v>2925</v>
      </c>
      <c r="B8">
        <v>2</v>
      </c>
    </row>
    <row r="9" spans="1:2" x14ac:dyDescent="0.3">
      <c r="A9" s="9" t="s">
        <v>2920</v>
      </c>
      <c r="B9">
        <v>1</v>
      </c>
    </row>
    <row r="10" spans="1:2" x14ac:dyDescent="0.3">
      <c r="A10" s="9" t="s">
        <v>2928</v>
      </c>
      <c r="B10">
        <v>1</v>
      </c>
    </row>
    <row r="11" spans="1:2" x14ac:dyDescent="0.3">
      <c r="A11" s="9" t="s">
        <v>2923</v>
      </c>
      <c r="B11">
        <v>1</v>
      </c>
    </row>
    <row r="12" spans="1:2" x14ac:dyDescent="0.3">
      <c r="A12" s="9" t="s">
        <v>2929</v>
      </c>
      <c r="B12">
        <v>1351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workbookViewId="0">
      <selection sqref="A1:B12"/>
    </sheetView>
  </sheetViews>
  <sheetFormatPr defaultRowHeight="15.6" x14ac:dyDescent="0.3"/>
  <cols>
    <col min="1" max="1" width="20.59765625" customWidth="1"/>
    <col min="2" max="2" width="25.3984375" bestFit="1" customWidth="1"/>
  </cols>
  <sheetData>
    <row r="1" spans="1:2" x14ac:dyDescent="0.3">
      <c r="A1" t="s">
        <v>2933</v>
      </c>
    </row>
    <row r="2" spans="1:2" x14ac:dyDescent="0.3">
      <c r="A2" s="8" t="s">
        <v>2901</v>
      </c>
      <c r="B2" t="s">
        <v>2934</v>
      </c>
    </row>
    <row r="3" spans="1:2" x14ac:dyDescent="0.3">
      <c r="A3" s="9" t="s">
        <v>2922</v>
      </c>
      <c r="B3" s="14">
        <v>14208406</v>
      </c>
    </row>
    <row r="4" spans="1:2" x14ac:dyDescent="0.3">
      <c r="A4" s="9" t="s">
        <v>2921</v>
      </c>
      <c r="B4" s="14">
        <v>6335177</v>
      </c>
    </row>
    <row r="5" spans="1:2" x14ac:dyDescent="0.3">
      <c r="A5" s="9" t="s">
        <v>2924</v>
      </c>
      <c r="B5" s="14">
        <v>2991069</v>
      </c>
    </row>
    <row r="6" spans="1:2" x14ac:dyDescent="0.3">
      <c r="A6" s="9" t="s">
        <v>2927</v>
      </c>
      <c r="B6" s="14">
        <v>149675</v>
      </c>
    </row>
    <row r="7" spans="1:2" x14ac:dyDescent="0.3">
      <c r="A7" s="9" t="s">
        <v>2926</v>
      </c>
      <c r="B7" s="14">
        <v>88882</v>
      </c>
    </row>
    <row r="8" spans="1:2" x14ac:dyDescent="0.3">
      <c r="A8" s="9" t="s">
        <v>2928</v>
      </c>
      <c r="B8" s="14">
        <v>15867</v>
      </c>
    </row>
    <row r="9" spans="1:2" x14ac:dyDescent="0.3">
      <c r="A9" s="9" t="s">
        <v>2925</v>
      </c>
      <c r="B9" s="14">
        <v>8566</v>
      </c>
    </row>
    <row r="10" spans="1:2" x14ac:dyDescent="0.3">
      <c r="A10" s="9" t="s">
        <v>2923</v>
      </c>
      <c r="B10" s="14">
        <v>3663</v>
      </c>
    </row>
    <row r="11" spans="1:2" x14ac:dyDescent="0.3">
      <c r="A11" s="9" t="s">
        <v>2920</v>
      </c>
      <c r="B11" s="14">
        <v>1118</v>
      </c>
    </row>
    <row r="12" spans="1:2" x14ac:dyDescent="0.3">
      <c r="A12" s="9" t="s">
        <v>2929</v>
      </c>
      <c r="B12" s="14">
        <v>23802423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
  <sheetViews>
    <sheetView workbookViewId="0">
      <selection activeCell="B21" sqref="B21"/>
    </sheetView>
  </sheetViews>
  <sheetFormatPr defaultRowHeight="15.6" x14ac:dyDescent="0.3"/>
  <cols>
    <col min="1" max="1" width="20.59765625" customWidth="1"/>
    <col min="2" max="2" width="21.59765625" bestFit="1" customWidth="1"/>
    <col min="3" max="3" width="26" bestFit="1" customWidth="1"/>
  </cols>
  <sheetData>
    <row r="1" spans="1:3" x14ac:dyDescent="0.3">
      <c r="A1" t="s">
        <v>2944</v>
      </c>
    </row>
    <row r="2" spans="1:3" x14ac:dyDescent="0.3">
      <c r="A2" s="8" t="s">
        <v>2901</v>
      </c>
      <c r="B2" s="11" t="s">
        <v>2942</v>
      </c>
      <c r="C2" s="11" t="s">
        <v>2943</v>
      </c>
    </row>
    <row r="3" spans="1:3" x14ac:dyDescent="0.3">
      <c r="A3" s="9" t="s">
        <v>2920</v>
      </c>
      <c r="B3" s="15">
        <v>4000</v>
      </c>
      <c r="C3" s="15">
        <v>2339</v>
      </c>
    </row>
    <row r="4" spans="1:3" x14ac:dyDescent="0.3">
      <c r="A4" s="9" t="s">
        <v>2921</v>
      </c>
      <c r="B4" s="15">
        <v>1857.7456533333336</v>
      </c>
      <c r="C4" s="15">
        <v>947.48895999999991</v>
      </c>
    </row>
    <row r="5" spans="1:3" x14ac:dyDescent="0.3">
      <c r="A5" s="9" t="s">
        <v>2922</v>
      </c>
      <c r="B5" s="15">
        <v>10418.083673469388</v>
      </c>
      <c r="C5" s="15">
        <v>6225.8693877551023</v>
      </c>
    </row>
    <row r="6" spans="1:3" x14ac:dyDescent="0.3">
      <c r="A6" s="9" t="s">
        <v>2923</v>
      </c>
      <c r="B6" s="15">
        <v>1900</v>
      </c>
      <c r="C6" s="15">
        <v>899</v>
      </c>
    </row>
    <row r="7" spans="1:3" x14ac:dyDescent="0.3">
      <c r="A7" s="9" t="s">
        <v>2924</v>
      </c>
      <c r="B7" s="15">
        <v>4162.0736607142853</v>
      </c>
      <c r="C7" s="15">
        <v>2330.6156473214287</v>
      </c>
    </row>
    <row r="8" spans="1:3" x14ac:dyDescent="0.3">
      <c r="A8" s="9" t="s">
        <v>2925</v>
      </c>
      <c r="B8" s="15">
        <v>799</v>
      </c>
      <c r="C8" s="15">
        <v>337</v>
      </c>
    </row>
    <row r="9" spans="1:3" x14ac:dyDescent="0.3">
      <c r="A9" s="9" t="s">
        <v>2926</v>
      </c>
      <c r="B9" s="15">
        <v>1347</v>
      </c>
      <c r="C9" s="15">
        <v>638</v>
      </c>
    </row>
    <row r="10" spans="1:3" x14ac:dyDescent="0.3">
      <c r="A10" s="9" t="s">
        <v>2927</v>
      </c>
      <c r="B10" s="15">
        <v>397.19354838709677</v>
      </c>
      <c r="C10" s="15">
        <v>301.58064516129031</v>
      </c>
    </row>
    <row r="11" spans="1:3" x14ac:dyDescent="0.3">
      <c r="A11" s="9" t="s">
        <v>2928</v>
      </c>
      <c r="B11" s="15">
        <v>150</v>
      </c>
      <c r="C11" s="15">
        <v>150</v>
      </c>
    </row>
    <row r="12" spans="1:3" x14ac:dyDescent="0.3">
      <c r="A12" s="9" t="s">
        <v>2929</v>
      </c>
      <c r="B12" s="15">
        <v>5691.1766247224277</v>
      </c>
      <c r="C12" s="15">
        <v>3304.8017542561065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1"/>
  <sheetViews>
    <sheetView workbookViewId="0">
      <selection activeCell="F11" sqref="F11"/>
    </sheetView>
  </sheetViews>
  <sheetFormatPr defaultRowHeight="15.6" x14ac:dyDescent="0.3"/>
  <cols>
    <col min="1" max="1" width="12.8984375" customWidth="1"/>
    <col min="2" max="2" width="22.296875" bestFit="1" customWidth="1"/>
  </cols>
  <sheetData>
    <row r="1" spans="1:2" x14ac:dyDescent="0.3">
      <c r="A1" t="s">
        <v>2941</v>
      </c>
    </row>
    <row r="2" spans="1:2" x14ac:dyDescent="0.3">
      <c r="A2" s="8" t="s">
        <v>2935</v>
      </c>
      <c r="B2" t="s">
        <v>2936</v>
      </c>
    </row>
    <row r="3" spans="1:2" x14ac:dyDescent="0.3">
      <c r="A3" s="9" t="s">
        <v>358</v>
      </c>
      <c r="B3" s="5">
        <v>5</v>
      </c>
    </row>
    <row r="4" spans="1:2" x14ac:dyDescent="0.3">
      <c r="A4" s="9" t="s">
        <v>664</v>
      </c>
      <c r="B4" s="5">
        <v>5</v>
      </c>
    </row>
    <row r="5" spans="1:2" x14ac:dyDescent="0.3">
      <c r="A5" s="9" t="s">
        <v>1482</v>
      </c>
      <c r="B5" s="5">
        <v>5</v>
      </c>
    </row>
    <row r="6" spans="1:2" x14ac:dyDescent="0.3">
      <c r="A6" s="9" t="s">
        <v>2225</v>
      </c>
      <c r="B6" s="5">
        <v>4.8</v>
      </c>
    </row>
    <row r="7" spans="1:2" x14ac:dyDescent="0.3">
      <c r="A7" s="9" t="s">
        <v>2345</v>
      </c>
      <c r="B7" s="5">
        <v>4.8</v>
      </c>
    </row>
    <row r="8" spans="1:2" x14ac:dyDescent="0.3">
      <c r="A8" s="9" t="s">
        <v>2551</v>
      </c>
      <c r="B8" s="5">
        <v>4.8</v>
      </c>
    </row>
    <row r="9" spans="1:2" x14ac:dyDescent="0.3">
      <c r="A9" s="9" t="s">
        <v>2502</v>
      </c>
      <c r="B9" s="5">
        <v>4.7</v>
      </c>
    </row>
    <row r="10" spans="1:2" x14ac:dyDescent="0.3">
      <c r="A10" s="9" t="s">
        <v>512</v>
      </c>
      <c r="B10" s="5">
        <v>4.7</v>
      </c>
    </row>
    <row r="11" spans="1:2" x14ac:dyDescent="0.3">
      <c r="A11" s="9" t="s">
        <v>2738</v>
      </c>
      <c r="B11" s="5">
        <v>4.7</v>
      </c>
    </row>
    <row r="12" spans="1:2" x14ac:dyDescent="0.3">
      <c r="A12" s="9" t="s">
        <v>2399</v>
      </c>
      <c r="B12" s="5">
        <v>4.7</v>
      </c>
    </row>
    <row r="13" spans="1:2" x14ac:dyDescent="0.3">
      <c r="A13" s="9" t="s">
        <v>2392</v>
      </c>
      <c r="B13" s="5">
        <v>4.7</v>
      </c>
    </row>
    <row r="14" spans="1:2" x14ac:dyDescent="0.3">
      <c r="A14" s="9" t="s">
        <v>917</v>
      </c>
      <c r="B14" s="5">
        <v>4.7</v>
      </c>
    </row>
    <row r="15" spans="1:2" x14ac:dyDescent="0.3">
      <c r="A15" s="9" t="s">
        <v>1864</v>
      </c>
      <c r="B15" s="5">
        <v>4.5999999999999996</v>
      </c>
    </row>
    <row r="16" spans="1:2" x14ac:dyDescent="0.3">
      <c r="A16" s="9" t="s">
        <v>1843</v>
      </c>
      <c r="B16" s="5">
        <v>4.5999999999999996</v>
      </c>
    </row>
    <row r="17" spans="1:2" x14ac:dyDescent="0.3">
      <c r="A17" s="9" t="s">
        <v>2168</v>
      </c>
      <c r="B17" s="5">
        <v>4.5999999999999996</v>
      </c>
    </row>
    <row r="18" spans="1:2" x14ac:dyDescent="0.3">
      <c r="A18" s="9" t="s">
        <v>2724</v>
      </c>
      <c r="B18" s="5">
        <v>4.5999999999999996</v>
      </c>
    </row>
    <row r="19" spans="1:2" x14ac:dyDescent="0.3">
      <c r="A19" s="9" t="s">
        <v>1698</v>
      </c>
      <c r="B19" s="5">
        <v>4.5999999999999996</v>
      </c>
    </row>
    <row r="20" spans="1:2" x14ac:dyDescent="0.3">
      <c r="A20" s="9" t="s">
        <v>2821</v>
      </c>
      <c r="B20" s="5">
        <v>4.5999999999999996</v>
      </c>
    </row>
    <row r="21" spans="1:2" x14ac:dyDescent="0.3">
      <c r="A21" s="9" t="s">
        <v>896</v>
      </c>
      <c r="B21" s="5">
        <v>4.5999999999999996</v>
      </c>
    </row>
    <row r="22" spans="1:2" x14ac:dyDescent="0.3">
      <c r="A22" s="9" t="s">
        <v>1579</v>
      </c>
      <c r="B22" s="5">
        <v>4.5999999999999996</v>
      </c>
    </row>
    <row r="23" spans="1:2" x14ac:dyDescent="0.3">
      <c r="A23" s="9" t="s">
        <v>2377</v>
      </c>
      <c r="B23" s="5">
        <v>4.5999999999999996</v>
      </c>
    </row>
    <row r="24" spans="1:2" x14ac:dyDescent="0.3">
      <c r="A24" s="9" t="s">
        <v>1637</v>
      </c>
      <c r="B24" s="5">
        <v>4.5999999999999996</v>
      </c>
    </row>
    <row r="25" spans="1:2" x14ac:dyDescent="0.3">
      <c r="A25" s="9" t="s">
        <v>2539</v>
      </c>
      <c r="B25" s="5">
        <v>4.5999999999999996</v>
      </c>
    </row>
    <row r="26" spans="1:2" x14ac:dyDescent="0.3">
      <c r="A26" s="9" t="s">
        <v>1117</v>
      </c>
      <c r="B26" s="5">
        <v>4.5999999999999996</v>
      </c>
    </row>
    <row r="27" spans="1:2" x14ac:dyDescent="0.3">
      <c r="A27" s="9" t="s">
        <v>2186</v>
      </c>
      <c r="B27" s="5">
        <v>4.5999999999999996</v>
      </c>
    </row>
    <row r="28" spans="1:2" x14ac:dyDescent="0.3">
      <c r="A28" s="9" t="s">
        <v>2531</v>
      </c>
      <c r="B28" s="5">
        <v>4.5999999999999996</v>
      </c>
    </row>
    <row r="29" spans="1:2" x14ac:dyDescent="0.3">
      <c r="A29" s="9" t="s">
        <v>282</v>
      </c>
      <c r="B29" s="5">
        <v>4.5999999999999996</v>
      </c>
    </row>
    <row r="30" spans="1:2" x14ac:dyDescent="0.3">
      <c r="A30" s="9" t="s">
        <v>932</v>
      </c>
      <c r="B30" s="5">
        <v>4.5999999999999996</v>
      </c>
    </row>
    <row r="31" spans="1:2" x14ac:dyDescent="0.3">
      <c r="A31" s="9" t="s">
        <v>2929</v>
      </c>
      <c r="B31" s="5">
        <v>4.6857142857142851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4"/>
  <sheetViews>
    <sheetView workbookViewId="0">
      <selection activeCell="D17" sqref="D17"/>
    </sheetView>
  </sheetViews>
  <sheetFormatPr defaultRowHeight="15.6" x14ac:dyDescent="0.3"/>
  <cols>
    <col min="1" max="1" width="13.09765625" customWidth="1"/>
    <col min="2" max="2" width="25.3984375" bestFit="1" customWidth="1"/>
  </cols>
  <sheetData>
    <row r="1" spans="1:2" x14ac:dyDescent="0.3">
      <c r="A1" t="s">
        <v>2945</v>
      </c>
    </row>
    <row r="2" spans="1:2" x14ac:dyDescent="0.3">
      <c r="A2" s="8" t="s">
        <v>2935</v>
      </c>
      <c r="B2" s="2" t="s">
        <v>2934</v>
      </c>
    </row>
    <row r="3" spans="1:2" x14ac:dyDescent="0.3">
      <c r="A3" s="9" t="s">
        <v>25</v>
      </c>
      <c r="B3" s="2">
        <v>426973</v>
      </c>
    </row>
    <row r="4" spans="1:2" x14ac:dyDescent="0.3">
      <c r="A4" s="9" t="s">
        <v>135</v>
      </c>
      <c r="B4" s="2">
        <v>426973</v>
      </c>
    </row>
    <row r="5" spans="1:2" x14ac:dyDescent="0.3">
      <c r="A5" s="9" t="s">
        <v>97</v>
      </c>
      <c r="B5" s="2">
        <v>426973</v>
      </c>
    </row>
    <row r="6" spans="1:2" x14ac:dyDescent="0.3">
      <c r="A6" s="9" t="s">
        <v>813</v>
      </c>
      <c r="B6" s="2">
        <v>363713</v>
      </c>
    </row>
    <row r="7" spans="1:2" x14ac:dyDescent="0.3">
      <c r="A7" s="9" t="s">
        <v>727</v>
      </c>
      <c r="B7" s="2">
        <v>363713</v>
      </c>
    </row>
    <row r="8" spans="1:2" x14ac:dyDescent="0.3">
      <c r="A8" s="9" t="s">
        <v>1143</v>
      </c>
      <c r="B8" s="2">
        <v>363711</v>
      </c>
    </row>
    <row r="9" spans="1:2" x14ac:dyDescent="0.3">
      <c r="A9" s="9" t="s">
        <v>761</v>
      </c>
      <c r="B9" s="2">
        <v>313836</v>
      </c>
    </row>
    <row r="10" spans="1:2" x14ac:dyDescent="0.3">
      <c r="A10" s="9" t="s">
        <v>763</v>
      </c>
      <c r="B10" s="2">
        <v>313836</v>
      </c>
    </row>
    <row r="11" spans="1:2" x14ac:dyDescent="0.3">
      <c r="A11" s="9" t="s">
        <v>1111</v>
      </c>
      <c r="B11" s="2">
        <v>313832</v>
      </c>
    </row>
    <row r="12" spans="1:2" x14ac:dyDescent="0.3">
      <c r="A12" s="9" t="s">
        <v>939</v>
      </c>
      <c r="B12" s="2">
        <v>313832</v>
      </c>
    </row>
    <row r="13" spans="1:2" x14ac:dyDescent="0.3">
      <c r="A13" s="9" t="s">
        <v>1455</v>
      </c>
      <c r="B13" s="2">
        <v>273189</v>
      </c>
    </row>
    <row r="14" spans="1:2" x14ac:dyDescent="0.3">
      <c r="A14" s="9" t="s">
        <v>1959</v>
      </c>
      <c r="B14" s="2">
        <v>270563</v>
      </c>
    </row>
    <row r="15" spans="1:2" x14ac:dyDescent="0.3">
      <c r="A15" s="9" t="s">
        <v>1147</v>
      </c>
      <c r="B15" s="2">
        <v>253105</v>
      </c>
    </row>
    <row r="16" spans="1:2" x14ac:dyDescent="0.3">
      <c r="A16" s="9" t="s">
        <v>1659</v>
      </c>
      <c r="B16" s="2">
        <v>205052</v>
      </c>
    </row>
    <row r="17" spans="1:2" x14ac:dyDescent="0.3">
      <c r="A17" s="9" t="s">
        <v>715</v>
      </c>
      <c r="B17" s="2">
        <v>192590</v>
      </c>
    </row>
    <row r="18" spans="1:2" x14ac:dyDescent="0.3">
      <c r="A18" s="9" t="s">
        <v>950</v>
      </c>
      <c r="B18" s="2">
        <v>192589</v>
      </c>
    </row>
    <row r="19" spans="1:2" x14ac:dyDescent="0.3">
      <c r="A19" s="9" t="s">
        <v>1373</v>
      </c>
      <c r="B19" s="2">
        <v>189104</v>
      </c>
    </row>
    <row r="20" spans="1:2" x14ac:dyDescent="0.3">
      <c r="A20" s="9" t="s">
        <v>1156</v>
      </c>
      <c r="B20" s="2">
        <v>180998</v>
      </c>
    </row>
    <row r="21" spans="1:2" x14ac:dyDescent="0.3">
      <c r="A21" s="9" t="s">
        <v>294</v>
      </c>
      <c r="B21" s="2">
        <v>179692</v>
      </c>
    </row>
    <row r="22" spans="1:2" x14ac:dyDescent="0.3">
      <c r="A22" s="9" t="s">
        <v>16</v>
      </c>
      <c r="B22" s="2">
        <v>179691</v>
      </c>
    </row>
    <row r="23" spans="1:2" x14ac:dyDescent="0.3">
      <c r="A23" s="9" t="s">
        <v>117</v>
      </c>
      <c r="B23" s="2">
        <v>179691</v>
      </c>
    </row>
    <row r="24" spans="1:2" x14ac:dyDescent="0.3">
      <c r="A24" s="9" t="s">
        <v>2929</v>
      </c>
      <c r="B24" s="2">
        <v>5923656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9"/>
  <sheetViews>
    <sheetView workbookViewId="0">
      <selection activeCell="E19" sqref="E19"/>
    </sheetView>
  </sheetViews>
  <sheetFormatPr defaultRowHeight="15.6" x14ac:dyDescent="0.3"/>
  <cols>
    <col min="1" max="1" width="24.5" customWidth="1"/>
    <col min="2" max="2" width="18.3984375" bestFit="1" customWidth="1"/>
  </cols>
  <sheetData>
    <row r="1" spans="1:2" x14ac:dyDescent="0.3">
      <c r="A1" t="s">
        <v>2946</v>
      </c>
    </row>
    <row r="2" spans="1:2" x14ac:dyDescent="0.3">
      <c r="A2" s="8" t="s">
        <v>2956</v>
      </c>
      <c r="B2" t="s">
        <v>2932</v>
      </c>
    </row>
    <row r="3" spans="1:2" x14ac:dyDescent="0.3">
      <c r="A3" s="9" t="s">
        <v>2938</v>
      </c>
      <c r="B3">
        <v>662</v>
      </c>
    </row>
    <row r="4" spans="1:2" x14ac:dyDescent="0.3">
      <c r="A4" s="10" t="s">
        <v>2921</v>
      </c>
      <c r="B4">
        <v>242</v>
      </c>
    </row>
    <row r="5" spans="1:2" x14ac:dyDescent="0.3">
      <c r="A5" s="10" t="s">
        <v>2922</v>
      </c>
      <c r="B5">
        <v>268</v>
      </c>
    </row>
    <row r="6" spans="1:2" x14ac:dyDescent="0.3">
      <c r="A6" s="10" t="s">
        <v>2923</v>
      </c>
      <c r="B6">
        <v>1</v>
      </c>
    </row>
    <row r="7" spans="1:2" x14ac:dyDescent="0.3">
      <c r="A7" s="10" t="s">
        <v>2924</v>
      </c>
      <c r="B7">
        <v>146</v>
      </c>
    </row>
    <row r="8" spans="1:2" x14ac:dyDescent="0.3">
      <c r="A8" s="10" t="s">
        <v>2925</v>
      </c>
      <c r="B8">
        <v>2</v>
      </c>
    </row>
    <row r="9" spans="1:2" x14ac:dyDescent="0.3">
      <c r="A9" s="10" t="s">
        <v>2926</v>
      </c>
      <c r="B9">
        <v>1</v>
      </c>
    </row>
    <row r="10" spans="1:2" x14ac:dyDescent="0.3">
      <c r="A10" s="10" t="s">
        <v>2927</v>
      </c>
      <c r="B10">
        <v>2</v>
      </c>
    </row>
    <row r="11" spans="1:2" x14ac:dyDescent="0.3">
      <c r="A11" s="9" t="s">
        <v>2937</v>
      </c>
      <c r="B11">
        <v>689</v>
      </c>
    </row>
    <row r="12" spans="1:2" x14ac:dyDescent="0.3">
      <c r="A12" s="10" t="s">
        <v>2920</v>
      </c>
      <c r="B12">
        <v>1</v>
      </c>
    </row>
    <row r="13" spans="1:2" x14ac:dyDescent="0.3">
      <c r="A13" s="10" t="s">
        <v>2921</v>
      </c>
      <c r="B13">
        <v>133</v>
      </c>
    </row>
    <row r="14" spans="1:2" x14ac:dyDescent="0.3">
      <c r="A14" s="10" t="s">
        <v>2922</v>
      </c>
      <c r="B14">
        <v>222</v>
      </c>
    </row>
    <row r="15" spans="1:2" x14ac:dyDescent="0.3">
      <c r="A15" s="10" t="s">
        <v>2924</v>
      </c>
      <c r="B15">
        <v>302</v>
      </c>
    </row>
    <row r="16" spans="1:2" x14ac:dyDescent="0.3">
      <c r="A16" s="10" t="s">
        <v>2926</v>
      </c>
      <c r="B16">
        <v>1</v>
      </c>
    </row>
    <row r="17" spans="1:2" x14ac:dyDescent="0.3">
      <c r="A17" s="10" t="s">
        <v>2927</v>
      </c>
      <c r="B17">
        <v>29</v>
      </c>
    </row>
    <row r="18" spans="1:2" x14ac:dyDescent="0.3">
      <c r="A18" s="10" t="s">
        <v>2928</v>
      </c>
      <c r="B18">
        <v>1</v>
      </c>
    </row>
    <row r="19" spans="1:2" x14ac:dyDescent="0.3">
      <c r="A19" s="9" t="s">
        <v>2929</v>
      </c>
      <c r="B19">
        <v>1351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B17" sqref="B17"/>
    </sheetView>
  </sheetViews>
  <sheetFormatPr defaultRowHeight="15.6" x14ac:dyDescent="0.3"/>
  <cols>
    <col min="1" max="1" width="14" customWidth="1"/>
    <col min="2" max="2" width="18.3984375" bestFit="1" customWidth="1"/>
  </cols>
  <sheetData>
    <row r="1" spans="1:2" x14ac:dyDescent="0.3">
      <c r="A1" t="s">
        <v>2947</v>
      </c>
    </row>
    <row r="2" spans="1:2" x14ac:dyDescent="0.3">
      <c r="A2" s="8" t="s">
        <v>2899</v>
      </c>
      <c r="B2" t="s">
        <v>2932</v>
      </c>
    </row>
    <row r="3" spans="1:2" x14ac:dyDescent="0.3">
      <c r="A3" s="12">
        <v>4.5</v>
      </c>
      <c r="B3">
        <v>68</v>
      </c>
    </row>
    <row r="4" spans="1:2" x14ac:dyDescent="0.3">
      <c r="A4" s="12">
        <v>4.4000000000000004</v>
      </c>
      <c r="B4">
        <v>114</v>
      </c>
    </row>
    <row r="5" spans="1:2" x14ac:dyDescent="0.3">
      <c r="A5" s="12">
        <v>4.3</v>
      </c>
      <c r="B5">
        <v>209</v>
      </c>
    </row>
    <row r="6" spans="1:2" x14ac:dyDescent="0.3">
      <c r="A6" s="12">
        <v>4.2</v>
      </c>
      <c r="B6">
        <v>207</v>
      </c>
    </row>
    <row r="7" spans="1:2" x14ac:dyDescent="0.3">
      <c r="A7" s="12">
        <v>4.0999999999999996</v>
      </c>
      <c r="B7">
        <v>225</v>
      </c>
    </row>
    <row r="8" spans="1:2" x14ac:dyDescent="0.3">
      <c r="A8" s="12">
        <v>4</v>
      </c>
      <c r="B8">
        <v>159</v>
      </c>
    </row>
    <row r="9" spans="1:2" x14ac:dyDescent="0.3">
      <c r="A9" s="12">
        <v>3.9</v>
      </c>
      <c r="B9">
        <v>114</v>
      </c>
    </row>
    <row r="10" spans="1:2" x14ac:dyDescent="0.3">
      <c r="A10" s="12">
        <v>3.8</v>
      </c>
      <c r="B10">
        <v>84</v>
      </c>
    </row>
    <row r="11" spans="1:2" x14ac:dyDescent="0.3">
      <c r="A11" s="12">
        <v>3.7</v>
      </c>
      <c r="B11">
        <v>41</v>
      </c>
    </row>
    <row r="12" spans="1:2" x14ac:dyDescent="0.3">
      <c r="A12" s="12">
        <v>3.6</v>
      </c>
      <c r="B12">
        <v>34</v>
      </c>
    </row>
    <row r="13" spans="1:2" x14ac:dyDescent="0.3">
      <c r="A13" s="12" t="s">
        <v>2929</v>
      </c>
      <c r="B13">
        <v>1255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amazon</vt:lpstr>
      <vt:lpstr>PIVOT TABLE1</vt:lpstr>
      <vt:lpstr>PIVOT TABLE2</vt:lpstr>
      <vt:lpstr>PIVOT TABLE3</vt:lpstr>
      <vt:lpstr>PIVOT TABLE4</vt:lpstr>
      <vt:lpstr>PIVOT TABLE5</vt:lpstr>
      <vt:lpstr>PIVOT TABLE6</vt:lpstr>
      <vt:lpstr>PIVOT TABLE7</vt:lpstr>
      <vt:lpstr>PIVOT TABLE8</vt:lpstr>
      <vt:lpstr>PIVOT TABLE9</vt:lpstr>
      <vt:lpstr>PIVOT TABLE10</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Temitope Alana</cp:lastModifiedBy>
  <cp:lastPrinted>2025-07-04T10:01:08Z</cp:lastPrinted>
  <dcterms:created xsi:type="dcterms:W3CDTF">2025-05-26T18:46:29Z</dcterms:created>
  <dcterms:modified xsi:type="dcterms:W3CDTF">2025-07-06T14:27:27Z</dcterms:modified>
</cp:coreProperties>
</file>